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"/>
    </mc:Choice>
  </mc:AlternateContent>
  <bookViews>
    <workbookView xWindow="-108" yWindow="-108" windowWidth="19428" windowHeight="10308" tabRatio="961" firstSheet="5" activeTab="16"/>
  </bookViews>
  <sheets>
    <sheet name="id" sheetId="2" state="hidden" r:id="rId1"/>
    <sheet name="nbox" sheetId="3" state="hidden" r:id="rId2"/>
    <sheet name="Titulinis" sheetId="64" r:id="rId3"/>
    <sheet name="TITUL" sheetId="5" state="hidden" r:id="rId4"/>
    <sheet name="60m A gr." sheetId="65" r:id="rId5"/>
    <sheet name="60m B gr." sheetId="70" r:id="rId6"/>
    <sheet name="60m C gr." sheetId="71" r:id="rId7"/>
    <sheet name="400m A gr." sheetId="73" r:id="rId8"/>
    <sheet name="400m B gr." sheetId="68" r:id="rId9"/>
    <sheet name="400m C gr." sheetId="72" r:id="rId10"/>
    <sheet name="800m C gr." sheetId="67" r:id="rId11"/>
    <sheet name="4x200m viso gupės" sheetId="62" r:id="rId12"/>
    <sheet name="tolis M B (A gr.)" sheetId="25" r:id="rId13"/>
    <sheet name="tolis MV  (Bgr.) " sheetId="46" r:id="rId14"/>
    <sheet name="Tolis MV  (C gr.)" sheetId="61" r:id="rId15"/>
    <sheet name="Rut MV  ( Bgr.)" sheetId="33" r:id="rId16"/>
    <sheet name="Rut M V  (Cgr.)" sheetId="59" r:id="rId17"/>
    <sheet name="200m M" sheetId="8" state="hidden" r:id="rId18"/>
    <sheet name="200m V" sheetId="9" state="hidden" r:id="rId19"/>
    <sheet name="startas" sheetId="17" state="hidden" r:id="rId20"/>
    <sheet name="60m fab M" sheetId="20" state="hidden" r:id="rId21"/>
    <sheet name="60m fab V" sheetId="21" state="hidden" r:id="rId22"/>
    <sheet name="Kartis M" sheetId="22" state="hidden" r:id="rId23"/>
    <sheet name="Rut V(6kg)" sheetId="24" state="hidden" r:id="rId24"/>
    <sheet name="kv" sheetId="27" state="hidden" r:id="rId25"/>
    <sheet name="rek" sheetId="28" state="hidden" r:id="rId26"/>
    <sheet name="teisėjai" sheetId="29" state="hidden" r:id="rId27"/>
  </sheets>
  <definedNames>
    <definedName name="_xlnm._FilterDatabase" localSheetId="0" hidden="1">id!$B$1:$AA$978</definedName>
    <definedName name="_xlnm._FilterDatabase" localSheetId="25" hidden="1">rek!$A$3:$AA$106</definedName>
    <definedName name="_xlnm._FilterDatabase" localSheetId="19" hidden="1">startas!$A$1:$Q$1</definedName>
    <definedName name="_xlnm._FilterDatabase" localSheetId="26" hidden="1">teisėjai!$A:$C</definedName>
    <definedName name="beg">nbox!$C$70:$D$105</definedName>
    <definedName name="dal">startas!$I$2:$Q$1020</definedName>
    <definedName name="diena">nbox!$A$2:$B$3</definedName>
    <definedName name="gend">nbox!$F$2:$G$3</definedName>
    <definedName name="id">id!$D$2:$J$978</definedName>
    <definedName name="klp">#REF!</definedName>
    <definedName name="kv_band" localSheetId="15">'Rut MV  ( Bgr.)'!#REF!</definedName>
    <definedName name="kv_band" localSheetId="23">'Rut V(6kg)'!$N$8:$O$17</definedName>
    <definedName name="kv_band" localSheetId="12">'tolis M B (A gr.)'!#REF!</definedName>
    <definedName name="kvli">kv!$D$4:$E$403</definedName>
    <definedName name="kvlt">kv!$K$4:$L$283</definedName>
    <definedName name="kvo">kv!$R$4:$S$313</definedName>
    <definedName name="min">nbox!$I$9:$J$94</definedName>
    <definedName name="_xlnm.Print_Area" localSheetId="17">'200m M'!$1:$1048576</definedName>
    <definedName name="_xlnm.Print_Area" localSheetId="18">'200m V'!$1:$1048576</definedName>
    <definedName name="_xlnm.Print_Area" localSheetId="20">'60m fab M'!$1:$1048576</definedName>
    <definedName name="_xlnm.Print_Area" localSheetId="21">'60m fab V'!$1:$1048576</definedName>
    <definedName name="_xlnm.Print_Area" localSheetId="0">id!$1:$1048576</definedName>
    <definedName name="_xlnm.Print_Area" localSheetId="22">'Kartis M'!$1:$1048576</definedName>
    <definedName name="_xlnm.Print_Area" localSheetId="24">kv!$1:$1048576</definedName>
    <definedName name="_xlnm.Print_Area" localSheetId="1">nbox!$1:$1048576</definedName>
    <definedName name="_xlnm.Print_Area" localSheetId="25">rek!$1:$1048576</definedName>
    <definedName name="_xlnm.Print_Area" localSheetId="23">'Rut V(6kg)'!$1:$1048576</definedName>
    <definedName name="_xlnm.Print_Area" localSheetId="19">startas!$1:$1048576</definedName>
    <definedName name="_xlnm.Print_Area" localSheetId="26">teisėjai!$1:$1048576</definedName>
    <definedName name="_xlnm.Print_Area" localSheetId="3">TITUL!$1:$1048576</definedName>
    <definedName name="referi">teisėjai!$A$2:$C$51</definedName>
    <definedName name="rek">rek!$E$4:$G$107</definedName>
    <definedName name="rngt">nbox!$C$9:$E$69</definedName>
    <definedName name="rzfasm" localSheetId="20">'60m fab M'!$T$9:$AK$14</definedName>
    <definedName name="rzfasm" localSheetId="21">'60m fab V'!$T$9:$AK$14</definedName>
    <definedName name="rzfasv">'60m fab V'!$U$9:$AD$14</definedName>
    <definedName name="rzfbsm">'60m fab M'!$T$19:$AK$24</definedName>
    <definedName name="rzfbsv">'60m fab V'!$U$19:$AD$24</definedName>
    <definedName name="rzfrutm" localSheetId="15">'Rut MV  ( Bgr.)'!#REF!</definedName>
    <definedName name="rzfrutm">#REF!</definedName>
    <definedName name="rzfrutv">#REF!</definedName>
    <definedName name="rzfrutvj">'Rut V(6kg)'!$A$41:$P$48</definedName>
    <definedName name="rzfsdm" localSheetId="15">#REF!</definedName>
    <definedName name="rzfsdm">#REF!</definedName>
    <definedName name="rzfsdq" localSheetId="15">#REF!</definedName>
    <definedName name="rzfsdq">#REF!</definedName>
    <definedName name="rzfsdv">#REF!</definedName>
    <definedName name="rzfsm" localSheetId="15">#REF!</definedName>
    <definedName name="rzfsm">#REF!</definedName>
    <definedName name="rzfssm">#REF!</definedName>
    <definedName name="rzfsv" localSheetId="15">#REF!</definedName>
    <definedName name="rzfsv">#REF!</definedName>
    <definedName name="rzfswm">#REF!</definedName>
    <definedName name="rzftm" localSheetId="15">'Rut MV  ( Bgr.)'!#REF!</definedName>
    <definedName name="rzftm" localSheetId="23">'Rut V(6kg)'!$A$41:$O$48</definedName>
    <definedName name="rzftm" localSheetId="12">'tolis M B (A gr.)'!#REF!</definedName>
    <definedName name="rzftrm">#REF!</definedName>
    <definedName name="rzftrv">#REF!</definedName>
    <definedName name="rzftv">#REF!</definedName>
    <definedName name="rziiv">#REF!</definedName>
    <definedName name="rzim">#REF!</definedName>
    <definedName name="rzrutm" localSheetId="15">'Rut MV  ( Bgr.)'!#REF!</definedName>
    <definedName name="rzrutm">#REF!</definedName>
    <definedName name="rzrutv">#REF!</definedName>
    <definedName name="rzrutvj">'Rut V(6kg)'!$A$7:$M$34</definedName>
    <definedName name="rzsdfam">#REF!</definedName>
    <definedName name="rzsdfav">#REF!</definedName>
    <definedName name="rzsfam">#REF!</definedName>
    <definedName name="rzsfav">#REF!</definedName>
    <definedName name="rzsm">#REF!</definedName>
    <definedName name="rzsmfb" localSheetId="20">'60m fab M'!$B$9:$S$89</definedName>
    <definedName name="rzsmfb" localSheetId="21">'60m fab V'!$B$9:$S$89</definedName>
    <definedName name="rzssfam">#REF!</definedName>
    <definedName name="rzsssfav">#REF!</definedName>
    <definedName name="rzsv">#REF!</definedName>
    <definedName name="rzsvfb">'60m fab V'!$B$19:$R$89</definedName>
    <definedName name="rzswfam">#REF!</definedName>
    <definedName name="rztm" localSheetId="15">'Rut MV  ( Bgr.)'!#REF!</definedName>
    <definedName name="rztm" localSheetId="23">'Rut V(6kg)'!$A$7:$L$34</definedName>
    <definedName name="rztm" localSheetId="12">'tolis M B (A gr.)'!#REF!</definedName>
    <definedName name="rztrm">#REF!</definedName>
    <definedName name="rztrv">#REF!</definedName>
    <definedName name="rztv">#REF!</definedName>
    <definedName name="rzvm">#REF!</definedName>
    <definedName name="rzvv">#REF!</definedName>
    <definedName name="rzvvv">#REF!</definedName>
    <definedName name="_xlnm.Sheet_Title" localSheetId="17">"200m M"</definedName>
    <definedName name="_xlnm.Sheet_Title" localSheetId="18">"200m V"</definedName>
    <definedName name="_xlnm.Sheet_Title" localSheetId="20">"60m fab M"</definedName>
    <definedName name="_xlnm.Sheet_Title" localSheetId="21">"60m fab V"</definedName>
    <definedName name="_xlnm.Sheet_Title" localSheetId="0">"id"</definedName>
    <definedName name="_xlnm.Sheet_Title" localSheetId="22">"Kartis M"</definedName>
    <definedName name="_xlnm.Sheet_Title" localSheetId="24">"kv"</definedName>
    <definedName name="_xlnm.Sheet_Title" localSheetId="1">"nbox"</definedName>
    <definedName name="_xlnm.Sheet_Title" localSheetId="25">"rek"</definedName>
    <definedName name="_xlnm.Sheet_Title" localSheetId="15">"Rut M"</definedName>
    <definedName name="_xlnm.Sheet_Title" localSheetId="23">"Rut V(6kg)"</definedName>
    <definedName name="_xlnm.Sheet_Title" localSheetId="19">"startas"</definedName>
    <definedName name="_xlnm.Sheet_Title" localSheetId="26">"teisėjai"</definedName>
    <definedName name="_xlnm.Sheet_Title" localSheetId="3">"TITUL"</definedName>
    <definedName name="_xlnm.Sheet_Title" localSheetId="12">"tolis m"</definedName>
    <definedName name="stm">#REF!</definedName>
    <definedName name="time">nbox!$B$107:$C$122</definedName>
    <definedName name="tskk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59" l="1"/>
  <c r="K16" i="59"/>
  <c r="K15" i="59"/>
  <c r="K8" i="59"/>
  <c r="K7" i="59"/>
  <c r="K23" i="33"/>
  <c r="K22" i="33"/>
  <c r="K21" i="33"/>
  <c r="K20" i="33"/>
  <c r="K11" i="33"/>
  <c r="K10" i="33"/>
  <c r="K9" i="33"/>
  <c r="K8" i="33"/>
  <c r="K8" i="61" l="1"/>
  <c r="K7" i="61"/>
  <c r="K22" i="46"/>
  <c r="K21" i="46"/>
  <c r="K20" i="46"/>
  <c r="K19" i="46"/>
  <c r="K18" i="46"/>
  <c r="K17" i="46"/>
  <c r="K16" i="46"/>
  <c r="K11" i="46"/>
  <c r="K10" i="46"/>
  <c r="K9" i="46"/>
  <c r="K8" i="46"/>
  <c r="K7" i="46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3" i="25"/>
  <c r="K12" i="25"/>
  <c r="K11" i="25"/>
  <c r="K10" i="25"/>
  <c r="K9" i="25"/>
  <c r="K8" i="25"/>
  <c r="K7" i="25"/>
  <c r="K6" i="25"/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 s="1"/>
  <c r="H168" i="2"/>
  <c r="I168" i="2"/>
  <c r="J168" i="2"/>
  <c r="U81" i="2"/>
  <c r="V81" i="2"/>
  <c r="F81" i="2"/>
  <c r="Y81" i="2"/>
  <c r="G81" i="2" s="1"/>
  <c r="U90" i="2"/>
  <c r="V90" i="2"/>
  <c r="F90" i="2"/>
  <c r="Y90" i="2"/>
  <c r="G90" i="2" s="1"/>
  <c r="U53" i="2"/>
  <c r="V53" i="2"/>
  <c r="F53" i="2"/>
  <c r="Y53" i="2"/>
  <c r="G53" i="2" s="1"/>
  <c r="U63" i="2"/>
  <c r="V63" i="2"/>
  <c r="E63" i="2" s="1"/>
  <c r="F63" i="2"/>
  <c r="Y63" i="2"/>
  <c r="G63" i="2" s="1"/>
  <c r="U64" i="2"/>
  <c r="V64" i="2"/>
  <c r="F64" i="2"/>
  <c r="Y64" i="2"/>
  <c r="G64" i="2" s="1"/>
  <c r="U27" i="2"/>
  <c r="V27" i="2"/>
  <c r="F27" i="2"/>
  <c r="Y27" i="2"/>
  <c r="G27" i="2" s="1"/>
  <c r="U91" i="2"/>
  <c r="V91" i="2"/>
  <c r="F91" i="2"/>
  <c r="Y91" i="2"/>
  <c r="G91" i="2" s="1"/>
  <c r="U89" i="2"/>
  <c r="V89" i="2"/>
  <c r="F89" i="2"/>
  <c r="Y89" i="2"/>
  <c r="G89" i="2"/>
  <c r="U49" i="2"/>
  <c r="E49" i="2" s="1"/>
  <c r="V49" i="2"/>
  <c r="F49" i="2"/>
  <c r="Y49" i="2"/>
  <c r="G49" i="2" s="1"/>
  <c r="U10" i="2"/>
  <c r="V10" i="2"/>
  <c r="F10" i="2"/>
  <c r="Y10" i="2"/>
  <c r="G10" i="2" s="1"/>
  <c r="U51" i="2"/>
  <c r="E51" i="2" s="1"/>
  <c r="V51" i="2"/>
  <c r="F51" i="2"/>
  <c r="Y51" i="2"/>
  <c r="G51" i="2" s="1"/>
  <c r="U92" i="2"/>
  <c r="V92" i="2"/>
  <c r="F92" i="2"/>
  <c r="Y92" i="2"/>
  <c r="G92" i="2" s="1"/>
  <c r="U54" i="2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/>
  <c r="C282" i="2"/>
  <c r="D282" i="2" s="1"/>
  <c r="C283" i="2"/>
  <c r="D283" i="2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/>
  <c r="C292" i="2"/>
  <c r="D292" i="2" s="1"/>
  <c r="C293" i="2"/>
  <c r="D293" i="2"/>
  <c r="C294" i="2"/>
  <c r="D294" i="2" s="1"/>
  <c r="C295" i="2"/>
  <c r="D295" i="2" s="1"/>
  <c r="C296" i="2"/>
  <c r="D296" i="2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U72" i="2"/>
  <c r="V72" i="2"/>
  <c r="F72" i="2"/>
  <c r="Y72" i="2"/>
  <c r="G72" i="2"/>
  <c r="U73" i="2"/>
  <c r="V73" i="2"/>
  <c r="F73" i="2"/>
  <c r="Y73" i="2"/>
  <c r="G73" i="2"/>
  <c r="U96" i="2"/>
  <c r="E96" i="2" s="1"/>
  <c r="V96" i="2"/>
  <c r="F96" i="2"/>
  <c r="Y96" i="2"/>
  <c r="G96" i="2" s="1"/>
  <c r="U38" i="2"/>
  <c r="V38" i="2"/>
  <c r="F38" i="2"/>
  <c r="Y38" i="2"/>
  <c r="G38" i="2" s="1"/>
  <c r="U69" i="2"/>
  <c r="V69" i="2"/>
  <c r="F69" i="2"/>
  <c r="Y69" i="2"/>
  <c r="G69" i="2" s="1"/>
  <c r="U83" i="2"/>
  <c r="V83" i="2"/>
  <c r="F83" i="2"/>
  <c r="Y83" i="2"/>
  <c r="G83" i="2" s="1"/>
  <c r="U99" i="2"/>
  <c r="V99" i="2"/>
  <c r="E99" i="2"/>
  <c r="F99" i="2"/>
  <c r="Y99" i="2"/>
  <c r="G99" i="2"/>
  <c r="U14" i="2"/>
  <c r="V14" i="2"/>
  <c r="F14" i="2"/>
  <c r="Y14" i="2"/>
  <c r="G14" i="2"/>
  <c r="U60" i="2"/>
  <c r="E60" i="2" s="1"/>
  <c r="V60" i="2"/>
  <c r="F60" i="2"/>
  <c r="Y60" i="2"/>
  <c r="G60" i="2" s="1"/>
  <c r="U95" i="2"/>
  <c r="V95" i="2"/>
  <c r="E95" i="2" s="1"/>
  <c r="F95" i="2"/>
  <c r="Y95" i="2"/>
  <c r="G95" i="2"/>
  <c r="U34" i="2"/>
  <c r="V34" i="2"/>
  <c r="E34" i="2" s="1"/>
  <c r="F34" i="2"/>
  <c r="Y34" i="2"/>
  <c r="G34" i="2" s="1"/>
  <c r="U80" i="2"/>
  <c r="V80" i="2"/>
  <c r="F80" i="2"/>
  <c r="Y80" i="2"/>
  <c r="G80" i="2"/>
  <c r="U87" i="2"/>
  <c r="V87" i="2"/>
  <c r="F87" i="2"/>
  <c r="Y87" i="2"/>
  <c r="G87" i="2" s="1"/>
  <c r="U65" i="2"/>
  <c r="V65" i="2"/>
  <c r="F65" i="2"/>
  <c r="Y65" i="2"/>
  <c r="G65" i="2" s="1"/>
  <c r="U20" i="2"/>
  <c r="V20" i="2"/>
  <c r="E20" i="2" s="1"/>
  <c r="F20" i="2"/>
  <c r="Y20" i="2"/>
  <c r="G20" i="2"/>
  <c r="U84" i="2"/>
  <c r="V84" i="2"/>
  <c r="F84" i="2"/>
  <c r="Y84" i="2"/>
  <c r="G84" i="2"/>
  <c r="U59" i="2"/>
  <c r="V59" i="2"/>
  <c r="F59" i="2"/>
  <c r="Y59" i="2"/>
  <c r="G59" i="2" s="1"/>
  <c r="U18" i="2"/>
  <c r="V18" i="2"/>
  <c r="F18" i="2"/>
  <c r="Y18" i="2"/>
  <c r="G18" i="2" s="1"/>
  <c r="U93" i="2"/>
  <c r="V93" i="2"/>
  <c r="F93" i="2"/>
  <c r="Y93" i="2"/>
  <c r="G93" i="2"/>
  <c r="U94" i="2"/>
  <c r="V94" i="2"/>
  <c r="F94" i="2"/>
  <c r="Y94" i="2"/>
  <c r="G94" i="2" s="1"/>
  <c r="U35" i="2"/>
  <c r="V35" i="2"/>
  <c r="F35" i="2"/>
  <c r="Y35" i="2"/>
  <c r="G35" i="2" s="1"/>
  <c r="U88" i="2"/>
  <c r="V88" i="2"/>
  <c r="F88" i="2"/>
  <c r="Y88" i="2"/>
  <c r="G88" i="2"/>
  <c r="U67" i="2"/>
  <c r="V67" i="2"/>
  <c r="F67" i="2"/>
  <c r="Y67" i="2"/>
  <c r="G67" i="2"/>
  <c r="U32" i="2"/>
  <c r="E32" i="2" s="1"/>
  <c r="V32" i="2"/>
  <c r="F32" i="2"/>
  <c r="Y32" i="2"/>
  <c r="G32" i="2" s="1"/>
  <c r="A1" i="24"/>
  <c r="Q1" i="24" s="1"/>
  <c r="A2" i="24"/>
  <c r="F2" i="24"/>
  <c r="U2" i="24" s="1"/>
  <c r="C4" i="24"/>
  <c r="C5" i="24"/>
  <c r="M6" i="24" s="1"/>
  <c r="M12" i="24" s="1"/>
  <c r="G18" i="3"/>
  <c r="F18" i="3" s="1"/>
  <c r="D18" i="3" s="1"/>
  <c r="F4" i="24"/>
  <c r="W4" i="24" s="1"/>
  <c r="E5" i="24"/>
  <c r="I7" i="24"/>
  <c r="A7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A35" i="24"/>
  <c r="G40" i="24"/>
  <c r="H40" i="24"/>
  <c r="G14" i="3"/>
  <c r="F14" i="3" s="1"/>
  <c r="D14" i="3" s="1"/>
  <c r="U31" i="2"/>
  <c r="V31" i="2"/>
  <c r="F31" i="2"/>
  <c r="Y31" i="2"/>
  <c r="G31" i="2"/>
  <c r="H31" i="2"/>
  <c r="I31" i="2"/>
  <c r="J31" i="2"/>
  <c r="U29" i="2"/>
  <c r="V29" i="2"/>
  <c r="F29" i="2"/>
  <c r="Y29" i="2"/>
  <c r="G29" i="2"/>
  <c r="H29" i="2"/>
  <c r="J29" i="2"/>
  <c r="U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 s="1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 s="1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7" i="22"/>
  <c r="C7" i="22"/>
  <c r="L7" i="22"/>
  <c r="M7" i="22"/>
  <c r="N7" i="22"/>
  <c r="O7" i="22"/>
  <c r="A8" i="22"/>
  <c r="C8" i="22"/>
  <c r="L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P12" i="22"/>
  <c r="N12" i="22"/>
  <c r="O12" i="22"/>
  <c r="A13" i="22"/>
  <c r="C13" i="22"/>
  <c r="L13" i="22"/>
  <c r="M13" i="22"/>
  <c r="N13" i="22"/>
  <c r="O13" i="22"/>
  <c r="A14" i="22"/>
  <c r="C14" i="22"/>
  <c r="L14" i="22"/>
  <c r="M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P25" i="22"/>
  <c r="M25" i="22"/>
  <c r="N25" i="22"/>
  <c r="O25" i="22"/>
  <c r="A26" i="22"/>
  <c r="C26" i="22"/>
  <c r="L26" i="22"/>
  <c r="M26" i="22"/>
  <c r="N26" i="22"/>
  <c r="O26" i="22"/>
  <c r="A27" i="22"/>
  <c r="C27" i="22"/>
  <c r="L27" i="22"/>
  <c r="P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N32" i="22"/>
  <c r="O32" i="22"/>
  <c r="A33" i="22"/>
  <c r="C33" i="22"/>
  <c r="L33" i="22"/>
  <c r="M33" i="22"/>
  <c r="N33" i="22"/>
  <c r="O33" i="22"/>
  <c r="A34" i="22"/>
  <c r="C34" i="22"/>
  <c r="L34" i="22"/>
  <c r="M34" i="22"/>
  <c r="N34" i="22"/>
  <c r="O34" i="22"/>
  <c r="E1" i="21"/>
  <c r="V1" i="21" s="1"/>
  <c r="E2" i="21"/>
  <c r="V2" i="21" s="1"/>
  <c r="I2" i="21"/>
  <c r="I47" i="21" s="1"/>
  <c r="G7" i="21"/>
  <c r="G5" i="21"/>
  <c r="G21" i="3"/>
  <c r="F21" i="3" s="1"/>
  <c r="D21" i="3" s="1"/>
  <c r="A5" i="21"/>
  <c r="G6" i="21"/>
  <c r="H6" i="21" s="1"/>
  <c r="J6" i="21"/>
  <c r="AB6" i="21" s="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 s="1"/>
  <c r="U12" i="21"/>
  <c r="U13" i="21"/>
  <c r="T13" i="21" s="1"/>
  <c r="U14" i="21"/>
  <c r="T14" i="21"/>
  <c r="A10" i="21"/>
  <c r="D10" i="21"/>
  <c r="C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R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 s="1"/>
  <c r="U21" i="21"/>
  <c r="T21" i="21" s="1"/>
  <c r="U22" i="21"/>
  <c r="T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C20" i="21"/>
  <c r="D20" i="21"/>
  <c r="E20" i="21"/>
  <c r="G20" i="21"/>
  <c r="N20" i="21"/>
  <c r="O20" i="21"/>
  <c r="P20" i="21"/>
  <c r="Q20" i="21"/>
  <c r="X20" i="21"/>
  <c r="A21" i="21"/>
  <c r="D21" i="21"/>
  <c r="C21" i="21"/>
  <c r="E21" i="21"/>
  <c r="G21" i="21"/>
  <c r="N21" i="21"/>
  <c r="O21" i="21"/>
  <c r="P21" i="21"/>
  <c r="Q21" i="21"/>
  <c r="X21" i="21"/>
  <c r="A22" i="21"/>
  <c r="D22" i="21"/>
  <c r="E22" i="21"/>
  <c r="G22" i="21"/>
  <c r="N22" i="21"/>
  <c r="O22" i="21"/>
  <c r="P22" i="21"/>
  <c r="Q22" i="21"/>
  <c r="X22" i="21"/>
  <c r="A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R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C29" i="21"/>
  <c r="E29" i="21"/>
  <c r="G29" i="21"/>
  <c r="N29" i="21"/>
  <c r="O29" i="21"/>
  <c r="R29" i="21"/>
  <c r="P29" i="21"/>
  <c r="Q29" i="21"/>
  <c r="A30" i="21"/>
  <c r="D30" i="21"/>
  <c r="C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C32" i="21"/>
  <c r="D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D34" i="21"/>
  <c r="C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D39" i="21"/>
  <c r="C39" i="21"/>
  <c r="E39" i="21"/>
  <c r="G39" i="21"/>
  <c r="N39" i="21"/>
  <c r="R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O41" i="21"/>
  <c r="P41" i="21"/>
  <c r="R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E43" i="21"/>
  <c r="G43" i="21"/>
  <c r="N43" i="21"/>
  <c r="O43" i="21"/>
  <c r="R43" i="21"/>
  <c r="P43" i="21"/>
  <c r="Q43" i="21"/>
  <c r="A44" i="21"/>
  <c r="D44" i="21"/>
  <c r="E44" i="21"/>
  <c r="G44" i="21"/>
  <c r="N44" i="21"/>
  <c r="R44" i="21"/>
  <c r="O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C54" i="21"/>
  <c r="D54" i="21"/>
  <c r="E54" i="21"/>
  <c r="G54" i="21"/>
  <c r="N54" i="21"/>
  <c r="O54" i="21"/>
  <c r="P54" i="21"/>
  <c r="Q54" i="21"/>
  <c r="A55" i="21"/>
  <c r="D55" i="21"/>
  <c r="C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C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C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C64" i="21"/>
  <c r="E64" i="21"/>
  <c r="G64" i="21"/>
  <c r="N64" i="21"/>
  <c r="O64" i="21"/>
  <c r="P64" i="21"/>
  <c r="Q64" i="21"/>
  <c r="A65" i="21"/>
  <c r="C65" i="21"/>
  <c r="D65" i="21"/>
  <c r="E65" i="21"/>
  <c r="G65" i="21"/>
  <c r="N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E68" i="21"/>
  <c r="G68" i="21"/>
  <c r="N68" i="21"/>
  <c r="R68" i="21"/>
  <c r="O68" i="21"/>
  <c r="P68" i="21"/>
  <c r="Q68" i="21"/>
  <c r="A69" i="21"/>
  <c r="C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P74" i="21"/>
  <c r="Q74" i="21"/>
  <c r="A75" i="21"/>
  <c r="C75" i="21"/>
  <c r="D75" i="21"/>
  <c r="E75" i="21"/>
  <c r="G75" i="21"/>
  <c r="N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E77" i="21"/>
  <c r="G77" i="21"/>
  <c r="N77" i="21"/>
  <c r="O77" i="21"/>
  <c r="P77" i="21"/>
  <c r="Q77" i="21"/>
  <c r="A78" i="21"/>
  <c r="D78" i="21"/>
  <c r="C78" i="21"/>
  <c r="E78" i="21"/>
  <c r="G78" i="21"/>
  <c r="N78" i="21"/>
  <c r="O78" i="21"/>
  <c r="P78" i="21"/>
  <c r="Q78" i="21"/>
  <c r="A79" i="21"/>
  <c r="D79" i="21"/>
  <c r="E79" i="21"/>
  <c r="G79" i="21"/>
  <c r="N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D84" i="21"/>
  <c r="C84" i="21"/>
  <c r="E84" i="21"/>
  <c r="G84" i="21"/>
  <c r="N84" i="21"/>
  <c r="O84" i="21"/>
  <c r="P84" i="21"/>
  <c r="Q84" i="21"/>
  <c r="A85" i="21"/>
  <c r="D85" i="21"/>
  <c r="E85" i="21"/>
  <c r="G85" i="21"/>
  <c r="N85" i="21"/>
  <c r="O85" i="21"/>
  <c r="P85" i="21"/>
  <c r="Q85" i="21"/>
  <c r="A86" i="21"/>
  <c r="D86" i="21"/>
  <c r="E86" i="21"/>
  <c r="G86" i="21"/>
  <c r="N86" i="21"/>
  <c r="O86" i="21"/>
  <c r="P86" i="21"/>
  <c r="Q86" i="21"/>
  <c r="A87" i="21"/>
  <c r="D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C89" i="21"/>
  <c r="E89" i="21"/>
  <c r="G89" i="21"/>
  <c r="N89" i="21"/>
  <c r="O89" i="21"/>
  <c r="P89" i="21"/>
  <c r="Q89" i="21"/>
  <c r="E1" i="20"/>
  <c r="E2" i="20"/>
  <c r="E47" i="20" s="1"/>
  <c r="I2" i="20"/>
  <c r="I47" i="20" s="1"/>
  <c r="G7" i="20"/>
  <c r="G5" i="20"/>
  <c r="C38" i="3"/>
  <c r="C39" i="3"/>
  <c r="C40" i="3"/>
  <c r="C41" i="3"/>
  <c r="G41" i="3"/>
  <c r="F41" i="3" s="1"/>
  <c r="D41" i="3" s="1"/>
  <c r="A5" i="20"/>
  <c r="G6" i="20"/>
  <c r="H6" i="20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 s="1"/>
  <c r="X9" i="20"/>
  <c r="B18" i="20"/>
  <c r="B28" i="20"/>
  <c r="B38" i="20"/>
  <c r="B53" i="20"/>
  <c r="B63" i="20"/>
  <c r="B73" i="20"/>
  <c r="B83" i="20"/>
  <c r="U10" i="20"/>
  <c r="T10" i="20" s="1"/>
  <c r="U11" i="20"/>
  <c r="T11" i="20" s="1"/>
  <c r="U12" i="20"/>
  <c r="T12" i="20" s="1"/>
  <c r="U13" i="20"/>
  <c r="T13" i="20" s="1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C13" i="20"/>
  <c r="G13" i="20"/>
  <c r="N13" i="20"/>
  <c r="O13" i="20"/>
  <c r="P13" i="20"/>
  <c r="Q13" i="20"/>
  <c r="X13" i="20"/>
  <c r="A14" i="20"/>
  <c r="C14" i="20"/>
  <c r="D14" i="20"/>
  <c r="G14" i="20"/>
  <c r="N14" i="20"/>
  <c r="O14" i="20"/>
  <c r="P14" i="20"/>
  <c r="Q14" i="20"/>
  <c r="X14" i="20"/>
  <c r="U19" i="20"/>
  <c r="T19" i="20" s="1"/>
  <c r="U20" i="20"/>
  <c r="T20" i="20" s="1"/>
  <c r="U21" i="20"/>
  <c r="T21" i="20" s="1"/>
  <c r="U22" i="20"/>
  <c r="T22" i="20" s="1"/>
  <c r="U23" i="20"/>
  <c r="T23" i="20" s="1"/>
  <c r="U24" i="20"/>
  <c r="T24" i="20" s="1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E20" i="20"/>
  <c r="G20" i="20"/>
  <c r="N20" i="20"/>
  <c r="O20" i="20"/>
  <c r="P20" i="20"/>
  <c r="R20" i="20"/>
  <c r="Q20" i="20"/>
  <c r="X20" i="20"/>
  <c r="A21" i="20"/>
  <c r="D21" i="20"/>
  <c r="C21" i="20"/>
  <c r="E21" i="20"/>
  <c r="G21" i="20"/>
  <c r="N21" i="20"/>
  <c r="O21" i="20"/>
  <c r="P21" i="20"/>
  <c r="Q21" i="20"/>
  <c r="X21" i="20"/>
  <c r="A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E31" i="20"/>
  <c r="G31" i="20"/>
  <c r="N31" i="20"/>
  <c r="O31" i="20"/>
  <c r="P31" i="20"/>
  <c r="Q31" i="20"/>
  <c r="A32" i="20"/>
  <c r="D32" i="20"/>
  <c r="C32" i="20"/>
  <c r="E32" i="20"/>
  <c r="G32" i="20"/>
  <c r="N32" i="20"/>
  <c r="O32" i="20"/>
  <c r="P32" i="20"/>
  <c r="Q32" i="20"/>
  <c r="A33" i="20"/>
  <c r="D33" i="20"/>
  <c r="E33" i="20"/>
  <c r="G33" i="20"/>
  <c r="N33" i="20"/>
  <c r="O33" i="20"/>
  <c r="P33" i="20"/>
  <c r="Q33" i="20"/>
  <c r="A34" i="20"/>
  <c r="D34" i="20"/>
  <c r="E34" i="20"/>
  <c r="G34" i="20"/>
  <c r="N34" i="20"/>
  <c r="O34" i="20"/>
  <c r="P34" i="20"/>
  <c r="Q34" i="20"/>
  <c r="G36" i="20"/>
  <c r="H36" i="20" s="1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E43" i="20"/>
  <c r="G43" i="20"/>
  <c r="N43" i="20"/>
  <c r="R43" i="20"/>
  <c r="O43" i="20"/>
  <c r="P43" i="20"/>
  <c r="Q43" i="20"/>
  <c r="A44" i="20"/>
  <c r="D44" i="20"/>
  <c r="E44" i="20"/>
  <c r="G44" i="20"/>
  <c r="N44" i="20"/>
  <c r="O44" i="20"/>
  <c r="R44" i="20"/>
  <c r="P44" i="20"/>
  <c r="Q44" i="20"/>
  <c r="G50" i="20"/>
  <c r="G51" i="20"/>
  <c r="H51" i="20" s="1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P54" i="20"/>
  <c r="Q54" i="20"/>
  <c r="A55" i="20"/>
  <c r="D55" i="20"/>
  <c r="E55" i="20"/>
  <c r="G55" i="20"/>
  <c r="N55" i="20"/>
  <c r="O55" i="20"/>
  <c r="P55" i="20"/>
  <c r="R55" i="20"/>
  <c r="Q55" i="20"/>
  <c r="A56" i="20"/>
  <c r="D56" i="20"/>
  <c r="C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O57" i="20"/>
  <c r="P57" i="20"/>
  <c r="Q57" i="20"/>
  <c r="A58" i="20"/>
  <c r="C58" i="20"/>
  <c r="D58" i="20"/>
  <c r="E58" i="20"/>
  <c r="G58" i="20"/>
  <c r="N58" i="20"/>
  <c r="R58" i="20"/>
  <c r="O58" i="20"/>
  <c r="P58" i="20"/>
  <c r="Q58" i="20"/>
  <c r="A59" i="20"/>
  <c r="D59" i="20"/>
  <c r="C59" i="20"/>
  <c r="E59" i="20"/>
  <c r="G59" i="20"/>
  <c r="N59" i="20"/>
  <c r="O59" i="20"/>
  <c r="P59" i="20"/>
  <c r="Q59" i="20"/>
  <c r="G61" i="20"/>
  <c r="H61" i="20" s="1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P74" i="20"/>
  <c r="Q74" i="20"/>
  <c r="A75" i="20"/>
  <c r="D75" i="20"/>
  <c r="C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O76" i="20"/>
  <c r="P76" i="20"/>
  <c r="Q76" i="20"/>
  <c r="A77" i="20"/>
  <c r="D77" i="20"/>
  <c r="C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 s="1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R85" i="20"/>
  <c r="O85" i="20"/>
  <c r="P85" i="20"/>
  <c r="Q85" i="20"/>
  <c r="A86" i="20"/>
  <c r="D86" i="20"/>
  <c r="C86" i="20"/>
  <c r="E86" i="20"/>
  <c r="G86" i="20"/>
  <c r="N86" i="20"/>
  <c r="R86" i="20"/>
  <c r="O86" i="20"/>
  <c r="P86" i="20"/>
  <c r="Q86" i="20"/>
  <c r="A87" i="20"/>
  <c r="D87" i="20"/>
  <c r="E87" i="20"/>
  <c r="G87" i="20"/>
  <c r="N87" i="20"/>
  <c r="O87" i="20"/>
  <c r="P87" i="20"/>
  <c r="Q87" i="20"/>
  <c r="A88" i="20"/>
  <c r="C88" i="20"/>
  <c r="D88" i="20"/>
  <c r="E88" i="20"/>
  <c r="G88" i="20"/>
  <c r="N88" i="20"/>
  <c r="O88" i="20"/>
  <c r="P88" i="20"/>
  <c r="Q88" i="20"/>
  <c r="A89" i="20"/>
  <c r="C89" i="20"/>
  <c r="D89" i="20"/>
  <c r="E89" i="20"/>
  <c r="G89" i="20"/>
  <c r="N89" i="20"/>
  <c r="O89" i="20"/>
  <c r="P89" i="20"/>
  <c r="Q89" i="20"/>
  <c r="G15" i="3"/>
  <c r="F15" i="3" s="1"/>
  <c r="D15" i="3" s="1"/>
  <c r="U45" i="2"/>
  <c r="V45" i="2"/>
  <c r="F45" i="2"/>
  <c r="Y45" i="2"/>
  <c r="G45" i="2" s="1"/>
  <c r="U47" i="2"/>
  <c r="E47" i="2" s="1"/>
  <c r="V47" i="2"/>
  <c r="F47" i="2"/>
  <c r="Y47" i="2"/>
  <c r="G47" i="2" s="1"/>
  <c r="U56" i="2"/>
  <c r="V56" i="2"/>
  <c r="F56" i="2"/>
  <c r="Y56" i="2"/>
  <c r="G56" i="2" s="1"/>
  <c r="U28" i="2"/>
  <c r="E28" i="2" s="1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 s="1"/>
  <c r="U48" i="2"/>
  <c r="V48" i="2"/>
  <c r="F48" i="2"/>
  <c r="Y48" i="2"/>
  <c r="G48" i="2" s="1"/>
  <c r="U97" i="2"/>
  <c r="V97" i="2"/>
  <c r="F97" i="2"/>
  <c r="Y97" i="2"/>
  <c r="G97" i="2" s="1"/>
  <c r="G39" i="3"/>
  <c r="F39" i="3" s="1"/>
  <c r="D39" i="3" s="1"/>
  <c r="U46" i="2"/>
  <c r="E46" i="2" s="1"/>
  <c r="V46" i="2"/>
  <c r="F46" i="2"/>
  <c r="Y46" i="2"/>
  <c r="G46" i="2" s="1"/>
  <c r="U9" i="2"/>
  <c r="E9" i="2" s="1"/>
  <c r="V9" i="2"/>
  <c r="F9" i="2"/>
  <c r="Y9" i="2"/>
  <c r="G9" i="2" s="1"/>
  <c r="U61" i="2"/>
  <c r="V61" i="2"/>
  <c r="F61" i="2"/>
  <c r="Y61" i="2"/>
  <c r="G61" i="2"/>
  <c r="U79" i="2"/>
  <c r="V79" i="2"/>
  <c r="F79" i="2"/>
  <c r="Y79" i="2"/>
  <c r="G79" i="2" s="1"/>
  <c r="U8" i="2"/>
  <c r="V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 s="1"/>
  <c r="D13" i="3" s="1"/>
  <c r="U11" i="2"/>
  <c r="V11" i="2"/>
  <c r="F11" i="2"/>
  <c r="Y11" i="2"/>
  <c r="G11" i="2"/>
  <c r="H11" i="2"/>
  <c r="I11" i="2"/>
  <c r="J11" i="2"/>
  <c r="U82" i="2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V105" i="2"/>
  <c r="F105" i="2"/>
  <c r="Y105" i="2"/>
  <c r="G105" i="2" s="1"/>
  <c r="H105" i="2"/>
  <c r="I105" i="2"/>
  <c r="J105" i="2"/>
  <c r="G38" i="3"/>
  <c r="F38" i="3"/>
  <c r="D38" i="3" s="1"/>
  <c r="U16" i="2"/>
  <c r="E16" i="2" s="1"/>
  <c r="V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 s="1"/>
  <c r="H13" i="2"/>
  <c r="I13" i="2"/>
  <c r="J13" i="2"/>
  <c r="U37" i="2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 s="1"/>
  <c r="H107" i="2"/>
  <c r="I107" i="2"/>
  <c r="J107" i="2"/>
  <c r="G24" i="3"/>
  <c r="F24" i="3" s="1"/>
  <c r="D24" i="3" s="1"/>
  <c r="U74" i="2"/>
  <c r="V74" i="2"/>
  <c r="F74" i="2"/>
  <c r="Y74" i="2"/>
  <c r="G74" i="2"/>
  <c r="U66" i="2"/>
  <c r="V66" i="2"/>
  <c r="F66" i="2"/>
  <c r="Y66" i="2"/>
  <c r="G66" i="2" s="1"/>
  <c r="U86" i="2"/>
  <c r="V86" i="2"/>
  <c r="F86" i="2"/>
  <c r="Y86" i="2"/>
  <c r="G86" i="2" s="1"/>
  <c r="U57" i="2"/>
  <c r="E57" i="2" s="1"/>
  <c r="V57" i="2"/>
  <c r="F57" i="2"/>
  <c r="Y57" i="2"/>
  <c r="G57" i="2" s="1"/>
  <c r="C42" i="3"/>
  <c r="C43" i="3"/>
  <c r="C44" i="3"/>
  <c r="G44" i="3"/>
  <c r="F44" i="3"/>
  <c r="D44" i="3" s="1"/>
  <c r="U101" i="2"/>
  <c r="V101" i="2"/>
  <c r="F101" i="2"/>
  <c r="Y101" i="2"/>
  <c r="G101" i="2"/>
  <c r="U2" i="2"/>
  <c r="V2" i="2"/>
  <c r="E2" i="2" s="1"/>
  <c r="F2" i="2"/>
  <c r="Y2" i="2"/>
  <c r="G2" i="2" s="1"/>
  <c r="U26" i="2"/>
  <c r="V26" i="2"/>
  <c r="F26" i="2"/>
  <c r="Y26" i="2"/>
  <c r="G26" i="2" s="1"/>
  <c r="U4" i="2"/>
  <c r="E4" i="2" s="1"/>
  <c r="V4" i="2"/>
  <c r="F4" i="2"/>
  <c r="Y4" i="2"/>
  <c r="G4" i="2" s="1"/>
  <c r="G22" i="3"/>
  <c r="F22" i="3" s="1"/>
  <c r="D22" i="3" s="1"/>
  <c r="U24" i="2"/>
  <c r="V24" i="2"/>
  <c r="F24" i="2"/>
  <c r="Y24" i="2"/>
  <c r="G24" i="2" s="1"/>
  <c r="U22" i="2"/>
  <c r="E22" i="2" s="1"/>
  <c r="V22" i="2"/>
  <c r="F22" i="2"/>
  <c r="Y22" i="2"/>
  <c r="G22" i="2" s="1"/>
  <c r="U104" i="2"/>
  <c r="V104" i="2"/>
  <c r="F104" i="2"/>
  <c r="Y104" i="2"/>
  <c r="G104" i="2" s="1"/>
  <c r="U68" i="2"/>
  <c r="E68" i="2" s="1"/>
  <c r="V68" i="2"/>
  <c r="F68" i="2"/>
  <c r="Y68" i="2"/>
  <c r="G68" i="2"/>
  <c r="U7" i="2"/>
  <c r="V7" i="2"/>
  <c r="F7" i="2"/>
  <c r="Y7" i="2"/>
  <c r="G7" i="2" s="1"/>
  <c r="U70" i="2"/>
  <c r="V70" i="2"/>
  <c r="F70" i="2"/>
  <c r="Y70" i="2"/>
  <c r="G70" i="2"/>
  <c r="U42" i="2"/>
  <c r="V42" i="2"/>
  <c r="F42" i="2"/>
  <c r="Y42" i="2"/>
  <c r="G42" i="2" s="1"/>
  <c r="U23" i="2"/>
  <c r="V23" i="2"/>
  <c r="F23" i="2"/>
  <c r="Y23" i="2"/>
  <c r="G23" i="2" s="1"/>
  <c r="U78" i="2"/>
  <c r="V78" i="2"/>
  <c r="F78" i="2"/>
  <c r="Y78" i="2"/>
  <c r="G78" i="2" s="1"/>
  <c r="U98" i="2"/>
  <c r="V98" i="2"/>
  <c r="F98" i="2"/>
  <c r="Y98" i="2"/>
  <c r="G98" i="2" s="1"/>
  <c r="U52" i="2"/>
  <c r="E52" i="2"/>
  <c r="V52" i="2"/>
  <c r="F52" i="2"/>
  <c r="Y52" i="2"/>
  <c r="G52" i="2"/>
  <c r="U43" i="2"/>
  <c r="V43" i="2"/>
  <c r="F43" i="2"/>
  <c r="Y43" i="2"/>
  <c r="G43" i="2" s="1"/>
  <c r="G42" i="3"/>
  <c r="F42" i="3" s="1"/>
  <c r="D42" i="3" s="1"/>
  <c r="U3" i="2"/>
  <c r="V3" i="2"/>
  <c r="F3" i="2"/>
  <c r="Y3" i="2"/>
  <c r="G3" i="2" s="1"/>
  <c r="U77" i="2"/>
  <c r="V77" i="2"/>
  <c r="F77" i="2"/>
  <c r="Y77" i="2"/>
  <c r="G77" i="2" s="1"/>
  <c r="U62" i="2"/>
  <c r="V62" i="2"/>
  <c r="F62" i="2"/>
  <c r="Y62" i="2"/>
  <c r="G62" i="2" s="1"/>
  <c r="U5" i="2"/>
  <c r="V5" i="2"/>
  <c r="F5" i="2"/>
  <c r="Y5" i="2"/>
  <c r="G5" i="2"/>
  <c r="U75" i="2"/>
  <c r="V75" i="2"/>
  <c r="F75" i="2"/>
  <c r="Y75" i="2"/>
  <c r="G75" i="2" s="1"/>
  <c r="U55" i="2"/>
  <c r="V55" i="2"/>
  <c r="F55" i="2"/>
  <c r="Y55" i="2"/>
  <c r="G55" i="2" s="1"/>
  <c r="U106" i="2"/>
  <c r="V106" i="2"/>
  <c r="F106" i="2"/>
  <c r="Y106" i="2"/>
  <c r="G106" i="2"/>
  <c r="U15" i="2"/>
  <c r="V15" i="2"/>
  <c r="F15" i="2"/>
  <c r="Y15" i="2"/>
  <c r="G15" i="2" s="1"/>
  <c r="U6" i="2"/>
  <c r="V6" i="2"/>
  <c r="F6" i="2"/>
  <c r="Y6" i="2"/>
  <c r="G6" i="2" s="1"/>
  <c r="U41" i="2"/>
  <c r="V41" i="2"/>
  <c r="F41" i="2"/>
  <c r="Y41" i="2"/>
  <c r="G41" i="2" s="1"/>
  <c r="U44" i="2"/>
  <c r="V44" i="2"/>
  <c r="F44" i="2"/>
  <c r="Y44" i="2"/>
  <c r="G44" i="2" s="1"/>
  <c r="U71" i="2"/>
  <c r="E71" i="2"/>
  <c r="V71" i="2"/>
  <c r="F71" i="2"/>
  <c r="Y71" i="2"/>
  <c r="G71" i="2"/>
  <c r="U39" i="2"/>
  <c r="V39" i="2"/>
  <c r="F39" i="2"/>
  <c r="Y39" i="2"/>
  <c r="G39" i="2" s="1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 s="1"/>
  <c r="D56" i="3" s="1"/>
  <c r="U76" i="2"/>
  <c r="V76" i="2"/>
  <c r="E76" i="2" s="1"/>
  <c r="F76" i="2"/>
  <c r="Y76" i="2"/>
  <c r="G76" i="2" s="1"/>
  <c r="E1" i="9"/>
  <c r="AN1" i="9"/>
  <c r="E2" i="9"/>
  <c r="AN2" i="9"/>
  <c r="I2" i="9"/>
  <c r="G7" i="9"/>
  <c r="G5" i="9"/>
  <c r="G23" i="3"/>
  <c r="F23" i="3" s="1"/>
  <c r="D23" i="3" s="1"/>
  <c r="A5" i="9"/>
  <c r="G6" i="9"/>
  <c r="H6" i="9" s="1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O9" i="9"/>
  <c r="R9" i="9"/>
  <c r="P9" i="9"/>
  <c r="Q9" i="9"/>
  <c r="X9" i="9"/>
  <c r="AF9" i="9" s="1"/>
  <c r="B16" i="9"/>
  <c r="B24" i="9"/>
  <c r="B32" i="9"/>
  <c r="B40" i="9"/>
  <c r="B48" i="9"/>
  <c r="B56" i="9"/>
  <c r="B64" i="9"/>
  <c r="X10" i="9"/>
  <c r="X11" i="9"/>
  <c r="AF11" i="9" s="1"/>
  <c r="X12" i="9"/>
  <c r="AX9" i="9"/>
  <c r="A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 s="1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C17" i="9"/>
  <c r="E17" i="9"/>
  <c r="G17" i="9"/>
  <c r="N17" i="9"/>
  <c r="O17" i="9"/>
  <c r="P17" i="9"/>
  <c r="Q17" i="9"/>
  <c r="AX17" i="9"/>
  <c r="A18" i="9"/>
  <c r="D18" i="9"/>
  <c r="E18" i="9"/>
  <c r="G18" i="9"/>
  <c r="N18" i="9"/>
  <c r="O18" i="9"/>
  <c r="P18" i="9"/>
  <c r="Q18" i="9"/>
  <c r="AX18" i="9"/>
  <c r="A19" i="9"/>
  <c r="D19" i="9"/>
  <c r="E19" i="9"/>
  <c r="G19" i="9"/>
  <c r="N19" i="9"/>
  <c r="O19" i="9"/>
  <c r="P19" i="9"/>
  <c r="Q19" i="9"/>
  <c r="AX19" i="9"/>
  <c r="A20" i="9"/>
  <c r="D20" i="9"/>
  <c r="E20" i="9"/>
  <c r="G20" i="9"/>
  <c r="N20" i="9"/>
  <c r="O20" i="9"/>
  <c r="P20" i="9"/>
  <c r="Q20" i="9"/>
  <c r="AX20" i="9"/>
  <c r="AX21" i="9"/>
  <c r="G22" i="9"/>
  <c r="H22" i="9" s="1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C25" i="9"/>
  <c r="D25" i="9"/>
  <c r="E25" i="9"/>
  <c r="G25" i="9"/>
  <c r="N25" i="9"/>
  <c r="O25" i="9"/>
  <c r="P25" i="9"/>
  <c r="Q25" i="9"/>
  <c r="AX25" i="9"/>
  <c r="A26" i="9"/>
  <c r="D26" i="9"/>
  <c r="E26" i="9"/>
  <c r="G26" i="9"/>
  <c r="N26" i="9"/>
  <c r="R26" i="9"/>
  <c r="O26" i="9"/>
  <c r="P26" i="9"/>
  <c r="Q26" i="9"/>
  <c r="AX26" i="9"/>
  <c r="A27" i="9"/>
  <c r="C27" i="9"/>
  <c r="D27" i="9"/>
  <c r="E27" i="9"/>
  <c r="G27" i="9"/>
  <c r="N27" i="9"/>
  <c r="O27" i="9"/>
  <c r="P27" i="9"/>
  <c r="R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 s="1"/>
  <c r="AX30" i="9"/>
  <c r="E31" i="9"/>
  <c r="AN31" i="9"/>
  <c r="AO31" i="9"/>
  <c r="BA31" i="9"/>
  <c r="AU31" i="9"/>
  <c r="AW31" i="9"/>
  <c r="AY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U32" i="9"/>
  <c r="AW32" i="9"/>
  <c r="AY32" i="9"/>
  <c r="AX32" i="9"/>
  <c r="A33" i="9"/>
  <c r="D33" i="9"/>
  <c r="C33" i="9"/>
  <c r="E33" i="9"/>
  <c r="G33" i="9"/>
  <c r="N33" i="9"/>
  <c r="O33" i="9"/>
  <c r="P33" i="9"/>
  <c r="R33" i="9"/>
  <c r="Q33" i="9"/>
  <c r="AN33" i="9"/>
  <c r="AO33" i="9"/>
  <c r="AU33" i="9"/>
  <c r="AW33" i="9"/>
  <c r="AY33" i="9"/>
  <c r="AX33" i="9"/>
  <c r="A34" i="9"/>
  <c r="D34" i="9"/>
  <c r="E34" i="9"/>
  <c r="G34" i="9"/>
  <c r="N34" i="9"/>
  <c r="R34" i="9"/>
  <c r="O34" i="9"/>
  <c r="P34" i="9"/>
  <c r="Q34" i="9"/>
  <c r="AN34" i="9"/>
  <c r="AO34" i="9"/>
  <c r="AS34" i="9"/>
  <c r="AU34" i="9"/>
  <c r="AW34" i="9"/>
  <c r="AY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Y35" i="9"/>
  <c r="AX35" i="9"/>
  <c r="A36" i="9"/>
  <c r="D36" i="9"/>
  <c r="C36" i="9"/>
  <c r="E36" i="9"/>
  <c r="G36" i="9"/>
  <c r="N36" i="9"/>
  <c r="O36" i="9"/>
  <c r="P36" i="9"/>
  <c r="Q36" i="9"/>
  <c r="AN36" i="9"/>
  <c r="AO36" i="9"/>
  <c r="AU36" i="9"/>
  <c r="AW36" i="9"/>
  <c r="AY36" i="9"/>
  <c r="AX36" i="9"/>
  <c r="AN37" i="9"/>
  <c r="AO37" i="9"/>
  <c r="AQ37" i="9"/>
  <c r="AU37" i="9"/>
  <c r="AW37" i="9"/>
  <c r="AY37" i="9"/>
  <c r="AX37" i="9"/>
  <c r="G38" i="9"/>
  <c r="H38" i="9" s="1"/>
  <c r="AN38" i="9"/>
  <c r="AO38" i="9"/>
  <c r="AR38" i="9"/>
  <c r="AU38" i="9"/>
  <c r="AW38" i="9"/>
  <c r="AY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Y40" i="9"/>
  <c r="AX40" i="9"/>
  <c r="A41" i="9"/>
  <c r="D41" i="9"/>
  <c r="E41" i="9"/>
  <c r="G41" i="9"/>
  <c r="N41" i="9"/>
  <c r="O41" i="9"/>
  <c r="P41" i="9"/>
  <c r="Q41" i="9"/>
  <c r="AN41" i="9"/>
  <c r="AO41" i="9"/>
  <c r="AU41" i="9"/>
  <c r="AW41" i="9"/>
  <c r="AY41" i="9"/>
  <c r="AX41" i="9"/>
  <c r="A42" i="9"/>
  <c r="D42" i="9"/>
  <c r="C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Y43" i="9"/>
  <c r="AX43" i="9"/>
  <c r="A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Y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Y48" i="9"/>
  <c r="AX48" i="9"/>
  <c r="A49" i="9"/>
  <c r="D49" i="9"/>
  <c r="E49" i="9"/>
  <c r="G49" i="9"/>
  <c r="N49" i="9"/>
  <c r="O49" i="9"/>
  <c r="P49" i="9"/>
  <c r="Q49" i="9"/>
  <c r="AN49" i="9"/>
  <c r="AO49" i="9"/>
  <c r="AU49" i="9"/>
  <c r="AW49" i="9"/>
  <c r="AY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Y50" i="9"/>
  <c r="AX50" i="9"/>
  <c r="A51" i="9"/>
  <c r="D51" i="9"/>
  <c r="C51" i="9"/>
  <c r="E51" i="9"/>
  <c r="G51" i="9"/>
  <c r="N51" i="9"/>
  <c r="O51" i="9"/>
  <c r="P51" i="9"/>
  <c r="Q51" i="9"/>
  <c r="AN51" i="9"/>
  <c r="AO51" i="9"/>
  <c r="AU51" i="9"/>
  <c r="AW51" i="9"/>
  <c r="AY51" i="9"/>
  <c r="AX51" i="9"/>
  <c r="A52" i="9"/>
  <c r="D52" i="9"/>
  <c r="C52" i="9"/>
  <c r="E52" i="9"/>
  <c r="G52" i="9"/>
  <c r="N52" i="9"/>
  <c r="O52" i="9"/>
  <c r="P52" i="9"/>
  <c r="Q52" i="9"/>
  <c r="AN52" i="9"/>
  <c r="AO52" i="9"/>
  <c r="AU52" i="9"/>
  <c r="AW52" i="9"/>
  <c r="AY52" i="9"/>
  <c r="AX52" i="9"/>
  <c r="AN53" i="9"/>
  <c r="AO53" i="9"/>
  <c r="AS53" i="9"/>
  <c r="AU53" i="9"/>
  <c r="AW53" i="9"/>
  <c r="AX53" i="9"/>
  <c r="G54" i="9"/>
  <c r="H54" i="9" s="1"/>
  <c r="AN54" i="9"/>
  <c r="AO54" i="9"/>
  <c r="AU54" i="9"/>
  <c r="AW54" i="9"/>
  <c r="AY54" i="9"/>
  <c r="AX54" i="9"/>
  <c r="E55" i="9"/>
  <c r="AN55" i="9"/>
  <c r="AO55" i="9"/>
  <c r="AU55" i="9"/>
  <c r="AW55" i="9"/>
  <c r="AY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Y56" i="9"/>
  <c r="AX56" i="9"/>
  <c r="A57" i="9"/>
  <c r="D57" i="9"/>
  <c r="E57" i="9"/>
  <c r="G57" i="9"/>
  <c r="N57" i="9"/>
  <c r="O57" i="9"/>
  <c r="P57" i="9"/>
  <c r="Q57" i="9"/>
  <c r="AN57" i="9"/>
  <c r="AO57" i="9"/>
  <c r="AR57" i="9"/>
  <c r="AU57" i="9"/>
  <c r="AW57" i="9"/>
  <c r="AY57" i="9"/>
  <c r="AX57" i="9"/>
  <c r="A58" i="9"/>
  <c r="D58" i="9"/>
  <c r="E58" i="9"/>
  <c r="G58" i="9"/>
  <c r="N58" i="9"/>
  <c r="O58" i="9"/>
  <c r="P58" i="9"/>
  <c r="Q58" i="9"/>
  <c r="AN58" i="9"/>
  <c r="AO58" i="9"/>
  <c r="AU58" i="9"/>
  <c r="AW58" i="9"/>
  <c r="AY58" i="9"/>
  <c r="AX58" i="9"/>
  <c r="A59" i="9"/>
  <c r="D59" i="9"/>
  <c r="C59" i="9"/>
  <c r="E59" i="9"/>
  <c r="G59" i="9"/>
  <c r="N59" i="9"/>
  <c r="O59" i="9"/>
  <c r="P59" i="9"/>
  <c r="Q59" i="9"/>
  <c r="AN59" i="9"/>
  <c r="AO59" i="9"/>
  <c r="AU59" i="9"/>
  <c r="AW59" i="9"/>
  <c r="AY59" i="9"/>
  <c r="AX59" i="9"/>
  <c r="A60" i="9"/>
  <c r="D60" i="9"/>
  <c r="E60" i="9"/>
  <c r="G60" i="9"/>
  <c r="N60" i="9"/>
  <c r="O60" i="9"/>
  <c r="P60" i="9"/>
  <c r="Q60" i="9"/>
  <c r="AN60" i="9"/>
  <c r="AO60" i="9"/>
  <c r="AQ60" i="9"/>
  <c r="AU60" i="9"/>
  <c r="AW60" i="9"/>
  <c r="AX60" i="9"/>
  <c r="AN61" i="9"/>
  <c r="AO61" i="9"/>
  <c r="AU61" i="9"/>
  <c r="AW61" i="9"/>
  <c r="AY61" i="9"/>
  <c r="AX61" i="9"/>
  <c r="G62" i="9"/>
  <c r="H62" i="9" s="1"/>
  <c r="AN62" i="9"/>
  <c r="AO62" i="9"/>
  <c r="AU62" i="9"/>
  <c r="AW62" i="9"/>
  <c r="AX62" i="9"/>
  <c r="E63" i="9"/>
  <c r="AN63" i="9"/>
  <c r="AO63" i="9"/>
  <c r="AU63" i="9"/>
  <c r="AW63" i="9"/>
  <c r="AY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Y64" i="9"/>
  <c r="AX64" i="9"/>
  <c r="A65" i="9"/>
  <c r="D65" i="9"/>
  <c r="E65" i="9"/>
  <c r="G65" i="9"/>
  <c r="N65" i="9"/>
  <c r="O65" i="9"/>
  <c r="P65" i="9"/>
  <c r="Q65" i="9"/>
  <c r="AN65" i="9"/>
  <c r="AO65" i="9"/>
  <c r="AU65" i="9"/>
  <c r="AX65" i="9"/>
  <c r="A66" i="9"/>
  <c r="D66" i="9"/>
  <c r="E66" i="9"/>
  <c r="G66" i="9"/>
  <c r="N66" i="9"/>
  <c r="O66" i="9"/>
  <c r="R66" i="9"/>
  <c r="P66" i="9"/>
  <c r="Q66" i="9"/>
  <c r="AN66" i="9"/>
  <c r="AO66" i="9"/>
  <c r="AU66" i="9"/>
  <c r="AX66" i="9"/>
  <c r="A67" i="9"/>
  <c r="C67" i="9"/>
  <c r="D67" i="9"/>
  <c r="E67" i="9"/>
  <c r="G67" i="9"/>
  <c r="N67" i="9"/>
  <c r="O67" i="9"/>
  <c r="P67" i="9"/>
  <c r="Q67" i="9"/>
  <c r="AN67" i="9"/>
  <c r="AO67" i="9"/>
  <c r="BA67" i="9"/>
  <c r="AU67" i="9"/>
  <c r="AX67" i="9"/>
  <c r="A68" i="9"/>
  <c r="D68" i="9"/>
  <c r="E68" i="9"/>
  <c r="G68" i="9"/>
  <c r="N68" i="9"/>
  <c r="O68" i="9"/>
  <c r="P68" i="9"/>
  <c r="Q68" i="9"/>
  <c r="AN68" i="9"/>
  <c r="AO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 s="1"/>
  <c r="E2" i="8"/>
  <c r="I2" i="8"/>
  <c r="AA2" i="8" s="1"/>
  <c r="G7" i="8"/>
  <c r="G4" i="8" s="1"/>
  <c r="G5" i="8"/>
  <c r="F7" i="8" s="1"/>
  <c r="G43" i="3"/>
  <c r="F43" i="3" s="1"/>
  <c r="D43" i="3" s="1"/>
  <c r="A5" i="8"/>
  <c r="G6" i="8"/>
  <c r="H6" i="8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 s="1"/>
  <c r="B16" i="8"/>
  <c r="B24" i="8"/>
  <c r="B32" i="8"/>
  <c r="B40" i="8"/>
  <c r="B48" i="8"/>
  <c r="B56" i="8"/>
  <c r="B64" i="8"/>
  <c r="X10" i="8"/>
  <c r="X11" i="8"/>
  <c r="AF11" i="8" s="1"/>
  <c r="X12" i="8"/>
  <c r="AF12" i="8" s="1"/>
  <c r="AE12" i="8"/>
  <c r="AX9" i="8"/>
  <c r="A10" i="8"/>
  <c r="D10" i="8"/>
  <c r="C10" i="8"/>
  <c r="G10" i="8"/>
  <c r="N10" i="8"/>
  <c r="R10" i="8"/>
  <c r="O10" i="8"/>
  <c r="P10" i="8"/>
  <c r="Q10" i="8"/>
  <c r="AX10" i="8"/>
  <c r="A11" i="8"/>
  <c r="C11" i="8"/>
  <c r="D11" i="8"/>
  <c r="G11" i="8"/>
  <c r="N11" i="8"/>
  <c r="R11" i="8"/>
  <c r="O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R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 s="1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R27" i="8"/>
  <c r="P27" i="8"/>
  <c r="Q27" i="8"/>
  <c r="AX27" i="8"/>
  <c r="A28" i="8"/>
  <c r="D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R33" i="8"/>
  <c r="O33" i="8"/>
  <c r="P33" i="8"/>
  <c r="Q33" i="8"/>
  <c r="AN33" i="8"/>
  <c r="AO33" i="8"/>
  <c r="AX33" i="8"/>
  <c r="A34" i="8"/>
  <c r="D34" i="8"/>
  <c r="C34" i="8"/>
  <c r="E34" i="8"/>
  <c r="G34" i="8"/>
  <c r="N34" i="8"/>
  <c r="O34" i="8"/>
  <c r="P34" i="8"/>
  <c r="Q34" i="8"/>
  <c r="AN34" i="8"/>
  <c r="AO34" i="8"/>
  <c r="AS34" i="8"/>
  <c r="AU34" i="8"/>
  <c r="AW34" i="8"/>
  <c r="AY34" i="8"/>
  <c r="AX34" i="8"/>
  <c r="A35" i="8"/>
  <c r="D35" i="8"/>
  <c r="C35" i="8"/>
  <c r="E35" i="8"/>
  <c r="G35" i="8"/>
  <c r="N35" i="8"/>
  <c r="O35" i="8"/>
  <c r="R35" i="8"/>
  <c r="P35" i="8"/>
  <c r="Q35" i="8"/>
  <c r="AN35" i="8"/>
  <c r="AO35" i="8"/>
  <c r="AU35" i="8"/>
  <c r="AW35" i="8"/>
  <c r="AX35" i="8"/>
  <c r="A36" i="8"/>
  <c r="D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Y37" i="8"/>
  <c r="AX37" i="8"/>
  <c r="G38" i="8"/>
  <c r="H38" i="8" s="1"/>
  <c r="AN38" i="8"/>
  <c r="AO38" i="8"/>
  <c r="AU38" i="8"/>
  <c r="AW38" i="8"/>
  <c r="AX38" i="8"/>
  <c r="E39" i="8"/>
  <c r="AN39" i="8"/>
  <c r="AO39" i="8"/>
  <c r="AR39" i="8"/>
  <c r="AU39" i="8"/>
  <c r="AW39" i="8"/>
  <c r="AY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U40" i="8"/>
  <c r="AW40" i="8"/>
  <c r="AY40" i="8"/>
  <c r="AX40" i="8"/>
  <c r="A41" i="8"/>
  <c r="D41" i="8"/>
  <c r="E41" i="8"/>
  <c r="G41" i="8"/>
  <c r="N41" i="8"/>
  <c r="O41" i="8"/>
  <c r="P41" i="8"/>
  <c r="Q41" i="8"/>
  <c r="AN41" i="8"/>
  <c r="AO41" i="8"/>
  <c r="AS41" i="8"/>
  <c r="AU41" i="8"/>
  <c r="AW41" i="8"/>
  <c r="AY41" i="8"/>
  <c r="AX41" i="8"/>
  <c r="A42" i="8"/>
  <c r="D42" i="8"/>
  <c r="E42" i="8"/>
  <c r="G42" i="8"/>
  <c r="N42" i="8"/>
  <c r="O42" i="8"/>
  <c r="P42" i="8"/>
  <c r="Q42" i="8"/>
  <c r="AN42" i="8"/>
  <c r="AO42" i="8"/>
  <c r="BA42" i="8"/>
  <c r="AU42" i="8"/>
  <c r="AW42" i="8"/>
  <c r="AY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Y43" i="8"/>
  <c r="AX43" i="8"/>
  <c r="A44" i="8"/>
  <c r="D44" i="8"/>
  <c r="E44" i="8"/>
  <c r="G44" i="8"/>
  <c r="N44" i="8"/>
  <c r="R44" i="8"/>
  <c r="O44" i="8"/>
  <c r="P44" i="8"/>
  <c r="Q44" i="8"/>
  <c r="AN44" i="8"/>
  <c r="AO44" i="8"/>
  <c r="AU44" i="8"/>
  <c r="AW44" i="8"/>
  <c r="AY44" i="8"/>
  <c r="AX44" i="8"/>
  <c r="AN45" i="8"/>
  <c r="AO45" i="8"/>
  <c r="AU45" i="8"/>
  <c r="AW45" i="8"/>
  <c r="AY45" i="8"/>
  <c r="AX45" i="8"/>
  <c r="G46" i="8"/>
  <c r="H46" i="8" s="1"/>
  <c r="AN46" i="8"/>
  <c r="AO46" i="8"/>
  <c r="AT46" i="8"/>
  <c r="AU46" i="8"/>
  <c r="AW46" i="8"/>
  <c r="AY46" i="8"/>
  <c r="AX46" i="8"/>
  <c r="E47" i="8"/>
  <c r="AN47" i="8"/>
  <c r="AO47" i="8"/>
  <c r="AU47" i="8"/>
  <c r="AW47" i="8"/>
  <c r="AY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Y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D50" i="8"/>
  <c r="E50" i="8"/>
  <c r="G50" i="8"/>
  <c r="N50" i="8"/>
  <c r="R50" i="8"/>
  <c r="O50" i="8"/>
  <c r="P50" i="8"/>
  <c r="Q50" i="8"/>
  <c r="AN50" i="8"/>
  <c r="AO50" i="8"/>
  <c r="AT50" i="8"/>
  <c r="AU50" i="8"/>
  <c r="AW50" i="8"/>
  <c r="AY50" i="8"/>
  <c r="AX50" i="8"/>
  <c r="A51" i="8"/>
  <c r="D51" i="8"/>
  <c r="E51" i="8"/>
  <c r="G51" i="8"/>
  <c r="N51" i="8"/>
  <c r="O51" i="8"/>
  <c r="P51" i="8"/>
  <c r="Q51" i="8"/>
  <c r="AN51" i="8"/>
  <c r="AO51" i="8"/>
  <c r="AS51" i="8"/>
  <c r="AU51" i="8"/>
  <c r="AW51" i="8"/>
  <c r="AY51" i="8"/>
  <c r="AX51" i="8"/>
  <c r="A52" i="8"/>
  <c r="D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Y53" i="8"/>
  <c r="AX53" i="8"/>
  <c r="G54" i="8"/>
  <c r="H54" i="8"/>
  <c r="AN54" i="8"/>
  <c r="AO54" i="8"/>
  <c r="BA54" i="8"/>
  <c r="AU54" i="8"/>
  <c r="AW54" i="8"/>
  <c r="AX54" i="8"/>
  <c r="E55" i="8"/>
  <c r="AN55" i="8"/>
  <c r="AO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BA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Y57" i="8"/>
  <c r="AX57" i="8"/>
  <c r="A58" i="8"/>
  <c r="D58" i="8"/>
  <c r="E58" i="8"/>
  <c r="G58" i="8"/>
  <c r="N58" i="8"/>
  <c r="O58" i="8"/>
  <c r="P58" i="8"/>
  <c r="Q58" i="8"/>
  <c r="AN58" i="8"/>
  <c r="AO58" i="8"/>
  <c r="AR58" i="8"/>
  <c r="AU58" i="8"/>
  <c r="AW58" i="8"/>
  <c r="AX58" i="8"/>
  <c r="A59" i="8"/>
  <c r="D59" i="8"/>
  <c r="E59" i="8"/>
  <c r="G59" i="8"/>
  <c r="N59" i="8"/>
  <c r="O59" i="8"/>
  <c r="P59" i="8"/>
  <c r="Q59" i="8"/>
  <c r="AN59" i="8"/>
  <c r="AO59" i="8"/>
  <c r="AU59" i="8"/>
  <c r="AW59" i="8"/>
  <c r="AY59" i="8"/>
  <c r="AX59" i="8"/>
  <c r="A60" i="8"/>
  <c r="D60" i="8"/>
  <c r="E60" i="8"/>
  <c r="G60" i="8"/>
  <c r="N60" i="8"/>
  <c r="O60" i="8"/>
  <c r="P60" i="8"/>
  <c r="Q60" i="8"/>
  <c r="AN60" i="8"/>
  <c r="AO60" i="8"/>
  <c r="AT60" i="8"/>
  <c r="AU60" i="8"/>
  <c r="AW60" i="8"/>
  <c r="AY60" i="8"/>
  <c r="AX60" i="8"/>
  <c r="AN61" i="8"/>
  <c r="AO61" i="8"/>
  <c r="AU61" i="8"/>
  <c r="AW61" i="8"/>
  <c r="AY61" i="8"/>
  <c r="AX61" i="8"/>
  <c r="G62" i="8"/>
  <c r="H62" i="8" s="1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Q64" i="8"/>
  <c r="AU64" i="8"/>
  <c r="AW64" i="8"/>
  <c r="AY64" i="8"/>
  <c r="AX64" i="8"/>
  <c r="A65" i="8"/>
  <c r="C65" i="8"/>
  <c r="D65" i="8"/>
  <c r="E65" i="8"/>
  <c r="G65" i="8"/>
  <c r="N65" i="8"/>
  <c r="O65" i="8"/>
  <c r="P65" i="8"/>
  <c r="Q65" i="8"/>
  <c r="AN65" i="8"/>
  <c r="AO65" i="8"/>
  <c r="AQ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C67" i="8"/>
  <c r="E67" i="8"/>
  <c r="G67" i="8"/>
  <c r="N67" i="8"/>
  <c r="O67" i="8"/>
  <c r="P67" i="8"/>
  <c r="Q67" i="8"/>
  <c r="AN67" i="8"/>
  <c r="AO67" i="8"/>
  <c r="AP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 s="1"/>
  <c r="D55" i="3" s="1"/>
  <c r="U25" i="2"/>
  <c r="E25" i="2" s="1"/>
  <c r="V25" i="2"/>
  <c r="F25" i="2"/>
  <c r="Y25" i="2"/>
  <c r="G25" i="2" s="1"/>
  <c r="U100" i="2"/>
  <c r="V100" i="2"/>
  <c r="F100" i="2"/>
  <c r="Y100" i="2"/>
  <c r="G100" i="2" s="1"/>
  <c r="B1" i="5"/>
  <c r="B2" i="5"/>
  <c r="F2" i="5"/>
  <c r="B7" i="5"/>
  <c r="B9" i="5"/>
  <c r="U102" i="2"/>
  <c r="V102" i="2"/>
  <c r="F102" i="2"/>
  <c r="Y102" i="2"/>
  <c r="G102" i="2" s="1"/>
  <c r="U58" i="2"/>
  <c r="V58" i="2"/>
  <c r="F58" i="2"/>
  <c r="Y58" i="2"/>
  <c r="G58" i="2" s="1"/>
  <c r="U40" i="2"/>
  <c r="V40" i="2"/>
  <c r="F40" i="2"/>
  <c r="Y40" i="2"/>
  <c r="G40" i="2" s="1"/>
  <c r="U103" i="2"/>
  <c r="V103" i="2"/>
  <c r="F103" i="2"/>
  <c r="Y103" i="2"/>
  <c r="G103" i="2" s="1"/>
  <c r="G9" i="3"/>
  <c r="F9" i="3" s="1"/>
  <c r="D9" i="3" s="1"/>
  <c r="G10" i="3"/>
  <c r="F10" i="3"/>
  <c r="D10" i="3" s="1"/>
  <c r="G11" i="3"/>
  <c r="F11" i="3"/>
  <c r="D11" i="3" s="1"/>
  <c r="G16" i="3"/>
  <c r="F16" i="3" s="1"/>
  <c r="D16" i="3" s="1"/>
  <c r="G17" i="3"/>
  <c r="F17" i="3" s="1"/>
  <c r="D17" i="3" s="1"/>
  <c r="G19" i="3"/>
  <c r="F19" i="3" s="1"/>
  <c r="D19" i="3" s="1"/>
  <c r="G20" i="3"/>
  <c r="F20" i="3" s="1"/>
  <c r="D20" i="3" s="1"/>
  <c r="G25" i="3"/>
  <c r="F25" i="3" s="1"/>
  <c r="D25" i="3" s="1"/>
  <c r="G26" i="3"/>
  <c r="F26" i="3" s="1"/>
  <c r="D26" i="3" s="1"/>
  <c r="G27" i="3"/>
  <c r="F27" i="3" s="1"/>
  <c r="D27" i="3" s="1"/>
  <c r="G28" i="3"/>
  <c r="F28" i="3" s="1"/>
  <c r="D28" i="3" s="1"/>
  <c r="G29" i="3"/>
  <c r="F29" i="3" s="1"/>
  <c r="D29" i="3" s="1"/>
  <c r="G30" i="3"/>
  <c r="F30" i="3" s="1"/>
  <c r="D30" i="3" s="1"/>
  <c r="G31" i="3"/>
  <c r="F31" i="3" s="1"/>
  <c r="D31" i="3" s="1"/>
  <c r="G32" i="3"/>
  <c r="F32" i="3" s="1"/>
  <c r="D32" i="3" s="1"/>
  <c r="G33" i="3"/>
  <c r="F33" i="3" s="1"/>
  <c r="D33" i="3" s="1"/>
  <c r="G34" i="3"/>
  <c r="F34" i="3" s="1"/>
  <c r="D34" i="3" s="1"/>
  <c r="G35" i="3"/>
  <c r="F35" i="3" s="1"/>
  <c r="D35" i="3" s="1"/>
  <c r="G40" i="3"/>
  <c r="F40" i="3" s="1"/>
  <c r="D40" i="3" s="1"/>
  <c r="G45" i="3"/>
  <c r="F45" i="3" s="1"/>
  <c r="D45" i="3" s="1"/>
  <c r="G46" i="3"/>
  <c r="F46" i="3" s="1"/>
  <c r="D46" i="3" s="1"/>
  <c r="G47" i="3"/>
  <c r="F47" i="3" s="1"/>
  <c r="D47" i="3" s="1"/>
  <c r="G48" i="3"/>
  <c r="F48" i="3" s="1"/>
  <c r="D48" i="3" s="1"/>
  <c r="G49" i="3"/>
  <c r="F49" i="3" s="1"/>
  <c r="D49" i="3" s="1"/>
  <c r="G50" i="3"/>
  <c r="F50" i="3" s="1"/>
  <c r="D50" i="3" s="1"/>
  <c r="G51" i="3"/>
  <c r="F51" i="3" s="1"/>
  <c r="D51" i="3" s="1"/>
  <c r="G52" i="3"/>
  <c r="F52" i="3" s="1"/>
  <c r="D52" i="3" s="1"/>
  <c r="G53" i="3"/>
  <c r="F53" i="3" s="1"/>
  <c r="D53" i="3" s="1"/>
  <c r="G54" i="3"/>
  <c r="F54" i="3" s="1"/>
  <c r="D54" i="3" s="1"/>
  <c r="C57" i="3"/>
  <c r="G57" i="3"/>
  <c r="F57" i="3" s="1"/>
  <c r="D57" i="3" s="1"/>
  <c r="C58" i="3"/>
  <c r="G58" i="3"/>
  <c r="F58" i="3" s="1"/>
  <c r="D58" i="3"/>
  <c r="C59" i="3"/>
  <c r="G59" i="3"/>
  <c r="F59" i="3" s="1"/>
  <c r="D59" i="3" s="1"/>
  <c r="C60" i="3"/>
  <c r="G60" i="3"/>
  <c r="F60" i="3" s="1"/>
  <c r="D60" i="3" s="1"/>
  <c r="C61" i="3"/>
  <c r="G61" i="3"/>
  <c r="F61" i="3" s="1"/>
  <c r="D61" i="3"/>
  <c r="C62" i="3"/>
  <c r="G62" i="3"/>
  <c r="F62" i="3" s="1"/>
  <c r="D62" i="3" s="1"/>
  <c r="C63" i="3"/>
  <c r="G63" i="3"/>
  <c r="F63" i="3" s="1"/>
  <c r="D63" i="3" s="1"/>
  <c r="C64" i="3"/>
  <c r="G64" i="3"/>
  <c r="F64" i="3" s="1"/>
  <c r="D64" i="3"/>
  <c r="C65" i="3"/>
  <c r="G65" i="3"/>
  <c r="F65" i="3" s="1"/>
  <c r="D65" i="3" s="1"/>
  <c r="C66" i="3"/>
  <c r="G66" i="3"/>
  <c r="F66" i="3" s="1"/>
  <c r="D66" i="3"/>
  <c r="C67" i="3"/>
  <c r="G67" i="3"/>
  <c r="F67" i="3" s="1"/>
  <c r="D67" i="3" s="1"/>
  <c r="C68" i="3"/>
  <c r="G68" i="3"/>
  <c r="F68" i="3"/>
  <c r="D68" i="3"/>
  <c r="C69" i="3"/>
  <c r="G69" i="3"/>
  <c r="F69" i="3"/>
  <c r="D69" i="3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E17" i="2" s="1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V33" i="2"/>
  <c r="F33" i="2"/>
  <c r="Y33" i="2"/>
  <c r="G33" i="2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V110" i="2"/>
  <c r="F110" i="2"/>
  <c r="Y110" i="2"/>
  <c r="G110" i="2" s="1"/>
  <c r="H110" i="2"/>
  <c r="I110" i="2"/>
  <c r="J110" i="2"/>
  <c r="U111" i="2"/>
  <c r="V111" i="2"/>
  <c r="F111" i="2"/>
  <c r="Y111" i="2"/>
  <c r="G111" i="2" s="1"/>
  <c r="H111" i="2"/>
  <c r="I111" i="2"/>
  <c r="J111" i="2"/>
  <c r="U112" i="2"/>
  <c r="V112" i="2"/>
  <c r="F112" i="2"/>
  <c r="Y112" i="2"/>
  <c r="G112" i="2" s="1"/>
  <c r="H112" i="2"/>
  <c r="I112" i="2"/>
  <c r="J112" i="2"/>
  <c r="U113" i="2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V115" i="2"/>
  <c r="F115" i="2"/>
  <c r="Y115" i="2"/>
  <c r="G115" i="2" s="1"/>
  <c r="H115" i="2"/>
  <c r="I115" i="2"/>
  <c r="J115" i="2"/>
  <c r="U116" i="2"/>
  <c r="E116" i="2" s="1"/>
  <c r="V116" i="2"/>
  <c r="F116" i="2"/>
  <c r="Y116" i="2"/>
  <c r="G116" i="2" s="1"/>
  <c r="H116" i="2"/>
  <c r="I116" i="2"/>
  <c r="J116" i="2"/>
  <c r="U117" i="2"/>
  <c r="V117" i="2"/>
  <c r="F117" i="2"/>
  <c r="Y117" i="2"/>
  <c r="G117" i="2" s="1"/>
  <c r="H117" i="2"/>
  <c r="I117" i="2"/>
  <c r="J117" i="2"/>
  <c r="U118" i="2"/>
  <c r="V118" i="2"/>
  <c r="F118" i="2"/>
  <c r="Y118" i="2"/>
  <c r="G118" i="2" s="1"/>
  <c r="H118" i="2"/>
  <c r="I118" i="2"/>
  <c r="J118" i="2"/>
  <c r="U119" i="2"/>
  <c r="V119" i="2"/>
  <c r="E119" i="2" s="1"/>
  <c r="F119" i="2"/>
  <c r="Y119" i="2"/>
  <c r="G119" i="2" s="1"/>
  <c r="H119" i="2"/>
  <c r="I119" i="2"/>
  <c r="J119" i="2"/>
  <c r="U120" i="2"/>
  <c r="V120" i="2"/>
  <c r="F120" i="2"/>
  <c r="Y120" i="2"/>
  <c r="G120" i="2" s="1"/>
  <c r="H120" i="2"/>
  <c r="I120" i="2"/>
  <c r="J120" i="2"/>
  <c r="U121" i="2"/>
  <c r="V121" i="2"/>
  <c r="F121" i="2"/>
  <c r="Y121" i="2"/>
  <c r="G121" i="2" s="1"/>
  <c r="H121" i="2"/>
  <c r="I121" i="2"/>
  <c r="J121" i="2"/>
  <c r="U122" i="2"/>
  <c r="V122" i="2"/>
  <c r="F122" i="2"/>
  <c r="Y122" i="2"/>
  <c r="G122" i="2" s="1"/>
  <c r="H122" i="2"/>
  <c r="I122" i="2"/>
  <c r="J122" i="2"/>
  <c r="U123" i="2"/>
  <c r="V123" i="2"/>
  <c r="F123" i="2"/>
  <c r="Y123" i="2"/>
  <c r="G123" i="2" s="1"/>
  <c r="H123" i="2"/>
  <c r="I123" i="2"/>
  <c r="J123" i="2"/>
  <c r="U124" i="2"/>
  <c r="V124" i="2"/>
  <c r="F124" i="2"/>
  <c r="Y124" i="2"/>
  <c r="G124" i="2" s="1"/>
  <c r="H124" i="2"/>
  <c r="I124" i="2"/>
  <c r="J124" i="2"/>
  <c r="U125" i="2"/>
  <c r="V125" i="2"/>
  <c r="F125" i="2"/>
  <c r="Y125" i="2"/>
  <c r="G125" i="2" s="1"/>
  <c r="H125" i="2"/>
  <c r="I125" i="2"/>
  <c r="J125" i="2"/>
  <c r="U126" i="2"/>
  <c r="V126" i="2"/>
  <c r="F126" i="2"/>
  <c r="Y126" i="2"/>
  <c r="G126" i="2" s="1"/>
  <c r="H126" i="2"/>
  <c r="I126" i="2"/>
  <c r="J126" i="2"/>
  <c r="U127" i="2"/>
  <c r="V127" i="2"/>
  <c r="F127" i="2"/>
  <c r="Y127" i="2"/>
  <c r="G127" i="2" s="1"/>
  <c r="H127" i="2"/>
  <c r="I127" i="2"/>
  <c r="J127" i="2"/>
  <c r="U128" i="2"/>
  <c r="E128" i="2" s="1"/>
  <c r="V128" i="2"/>
  <c r="F128" i="2"/>
  <c r="Y128" i="2"/>
  <c r="G128" i="2" s="1"/>
  <c r="H128" i="2"/>
  <c r="I128" i="2"/>
  <c r="J128" i="2"/>
  <c r="U129" i="2"/>
  <c r="V129" i="2"/>
  <c r="F129" i="2"/>
  <c r="Y129" i="2"/>
  <c r="G129" i="2" s="1"/>
  <c r="H129" i="2"/>
  <c r="I129" i="2"/>
  <c r="J129" i="2"/>
  <c r="U130" i="2"/>
  <c r="V130" i="2"/>
  <c r="F130" i="2"/>
  <c r="Y130" i="2"/>
  <c r="G130" i="2" s="1"/>
  <c r="H130" i="2"/>
  <c r="I130" i="2"/>
  <c r="J130" i="2"/>
  <c r="U131" i="2"/>
  <c r="V131" i="2"/>
  <c r="F131" i="2"/>
  <c r="Y131" i="2"/>
  <c r="G131" i="2" s="1"/>
  <c r="H131" i="2"/>
  <c r="I131" i="2"/>
  <c r="J131" i="2"/>
  <c r="U132" i="2"/>
  <c r="E132" i="2" s="1"/>
  <c r="V132" i="2"/>
  <c r="F132" i="2"/>
  <c r="Y132" i="2"/>
  <c r="G132" i="2" s="1"/>
  <c r="H132" i="2"/>
  <c r="I132" i="2"/>
  <c r="J132" i="2"/>
  <c r="U133" i="2"/>
  <c r="V133" i="2"/>
  <c r="E133" i="2" s="1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E135" i="2"/>
  <c r="V135" i="2"/>
  <c r="F135" i="2"/>
  <c r="Y135" i="2"/>
  <c r="G135" i="2"/>
  <c r="H135" i="2"/>
  <c r="I135" i="2"/>
  <c r="J135" i="2"/>
  <c r="U136" i="2"/>
  <c r="V136" i="2"/>
  <c r="F136" i="2"/>
  <c r="Y136" i="2"/>
  <c r="G136" i="2"/>
  <c r="H136" i="2"/>
  <c r="I136" i="2"/>
  <c r="J136" i="2"/>
  <c r="U137" i="2"/>
  <c r="E137" i="2" s="1"/>
  <c r="V137" i="2"/>
  <c r="F137" i="2"/>
  <c r="Y137" i="2"/>
  <c r="G137" i="2" s="1"/>
  <c r="H137" i="2"/>
  <c r="I137" i="2"/>
  <c r="J137" i="2"/>
  <c r="U138" i="2"/>
  <c r="V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E140" i="2"/>
  <c r="V140" i="2"/>
  <c r="F140" i="2"/>
  <c r="Y140" i="2"/>
  <c r="G140" i="2"/>
  <c r="H140" i="2"/>
  <c r="I140" i="2"/>
  <c r="J140" i="2"/>
  <c r="U141" i="2"/>
  <c r="V141" i="2"/>
  <c r="F141" i="2"/>
  <c r="Y141" i="2"/>
  <c r="G141" i="2"/>
  <c r="H141" i="2"/>
  <c r="I141" i="2"/>
  <c r="J141" i="2"/>
  <c r="U142" i="2"/>
  <c r="E142" i="2" s="1"/>
  <c r="V142" i="2"/>
  <c r="F142" i="2"/>
  <c r="Y142" i="2"/>
  <c r="G142" i="2" s="1"/>
  <c r="H142" i="2"/>
  <c r="I142" i="2"/>
  <c r="J142" i="2"/>
  <c r="U143" i="2"/>
  <c r="V143" i="2"/>
  <c r="F143" i="2"/>
  <c r="Y143" i="2"/>
  <c r="G143" i="2" s="1"/>
  <c r="H143" i="2"/>
  <c r="I143" i="2"/>
  <c r="J143" i="2"/>
  <c r="U144" i="2"/>
  <c r="V144" i="2"/>
  <c r="F144" i="2"/>
  <c r="Y144" i="2"/>
  <c r="G144" i="2" s="1"/>
  <c r="H144" i="2"/>
  <c r="I144" i="2"/>
  <c r="J144" i="2"/>
  <c r="U145" i="2"/>
  <c r="E145" i="2"/>
  <c r="V145" i="2"/>
  <c r="F145" i="2"/>
  <c r="Y145" i="2"/>
  <c r="G145" i="2"/>
  <c r="H145" i="2"/>
  <c r="I145" i="2"/>
  <c r="J145" i="2"/>
  <c r="U146" i="2"/>
  <c r="V146" i="2"/>
  <c r="F146" i="2"/>
  <c r="Y146" i="2"/>
  <c r="G146" i="2"/>
  <c r="H146" i="2"/>
  <c r="I146" i="2"/>
  <c r="J146" i="2"/>
  <c r="U147" i="2"/>
  <c r="V147" i="2"/>
  <c r="F147" i="2"/>
  <c r="Y147" i="2"/>
  <c r="G147" i="2"/>
  <c r="H147" i="2"/>
  <c r="I147" i="2"/>
  <c r="J147" i="2"/>
  <c r="U148" i="2"/>
  <c r="V148" i="2"/>
  <c r="F148" i="2"/>
  <c r="Y148" i="2"/>
  <c r="G148" i="2"/>
  <c r="H148" i="2"/>
  <c r="I148" i="2"/>
  <c r="J148" i="2"/>
  <c r="U149" i="2"/>
  <c r="V149" i="2"/>
  <c r="E149" i="2"/>
  <c r="F149" i="2"/>
  <c r="Y149" i="2"/>
  <c r="G149" i="2" s="1"/>
  <c r="H149" i="2"/>
  <c r="I149" i="2"/>
  <c r="J149" i="2"/>
  <c r="U150" i="2"/>
  <c r="E150" i="2" s="1"/>
  <c r="V150" i="2"/>
  <c r="F150" i="2"/>
  <c r="Y150" i="2"/>
  <c r="G150" i="2" s="1"/>
  <c r="H150" i="2"/>
  <c r="I150" i="2"/>
  <c r="J150" i="2"/>
  <c r="U151" i="2"/>
  <c r="V151" i="2"/>
  <c r="F151" i="2"/>
  <c r="Y151" i="2"/>
  <c r="G151" i="2" s="1"/>
  <c r="H151" i="2"/>
  <c r="I151" i="2"/>
  <c r="J151" i="2"/>
  <c r="U152" i="2"/>
  <c r="E152" i="2" s="1"/>
  <c r="V152" i="2"/>
  <c r="F152" i="2"/>
  <c r="Y152" i="2"/>
  <c r="G152" i="2" s="1"/>
  <c r="H152" i="2"/>
  <c r="I152" i="2"/>
  <c r="J152" i="2"/>
  <c r="U153" i="2"/>
  <c r="V153" i="2"/>
  <c r="F153" i="2"/>
  <c r="Y153" i="2"/>
  <c r="G153" i="2" s="1"/>
  <c r="H153" i="2"/>
  <c r="I153" i="2"/>
  <c r="J153" i="2"/>
  <c r="U154" i="2"/>
  <c r="E154" i="2" s="1"/>
  <c r="V154" i="2"/>
  <c r="F154" i="2"/>
  <c r="Y154" i="2"/>
  <c r="G154" i="2" s="1"/>
  <c r="H154" i="2"/>
  <c r="I154" i="2"/>
  <c r="J154" i="2"/>
  <c r="U155" i="2"/>
  <c r="V155" i="2"/>
  <c r="F155" i="2"/>
  <c r="Y155" i="2"/>
  <c r="G155" i="2" s="1"/>
  <c r="H155" i="2"/>
  <c r="I155" i="2"/>
  <c r="J155" i="2"/>
  <c r="U156" i="2"/>
  <c r="E156" i="2" s="1"/>
  <c r="V156" i="2"/>
  <c r="F156" i="2"/>
  <c r="Y156" i="2"/>
  <c r="G156" i="2" s="1"/>
  <c r="H156" i="2"/>
  <c r="I156" i="2"/>
  <c r="J156" i="2"/>
  <c r="U157" i="2"/>
  <c r="V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E159" i="2"/>
  <c r="V159" i="2"/>
  <c r="F159" i="2"/>
  <c r="Y159" i="2"/>
  <c r="G159" i="2"/>
  <c r="H159" i="2"/>
  <c r="I159" i="2"/>
  <c r="J159" i="2"/>
  <c r="U160" i="2"/>
  <c r="E160" i="2" s="1"/>
  <c r="V160" i="2"/>
  <c r="F160" i="2"/>
  <c r="Y160" i="2"/>
  <c r="G160" i="2" s="1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E164" i="2" s="1"/>
  <c r="V164" i="2"/>
  <c r="F164" i="2"/>
  <c r="Y164" i="2"/>
  <c r="G164" i="2" s="1"/>
  <c r="H164" i="2"/>
  <c r="I164" i="2"/>
  <c r="J164" i="2"/>
  <c r="U165" i="2"/>
  <c r="V165" i="2"/>
  <c r="F165" i="2"/>
  <c r="Y165" i="2"/>
  <c r="G165" i="2" s="1"/>
  <c r="H165" i="2"/>
  <c r="I165" i="2"/>
  <c r="J165" i="2"/>
  <c r="U166" i="2"/>
  <c r="V166" i="2"/>
  <c r="F166" i="2"/>
  <c r="Y166" i="2"/>
  <c r="G166" i="2" s="1"/>
  <c r="H166" i="2"/>
  <c r="I166" i="2"/>
  <c r="J166" i="2"/>
  <c r="U167" i="2"/>
  <c r="V167" i="2"/>
  <c r="F167" i="2"/>
  <c r="Y167" i="2"/>
  <c r="G167" i="2" s="1"/>
  <c r="H167" i="2"/>
  <c r="I167" i="2"/>
  <c r="J167" i="2"/>
  <c r="L169" i="2"/>
  <c r="U169" i="2" s="1"/>
  <c r="E169" i="2" s="1"/>
  <c r="M169" i="2"/>
  <c r="V169" i="2" s="1"/>
  <c r="N169" i="2"/>
  <c r="O169" i="2"/>
  <c r="P169" i="2"/>
  <c r="H169" i="2" s="1"/>
  <c r="I169" i="2"/>
  <c r="R169" i="2"/>
  <c r="J169" i="2" s="1"/>
  <c r="L170" i="2"/>
  <c r="U170" i="2" s="1"/>
  <c r="M170" i="2"/>
  <c r="V170" i="2" s="1"/>
  <c r="E170" i="2" s="1"/>
  <c r="N170" i="2"/>
  <c r="O170" i="2"/>
  <c r="P170" i="2"/>
  <c r="H170" i="2" s="1"/>
  <c r="I170" i="2"/>
  <c r="R170" i="2"/>
  <c r="J170" i="2" s="1"/>
  <c r="L171" i="2"/>
  <c r="U171" i="2" s="1"/>
  <c r="M171" i="2"/>
  <c r="V171" i="2" s="1"/>
  <c r="N171" i="2"/>
  <c r="F171" i="2" s="1"/>
  <c r="O171" i="2"/>
  <c r="P171" i="2"/>
  <c r="H171" i="2" s="1"/>
  <c r="I171" i="2"/>
  <c r="R171" i="2"/>
  <c r="J171" i="2" s="1"/>
  <c r="L172" i="2"/>
  <c r="U172" i="2" s="1"/>
  <c r="M172" i="2"/>
  <c r="V172" i="2" s="1"/>
  <c r="N172" i="2"/>
  <c r="O172" i="2"/>
  <c r="P172" i="2"/>
  <c r="H172" i="2" s="1"/>
  <c r="I172" i="2"/>
  <c r="R172" i="2"/>
  <c r="J172" i="2" s="1"/>
  <c r="L173" i="2"/>
  <c r="U173" i="2" s="1"/>
  <c r="M173" i="2"/>
  <c r="V173" i="2" s="1"/>
  <c r="N173" i="2"/>
  <c r="O173" i="2"/>
  <c r="P173" i="2"/>
  <c r="H173" i="2" s="1"/>
  <c r="I173" i="2"/>
  <c r="R173" i="2"/>
  <c r="J173" i="2" s="1"/>
  <c r="L174" i="2"/>
  <c r="U174" i="2" s="1"/>
  <c r="M174" i="2"/>
  <c r="V174" i="2" s="1"/>
  <c r="N174" i="2"/>
  <c r="O174" i="2"/>
  <c r="P174" i="2"/>
  <c r="H174" i="2" s="1"/>
  <c r="I174" i="2"/>
  <c r="R174" i="2"/>
  <c r="J174" i="2" s="1"/>
  <c r="L175" i="2"/>
  <c r="U175" i="2" s="1"/>
  <c r="M175" i="2"/>
  <c r="V175" i="2" s="1"/>
  <c r="N175" i="2"/>
  <c r="F175" i="2" s="1"/>
  <c r="O175" i="2"/>
  <c r="P175" i="2"/>
  <c r="H175" i="2" s="1"/>
  <c r="I175" i="2"/>
  <c r="R175" i="2"/>
  <c r="J175" i="2" s="1"/>
  <c r="L176" i="2"/>
  <c r="U176" i="2" s="1"/>
  <c r="M176" i="2"/>
  <c r="V176" i="2" s="1"/>
  <c r="N176" i="2"/>
  <c r="Y176" i="2" s="1"/>
  <c r="G176" i="2" s="1"/>
  <c r="O176" i="2"/>
  <c r="P176" i="2"/>
  <c r="H176" i="2" s="1"/>
  <c r="I176" i="2"/>
  <c r="R176" i="2"/>
  <c r="J176" i="2" s="1"/>
  <c r="L177" i="2"/>
  <c r="U177" i="2" s="1"/>
  <c r="M177" i="2"/>
  <c r="V177" i="2" s="1"/>
  <c r="N177" i="2"/>
  <c r="F177" i="2" s="1"/>
  <c r="O177" i="2"/>
  <c r="P177" i="2"/>
  <c r="H177" i="2" s="1"/>
  <c r="I177" i="2"/>
  <c r="R177" i="2"/>
  <c r="J177" i="2" s="1"/>
  <c r="L178" i="2"/>
  <c r="U178" i="2" s="1"/>
  <c r="M178" i="2"/>
  <c r="V178" i="2" s="1"/>
  <c r="N178" i="2"/>
  <c r="O178" i="2"/>
  <c r="P178" i="2"/>
  <c r="H178" i="2"/>
  <c r="I178" i="2"/>
  <c r="R178" i="2"/>
  <c r="J178" i="2" s="1"/>
  <c r="L179" i="2"/>
  <c r="U179" i="2" s="1"/>
  <c r="M179" i="2"/>
  <c r="V179" i="2" s="1"/>
  <c r="N179" i="2"/>
  <c r="F179" i="2" s="1"/>
  <c r="O179" i="2"/>
  <c r="P179" i="2"/>
  <c r="H179" i="2" s="1"/>
  <c r="I179" i="2"/>
  <c r="R179" i="2"/>
  <c r="J179" i="2" s="1"/>
  <c r="L180" i="2"/>
  <c r="U180" i="2" s="1"/>
  <c r="M180" i="2"/>
  <c r="V180" i="2" s="1"/>
  <c r="N180" i="2"/>
  <c r="O180" i="2"/>
  <c r="P180" i="2"/>
  <c r="H180" i="2" s="1"/>
  <c r="I180" i="2"/>
  <c r="R180" i="2"/>
  <c r="J180" i="2" s="1"/>
  <c r="L181" i="2"/>
  <c r="U181" i="2" s="1"/>
  <c r="M181" i="2"/>
  <c r="V181" i="2" s="1"/>
  <c r="N181" i="2"/>
  <c r="F181" i="2" s="1"/>
  <c r="O181" i="2"/>
  <c r="P181" i="2"/>
  <c r="H181" i="2" s="1"/>
  <c r="I181" i="2"/>
  <c r="R181" i="2"/>
  <c r="J181" i="2"/>
  <c r="L182" i="2"/>
  <c r="U182" i="2"/>
  <c r="M182" i="2"/>
  <c r="V182" i="2" s="1"/>
  <c r="N182" i="2"/>
  <c r="O182" i="2"/>
  <c r="P182" i="2"/>
  <c r="H182" i="2" s="1"/>
  <c r="I182" i="2"/>
  <c r="R182" i="2"/>
  <c r="J182" i="2" s="1"/>
  <c r="L183" i="2"/>
  <c r="U183" i="2" s="1"/>
  <c r="E183" i="2" s="1"/>
  <c r="M183" i="2"/>
  <c r="V183" i="2" s="1"/>
  <c r="N183" i="2"/>
  <c r="O183" i="2"/>
  <c r="P183" i="2"/>
  <c r="H183" i="2" s="1"/>
  <c r="I183" i="2"/>
  <c r="R183" i="2"/>
  <c r="J183" i="2" s="1"/>
  <c r="L184" i="2"/>
  <c r="U184" i="2" s="1"/>
  <c r="M184" i="2"/>
  <c r="V184" i="2" s="1"/>
  <c r="N184" i="2"/>
  <c r="F184" i="2"/>
  <c r="O184" i="2"/>
  <c r="P184" i="2"/>
  <c r="H184" i="2" s="1"/>
  <c r="I184" i="2"/>
  <c r="R184" i="2"/>
  <c r="J184" i="2" s="1"/>
  <c r="L185" i="2"/>
  <c r="U185" i="2" s="1"/>
  <c r="M185" i="2"/>
  <c r="V185" i="2" s="1"/>
  <c r="N185" i="2"/>
  <c r="F185" i="2" s="1"/>
  <c r="O185" i="2"/>
  <c r="P185" i="2"/>
  <c r="H185" i="2" s="1"/>
  <c r="I185" i="2"/>
  <c r="R185" i="2"/>
  <c r="J185" i="2" s="1"/>
  <c r="L186" i="2"/>
  <c r="U186" i="2" s="1"/>
  <c r="E186" i="2" s="1"/>
  <c r="M186" i="2"/>
  <c r="V186" i="2" s="1"/>
  <c r="N186" i="2"/>
  <c r="O186" i="2"/>
  <c r="P186" i="2"/>
  <c r="H186" i="2" s="1"/>
  <c r="I186" i="2"/>
  <c r="R186" i="2"/>
  <c r="J186" i="2" s="1"/>
  <c r="L187" i="2"/>
  <c r="U187" i="2" s="1"/>
  <c r="M187" i="2"/>
  <c r="V187" i="2" s="1"/>
  <c r="N187" i="2"/>
  <c r="O187" i="2"/>
  <c r="P187" i="2"/>
  <c r="H187" i="2" s="1"/>
  <c r="I187" i="2"/>
  <c r="R187" i="2"/>
  <c r="J187" i="2"/>
  <c r="L188" i="2"/>
  <c r="U188" i="2" s="1"/>
  <c r="E188" i="2" s="1"/>
  <c r="M188" i="2"/>
  <c r="V188" i="2"/>
  <c r="N188" i="2"/>
  <c r="Y188" i="2" s="1"/>
  <c r="G188" i="2" s="1"/>
  <c r="O188" i="2"/>
  <c r="P188" i="2"/>
  <c r="H188" i="2"/>
  <c r="I188" i="2"/>
  <c r="R188" i="2"/>
  <c r="J188" i="2" s="1"/>
  <c r="L189" i="2"/>
  <c r="U189" i="2" s="1"/>
  <c r="M189" i="2"/>
  <c r="V189" i="2" s="1"/>
  <c r="N189" i="2"/>
  <c r="F189" i="2" s="1"/>
  <c r="O189" i="2"/>
  <c r="P189" i="2"/>
  <c r="H189" i="2" s="1"/>
  <c r="I189" i="2"/>
  <c r="R189" i="2"/>
  <c r="J189" i="2" s="1"/>
  <c r="L190" i="2"/>
  <c r="U190" i="2" s="1"/>
  <c r="M190" i="2"/>
  <c r="V190" i="2"/>
  <c r="N190" i="2"/>
  <c r="F190" i="2" s="1"/>
  <c r="O190" i="2"/>
  <c r="P190" i="2"/>
  <c r="H190" i="2"/>
  <c r="I190" i="2"/>
  <c r="R190" i="2"/>
  <c r="J190" i="2" s="1"/>
  <c r="L191" i="2"/>
  <c r="U191" i="2" s="1"/>
  <c r="M191" i="2"/>
  <c r="V191" i="2" s="1"/>
  <c r="N191" i="2"/>
  <c r="F191" i="2" s="1"/>
  <c r="O191" i="2"/>
  <c r="P191" i="2"/>
  <c r="H191" i="2" s="1"/>
  <c r="I191" i="2"/>
  <c r="R191" i="2"/>
  <c r="J191" i="2" s="1"/>
  <c r="L192" i="2"/>
  <c r="U192" i="2" s="1"/>
  <c r="M192" i="2"/>
  <c r="V192" i="2" s="1"/>
  <c r="N192" i="2"/>
  <c r="O192" i="2"/>
  <c r="P192" i="2"/>
  <c r="H192" i="2" s="1"/>
  <c r="I192" i="2"/>
  <c r="R192" i="2"/>
  <c r="J192" i="2" s="1"/>
  <c r="L193" i="2"/>
  <c r="U193" i="2" s="1"/>
  <c r="M193" i="2"/>
  <c r="V193" i="2" s="1"/>
  <c r="N193" i="2"/>
  <c r="F193" i="2" s="1"/>
  <c r="O193" i="2"/>
  <c r="P193" i="2"/>
  <c r="H193" i="2" s="1"/>
  <c r="I193" i="2"/>
  <c r="R193" i="2"/>
  <c r="J193" i="2"/>
  <c r="L194" i="2"/>
  <c r="U194" i="2" s="1"/>
  <c r="M194" i="2"/>
  <c r="V194" i="2"/>
  <c r="N194" i="2"/>
  <c r="O194" i="2"/>
  <c r="P194" i="2"/>
  <c r="H194" i="2"/>
  <c r="I194" i="2"/>
  <c r="R194" i="2"/>
  <c r="J194" i="2" s="1"/>
  <c r="L195" i="2"/>
  <c r="U195" i="2" s="1"/>
  <c r="M195" i="2"/>
  <c r="V195" i="2" s="1"/>
  <c r="N195" i="2"/>
  <c r="F195" i="2" s="1"/>
  <c r="O195" i="2"/>
  <c r="P195" i="2"/>
  <c r="H195" i="2"/>
  <c r="I195" i="2"/>
  <c r="R195" i="2"/>
  <c r="J195" i="2" s="1"/>
  <c r="L196" i="2"/>
  <c r="U196" i="2" s="1"/>
  <c r="M196" i="2"/>
  <c r="V196" i="2" s="1"/>
  <c r="N196" i="2"/>
  <c r="F196" i="2" s="1"/>
  <c r="O196" i="2"/>
  <c r="P196" i="2"/>
  <c r="H196" i="2"/>
  <c r="I196" i="2"/>
  <c r="R196" i="2"/>
  <c r="J196" i="2" s="1"/>
  <c r="L197" i="2"/>
  <c r="U197" i="2" s="1"/>
  <c r="M197" i="2"/>
  <c r="V197" i="2" s="1"/>
  <c r="E197" i="2" s="1"/>
  <c r="N197" i="2"/>
  <c r="O197" i="2"/>
  <c r="P197" i="2"/>
  <c r="H197" i="2"/>
  <c r="I197" i="2"/>
  <c r="R197" i="2"/>
  <c r="J197" i="2" s="1"/>
  <c r="L198" i="2"/>
  <c r="U198" i="2" s="1"/>
  <c r="M198" i="2"/>
  <c r="V198" i="2" s="1"/>
  <c r="N198" i="2"/>
  <c r="O198" i="2"/>
  <c r="P198" i="2"/>
  <c r="H198" i="2" s="1"/>
  <c r="I198" i="2"/>
  <c r="R198" i="2"/>
  <c r="J198" i="2" s="1"/>
  <c r="L199" i="2"/>
  <c r="U199" i="2" s="1"/>
  <c r="M199" i="2"/>
  <c r="V199" i="2" s="1"/>
  <c r="N199" i="2"/>
  <c r="F199" i="2"/>
  <c r="O199" i="2"/>
  <c r="P199" i="2"/>
  <c r="H199" i="2" s="1"/>
  <c r="I199" i="2"/>
  <c r="R199" i="2"/>
  <c r="J199" i="2" s="1"/>
  <c r="L200" i="2"/>
  <c r="U200" i="2" s="1"/>
  <c r="M200" i="2"/>
  <c r="V200" i="2" s="1"/>
  <c r="N200" i="2"/>
  <c r="O200" i="2"/>
  <c r="P200" i="2"/>
  <c r="H200" i="2" s="1"/>
  <c r="I200" i="2"/>
  <c r="R200" i="2"/>
  <c r="J200" i="2" s="1"/>
  <c r="L201" i="2"/>
  <c r="U201" i="2"/>
  <c r="M201" i="2"/>
  <c r="V201" i="2" s="1"/>
  <c r="E201" i="2" s="1"/>
  <c r="N201" i="2"/>
  <c r="O201" i="2"/>
  <c r="P201" i="2"/>
  <c r="H201" i="2" s="1"/>
  <c r="I201" i="2"/>
  <c r="R201" i="2"/>
  <c r="J201" i="2" s="1"/>
  <c r="L202" i="2"/>
  <c r="U202" i="2" s="1"/>
  <c r="M202" i="2"/>
  <c r="V202" i="2" s="1"/>
  <c r="N202" i="2"/>
  <c r="O202" i="2"/>
  <c r="P202" i="2"/>
  <c r="H202" i="2" s="1"/>
  <c r="I202" i="2"/>
  <c r="R202" i="2"/>
  <c r="J202" i="2"/>
  <c r="L203" i="2"/>
  <c r="U203" i="2" s="1"/>
  <c r="E203" i="2" s="1"/>
  <c r="M203" i="2"/>
  <c r="V203" i="2"/>
  <c r="N203" i="2"/>
  <c r="F203" i="2" s="1"/>
  <c r="O203" i="2"/>
  <c r="P203" i="2"/>
  <c r="H203" i="2"/>
  <c r="I203" i="2"/>
  <c r="R203" i="2"/>
  <c r="J203" i="2" s="1"/>
  <c r="L204" i="2"/>
  <c r="U204" i="2" s="1"/>
  <c r="M204" i="2"/>
  <c r="V204" i="2" s="1"/>
  <c r="N204" i="2"/>
  <c r="Y204" i="2" s="1"/>
  <c r="G204" i="2" s="1"/>
  <c r="O204" i="2"/>
  <c r="P204" i="2"/>
  <c r="H204" i="2" s="1"/>
  <c r="I204" i="2"/>
  <c r="R204" i="2"/>
  <c r="J204" i="2" s="1"/>
  <c r="L205" i="2"/>
  <c r="U205" i="2"/>
  <c r="M205" i="2"/>
  <c r="V205" i="2" s="1"/>
  <c r="N205" i="2"/>
  <c r="O205" i="2"/>
  <c r="P205" i="2"/>
  <c r="H205" i="2" s="1"/>
  <c r="I205" i="2"/>
  <c r="R205" i="2"/>
  <c r="J205" i="2" s="1"/>
  <c r="L206" i="2"/>
  <c r="U206" i="2" s="1"/>
  <c r="M206" i="2"/>
  <c r="V206" i="2" s="1"/>
  <c r="N206" i="2"/>
  <c r="Y206" i="2" s="1"/>
  <c r="G206" i="2" s="1"/>
  <c r="O206" i="2"/>
  <c r="P206" i="2"/>
  <c r="H206" i="2" s="1"/>
  <c r="I206" i="2"/>
  <c r="R206" i="2"/>
  <c r="J206" i="2" s="1"/>
  <c r="L207" i="2"/>
  <c r="U207" i="2"/>
  <c r="M207" i="2"/>
  <c r="V207" i="2" s="1"/>
  <c r="E207" i="2" s="1"/>
  <c r="N207" i="2"/>
  <c r="O207" i="2"/>
  <c r="P207" i="2"/>
  <c r="H207" i="2"/>
  <c r="I207" i="2"/>
  <c r="R207" i="2"/>
  <c r="J207" i="2" s="1"/>
  <c r="L208" i="2"/>
  <c r="U208" i="2" s="1"/>
  <c r="M208" i="2"/>
  <c r="V208" i="2" s="1"/>
  <c r="N208" i="2"/>
  <c r="O208" i="2"/>
  <c r="P208" i="2"/>
  <c r="H208" i="2"/>
  <c r="I208" i="2"/>
  <c r="R208" i="2"/>
  <c r="J208" i="2" s="1"/>
  <c r="L209" i="2"/>
  <c r="U209" i="2" s="1"/>
  <c r="M209" i="2"/>
  <c r="V209" i="2" s="1"/>
  <c r="N209" i="2"/>
  <c r="O209" i="2"/>
  <c r="P209" i="2"/>
  <c r="H209" i="2" s="1"/>
  <c r="I209" i="2"/>
  <c r="R209" i="2"/>
  <c r="J209" i="2" s="1"/>
  <c r="L210" i="2"/>
  <c r="U210" i="2" s="1"/>
  <c r="M210" i="2"/>
  <c r="V210" i="2" s="1"/>
  <c r="N210" i="2"/>
  <c r="F210" i="2"/>
  <c r="O210" i="2"/>
  <c r="P210" i="2"/>
  <c r="H210" i="2" s="1"/>
  <c r="I210" i="2"/>
  <c r="R210" i="2"/>
  <c r="J210" i="2" s="1"/>
  <c r="L211" i="2"/>
  <c r="U211" i="2" s="1"/>
  <c r="M211" i="2"/>
  <c r="V211" i="2" s="1"/>
  <c r="N211" i="2"/>
  <c r="O211" i="2"/>
  <c r="Y211" i="2" s="1"/>
  <c r="G211" i="2" s="1"/>
  <c r="P211" i="2"/>
  <c r="H211" i="2" s="1"/>
  <c r="I211" i="2"/>
  <c r="R211" i="2"/>
  <c r="J211" i="2" s="1"/>
  <c r="L212" i="2"/>
  <c r="U212" i="2" s="1"/>
  <c r="M212" i="2"/>
  <c r="V212" i="2" s="1"/>
  <c r="E212" i="2" s="1"/>
  <c r="N212" i="2"/>
  <c r="F212" i="2" s="1"/>
  <c r="O212" i="2"/>
  <c r="P212" i="2"/>
  <c r="H212" i="2" s="1"/>
  <c r="I212" i="2"/>
  <c r="R212" i="2"/>
  <c r="J212" i="2" s="1"/>
  <c r="L213" i="2"/>
  <c r="U213" i="2"/>
  <c r="M213" i="2"/>
  <c r="V213" i="2" s="1"/>
  <c r="N213" i="2"/>
  <c r="O213" i="2"/>
  <c r="P213" i="2"/>
  <c r="H213" i="2" s="1"/>
  <c r="I213" i="2"/>
  <c r="R213" i="2"/>
  <c r="J213" i="2" s="1"/>
  <c r="L214" i="2"/>
  <c r="U214" i="2" s="1"/>
  <c r="M214" i="2"/>
  <c r="V214" i="2" s="1"/>
  <c r="N214" i="2"/>
  <c r="O214" i="2"/>
  <c r="P214" i="2"/>
  <c r="H214" i="2" s="1"/>
  <c r="I214" i="2"/>
  <c r="R214" i="2"/>
  <c r="J214" i="2"/>
  <c r="L215" i="2"/>
  <c r="U215" i="2" s="1"/>
  <c r="M215" i="2"/>
  <c r="V215" i="2" s="1"/>
  <c r="N215" i="2"/>
  <c r="O215" i="2"/>
  <c r="P215" i="2"/>
  <c r="H215" i="2" s="1"/>
  <c r="I215" i="2"/>
  <c r="R215" i="2"/>
  <c r="J215" i="2" s="1"/>
  <c r="L216" i="2"/>
  <c r="U216" i="2" s="1"/>
  <c r="M216" i="2"/>
  <c r="V216" i="2" s="1"/>
  <c r="N216" i="2"/>
  <c r="Y216" i="2" s="1"/>
  <c r="G216" i="2" s="1"/>
  <c r="O216" i="2"/>
  <c r="P216" i="2"/>
  <c r="H216" i="2" s="1"/>
  <c r="I216" i="2"/>
  <c r="R216" i="2"/>
  <c r="J216" i="2" s="1"/>
  <c r="L217" i="2"/>
  <c r="U217" i="2" s="1"/>
  <c r="M217" i="2"/>
  <c r="V217" i="2"/>
  <c r="N217" i="2"/>
  <c r="Y217" i="2" s="1"/>
  <c r="G217" i="2" s="1"/>
  <c r="O217" i="2"/>
  <c r="P217" i="2"/>
  <c r="H217" i="2"/>
  <c r="I217" i="2"/>
  <c r="R217" i="2"/>
  <c r="J217" i="2" s="1"/>
  <c r="L218" i="2"/>
  <c r="U218" i="2"/>
  <c r="M218" i="2"/>
  <c r="V218" i="2" s="1"/>
  <c r="N218" i="2"/>
  <c r="F218" i="2" s="1"/>
  <c r="O218" i="2"/>
  <c r="P218" i="2"/>
  <c r="H218" i="2" s="1"/>
  <c r="I218" i="2"/>
  <c r="R218" i="2"/>
  <c r="J218" i="2" s="1"/>
  <c r="L219" i="2"/>
  <c r="U219" i="2" s="1"/>
  <c r="M219" i="2"/>
  <c r="V219" i="2" s="1"/>
  <c r="N219" i="2"/>
  <c r="Y219" i="2" s="1"/>
  <c r="G219" i="2" s="1"/>
  <c r="O219" i="2"/>
  <c r="P219" i="2"/>
  <c r="H219" i="2" s="1"/>
  <c r="I219" i="2"/>
  <c r="R219" i="2"/>
  <c r="J219" i="2" s="1"/>
  <c r="L220" i="2"/>
  <c r="U220" i="2" s="1"/>
  <c r="M220" i="2"/>
  <c r="V220" i="2" s="1"/>
  <c r="N220" i="2"/>
  <c r="O220" i="2"/>
  <c r="P220" i="2"/>
  <c r="H220" i="2" s="1"/>
  <c r="I220" i="2"/>
  <c r="R220" i="2"/>
  <c r="J220" i="2" s="1"/>
  <c r="L221" i="2"/>
  <c r="U221" i="2" s="1"/>
  <c r="M221" i="2"/>
  <c r="V221" i="2" s="1"/>
  <c r="N221" i="2"/>
  <c r="O221" i="2"/>
  <c r="Y221" i="2" s="1"/>
  <c r="G221" i="2" s="1"/>
  <c r="P221" i="2"/>
  <c r="H221" i="2" s="1"/>
  <c r="I221" i="2"/>
  <c r="R221" i="2"/>
  <c r="J221" i="2" s="1"/>
  <c r="L222" i="2"/>
  <c r="U222" i="2" s="1"/>
  <c r="M222" i="2"/>
  <c r="V222" i="2" s="1"/>
  <c r="N222" i="2"/>
  <c r="O222" i="2"/>
  <c r="P222" i="2"/>
  <c r="H222" i="2" s="1"/>
  <c r="I222" i="2"/>
  <c r="R222" i="2"/>
  <c r="J222" i="2" s="1"/>
  <c r="L223" i="2"/>
  <c r="U223" i="2" s="1"/>
  <c r="E223" i="2" s="1"/>
  <c r="M223" i="2"/>
  <c r="V223" i="2" s="1"/>
  <c r="N223" i="2"/>
  <c r="O223" i="2"/>
  <c r="P223" i="2"/>
  <c r="H223" i="2" s="1"/>
  <c r="I223" i="2"/>
  <c r="R223" i="2"/>
  <c r="J223" i="2" s="1"/>
  <c r="L224" i="2"/>
  <c r="U224" i="2" s="1"/>
  <c r="E224" i="2" s="1"/>
  <c r="M224" i="2"/>
  <c r="V224" i="2" s="1"/>
  <c r="N224" i="2"/>
  <c r="F224" i="2" s="1"/>
  <c r="O224" i="2"/>
  <c r="P224" i="2"/>
  <c r="H224" i="2" s="1"/>
  <c r="I224" i="2"/>
  <c r="R224" i="2"/>
  <c r="J224" i="2"/>
  <c r="L225" i="2"/>
  <c r="U225" i="2" s="1"/>
  <c r="E225" i="2" s="1"/>
  <c r="M225" i="2"/>
  <c r="V225" i="2" s="1"/>
  <c r="N225" i="2"/>
  <c r="O225" i="2"/>
  <c r="P225" i="2"/>
  <c r="H225" i="2" s="1"/>
  <c r="I225" i="2"/>
  <c r="R225" i="2"/>
  <c r="J225" i="2" s="1"/>
  <c r="L226" i="2"/>
  <c r="U226" i="2" s="1"/>
  <c r="E226" i="2" s="1"/>
  <c r="M226" i="2"/>
  <c r="V226" i="2" s="1"/>
  <c r="N226" i="2"/>
  <c r="O226" i="2"/>
  <c r="P226" i="2"/>
  <c r="H226" i="2" s="1"/>
  <c r="I226" i="2"/>
  <c r="R226" i="2"/>
  <c r="J226" i="2" s="1"/>
  <c r="L227" i="2"/>
  <c r="U227" i="2" s="1"/>
  <c r="M227" i="2"/>
  <c r="V227" i="2" s="1"/>
  <c r="E227" i="2" s="1"/>
  <c r="N227" i="2"/>
  <c r="F227" i="2" s="1"/>
  <c r="O227" i="2"/>
  <c r="P227" i="2"/>
  <c r="H227" i="2"/>
  <c r="I227" i="2"/>
  <c r="R227" i="2"/>
  <c r="J227" i="2" s="1"/>
  <c r="L228" i="2"/>
  <c r="U228" i="2" s="1"/>
  <c r="M228" i="2"/>
  <c r="V228" i="2" s="1"/>
  <c r="N228" i="2"/>
  <c r="F228" i="2" s="1"/>
  <c r="O228" i="2"/>
  <c r="P228" i="2"/>
  <c r="H228" i="2" s="1"/>
  <c r="I228" i="2"/>
  <c r="R228" i="2"/>
  <c r="J228" i="2" s="1"/>
  <c r="L229" i="2"/>
  <c r="U229" i="2" s="1"/>
  <c r="M229" i="2"/>
  <c r="V229" i="2" s="1"/>
  <c r="E229" i="2" s="1"/>
  <c r="N229" i="2"/>
  <c r="O229" i="2"/>
  <c r="P229" i="2"/>
  <c r="H229" i="2" s="1"/>
  <c r="I229" i="2"/>
  <c r="R229" i="2"/>
  <c r="J229" i="2" s="1"/>
  <c r="L230" i="2"/>
  <c r="U230" i="2" s="1"/>
  <c r="M230" i="2"/>
  <c r="V230" i="2"/>
  <c r="N230" i="2"/>
  <c r="O230" i="2"/>
  <c r="P230" i="2"/>
  <c r="H230" i="2"/>
  <c r="I230" i="2"/>
  <c r="R230" i="2"/>
  <c r="J230" i="2" s="1"/>
  <c r="L231" i="2"/>
  <c r="U231" i="2" s="1"/>
  <c r="M231" i="2"/>
  <c r="V231" i="2" s="1"/>
  <c r="N231" i="2"/>
  <c r="O231" i="2"/>
  <c r="P231" i="2"/>
  <c r="H231" i="2" s="1"/>
  <c r="I231" i="2"/>
  <c r="R231" i="2"/>
  <c r="J231" i="2" s="1"/>
  <c r="L232" i="2"/>
  <c r="U232" i="2"/>
  <c r="M232" i="2"/>
  <c r="V232" i="2" s="1"/>
  <c r="N232" i="2"/>
  <c r="O232" i="2"/>
  <c r="P232" i="2"/>
  <c r="H232" i="2" s="1"/>
  <c r="I232" i="2"/>
  <c r="R232" i="2"/>
  <c r="J232" i="2" s="1"/>
  <c r="L233" i="2"/>
  <c r="U233" i="2" s="1"/>
  <c r="M233" i="2"/>
  <c r="V233" i="2" s="1"/>
  <c r="N233" i="2"/>
  <c r="O233" i="2"/>
  <c r="P233" i="2"/>
  <c r="H233" i="2" s="1"/>
  <c r="I233" i="2"/>
  <c r="R233" i="2"/>
  <c r="J233" i="2" s="1"/>
  <c r="L234" i="2"/>
  <c r="U234" i="2" s="1"/>
  <c r="M234" i="2"/>
  <c r="V234" i="2" s="1"/>
  <c r="N234" i="2"/>
  <c r="Y234" i="2" s="1"/>
  <c r="O234" i="2"/>
  <c r="P234" i="2"/>
  <c r="H234" i="2" s="1"/>
  <c r="I234" i="2"/>
  <c r="R234" i="2"/>
  <c r="J234" i="2" s="1"/>
  <c r="L235" i="2"/>
  <c r="U235" i="2" s="1"/>
  <c r="E235" i="2" s="1"/>
  <c r="M235" i="2"/>
  <c r="V235" i="2" s="1"/>
  <c r="N235" i="2"/>
  <c r="O235" i="2"/>
  <c r="P235" i="2"/>
  <c r="H235" i="2" s="1"/>
  <c r="I235" i="2"/>
  <c r="R235" i="2"/>
  <c r="J235" i="2" s="1"/>
  <c r="L236" i="2"/>
  <c r="U236" i="2" s="1"/>
  <c r="M236" i="2"/>
  <c r="V236" i="2" s="1"/>
  <c r="N236" i="2"/>
  <c r="O236" i="2"/>
  <c r="P236" i="2"/>
  <c r="H236" i="2" s="1"/>
  <c r="I236" i="2"/>
  <c r="R236" i="2"/>
  <c r="J236" i="2" s="1"/>
  <c r="L237" i="2"/>
  <c r="U237" i="2" s="1"/>
  <c r="M237" i="2"/>
  <c r="V237" i="2" s="1"/>
  <c r="N237" i="2"/>
  <c r="O237" i="2"/>
  <c r="P237" i="2"/>
  <c r="H237" i="2" s="1"/>
  <c r="I237" i="2"/>
  <c r="R237" i="2"/>
  <c r="J237" i="2" s="1"/>
  <c r="L238" i="2"/>
  <c r="U238" i="2" s="1"/>
  <c r="M238" i="2"/>
  <c r="V238" i="2" s="1"/>
  <c r="N238" i="2"/>
  <c r="F238" i="2" s="1"/>
  <c r="O238" i="2"/>
  <c r="P238" i="2"/>
  <c r="H238" i="2" s="1"/>
  <c r="I238" i="2"/>
  <c r="R238" i="2"/>
  <c r="J238" i="2" s="1"/>
  <c r="L239" i="2"/>
  <c r="U239" i="2" s="1"/>
  <c r="M239" i="2"/>
  <c r="V239" i="2" s="1"/>
  <c r="N239" i="2"/>
  <c r="F239" i="2" s="1"/>
  <c r="O239" i="2"/>
  <c r="P239" i="2"/>
  <c r="H239" i="2" s="1"/>
  <c r="I239" i="2"/>
  <c r="R239" i="2"/>
  <c r="J239" i="2" s="1"/>
  <c r="L240" i="2"/>
  <c r="U240" i="2" s="1"/>
  <c r="M240" i="2"/>
  <c r="V240" i="2" s="1"/>
  <c r="N240" i="2"/>
  <c r="F240" i="2" s="1"/>
  <c r="O240" i="2"/>
  <c r="P240" i="2"/>
  <c r="H240" i="2" s="1"/>
  <c r="I240" i="2"/>
  <c r="R240" i="2"/>
  <c r="J240" i="2" s="1"/>
  <c r="L241" i="2"/>
  <c r="U241" i="2" s="1"/>
  <c r="M241" i="2"/>
  <c r="V241" i="2" s="1"/>
  <c r="N241" i="2"/>
  <c r="O241" i="2"/>
  <c r="P241" i="2"/>
  <c r="H241" i="2" s="1"/>
  <c r="I241" i="2"/>
  <c r="R241" i="2"/>
  <c r="J241" i="2"/>
  <c r="L242" i="2"/>
  <c r="U242" i="2" s="1"/>
  <c r="M242" i="2"/>
  <c r="V242" i="2" s="1"/>
  <c r="N242" i="2"/>
  <c r="F242" i="2" s="1"/>
  <c r="O242" i="2"/>
  <c r="P242" i="2"/>
  <c r="H242" i="2" s="1"/>
  <c r="I242" i="2"/>
  <c r="R242" i="2"/>
  <c r="J242" i="2" s="1"/>
  <c r="L243" i="2"/>
  <c r="U243" i="2" s="1"/>
  <c r="M243" i="2"/>
  <c r="V243" i="2" s="1"/>
  <c r="N243" i="2"/>
  <c r="O243" i="2"/>
  <c r="P243" i="2"/>
  <c r="H243" i="2" s="1"/>
  <c r="I243" i="2"/>
  <c r="R243" i="2"/>
  <c r="J243" i="2" s="1"/>
  <c r="L244" i="2"/>
  <c r="U244" i="2" s="1"/>
  <c r="M244" i="2"/>
  <c r="V244" i="2" s="1"/>
  <c r="N244" i="2"/>
  <c r="F244" i="2" s="1"/>
  <c r="O244" i="2"/>
  <c r="P244" i="2"/>
  <c r="H244" i="2" s="1"/>
  <c r="I244" i="2"/>
  <c r="R244" i="2"/>
  <c r="J244" i="2" s="1"/>
  <c r="L245" i="2"/>
  <c r="U245" i="2" s="1"/>
  <c r="M245" i="2"/>
  <c r="V245" i="2" s="1"/>
  <c r="N245" i="2"/>
  <c r="F245" i="2" s="1"/>
  <c r="O245" i="2"/>
  <c r="P245" i="2"/>
  <c r="H245" i="2" s="1"/>
  <c r="I245" i="2"/>
  <c r="R245" i="2"/>
  <c r="J245" i="2"/>
  <c r="L246" i="2"/>
  <c r="U246" i="2" s="1"/>
  <c r="M246" i="2"/>
  <c r="V246" i="2" s="1"/>
  <c r="E246" i="2" s="1"/>
  <c r="N246" i="2"/>
  <c r="O246" i="2"/>
  <c r="Y246" i="2" s="1"/>
  <c r="P246" i="2"/>
  <c r="H246" i="2" s="1"/>
  <c r="I246" i="2"/>
  <c r="R246" i="2"/>
  <c r="J246" i="2" s="1"/>
  <c r="L247" i="2"/>
  <c r="U247" i="2" s="1"/>
  <c r="E247" i="2" s="1"/>
  <c r="M247" i="2"/>
  <c r="V247" i="2" s="1"/>
  <c r="N247" i="2"/>
  <c r="O247" i="2"/>
  <c r="P247" i="2"/>
  <c r="H247" i="2" s="1"/>
  <c r="I247" i="2"/>
  <c r="R247" i="2"/>
  <c r="J247" i="2" s="1"/>
  <c r="L248" i="2"/>
  <c r="U248" i="2" s="1"/>
  <c r="M248" i="2"/>
  <c r="V248" i="2" s="1"/>
  <c r="N248" i="2"/>
  <c r="F248" i="2"/>
  <c r="O248" i="2"/>
  <c r="P248" i="2"/>
  <c r="H248" i="2" s="1"/>
  <c r="I248" i="2"/>
  <c r="R248" i="2"/>
  <c r="J248" i="2" s="1"/>
  <c r="L249" i="2"/>
  <c r="U249" i="2" s="1"/>
  <c r="E249" i="2" s="1"/>
  <c r="M249" i="2"/>
  <c r="V249" i="2"/>
  <c r="N249" i="2"/>
  <c r="O249" i="2"/>
  <c r="P249" i="2"/>
  <c r="H249" i="2" s="1"/>
  <c r="I249" i="2"/>
  <c r="R249" i="2"/>
  <c r="J249" i="2" s="1"/>
  <c r="L250" i="2"/>
  <c r="U250" i="2" s="1"/>
  <c r="M250" i="2"/>
  <c r="V250" i="2"/>
  <c r="N250" i="2"/>
  <c r="O250" i="2"/>
  <c r="P250" i="2"/>
  <c r="H250" i="2" s="1"/>
  <c r="I250" i="2"/>
  <c r="R250" i="2"/>
  <c r="J250" i="2" s="1"/>
  <c r="L251" i="2"/>
  <c r="U251" i="2" s="1"/>
  <c r="M251" i="2"/>
  <c r="V251" i="2"/>
  <c r="N251" i="2"/>
  <c r="O251" i="2"/>
  <c r="P251" i="2"/>
  <c r="H251" i="2"/>
  <c r="I251" i="2"/>
  <c r="R251" i="2"/>
  <c r="J251" i="2" s="1"/>
  <c r="L252" i="2"/>
  <c r="U252" i="2"/>
  <c r="M252" i="2"/>
  <c r="V252" i="2" s="1"/>
  <c r="N252" i="2"/>
  <c r="F252" i="2" s="1"/>
  <c r="O252" i="2"/>
  <c r="P252" i="2"/>
  <c r="H252" i="2" s="1"/>
  <c r="I252" i="2"/>
  <c r="R252" i="2"/>
  <c r="J252" i="2" s="1"/>
  <c r="L253" i="2"/>
  <c r="U253" i="2"/>
  <c r="M253" i="2"/>
  <c r="V253" i="2" s="1"/>
  <c r="N253" i="2"/>
  <c r="O253" i="2"/>
  <c r="P253" i="2"/>
  <c r="H253" i="2" s="1"/>
  <c r="I253" i="2"/>
  <c r="R253" i="2"/>
  <c r="J253" i="2" s="1"/>
  <c r="L254" i="2"/>
  <c r="U254" i="2" s="1"/>
  <c r="M254" i="2"/>
  <c r="V254" i="2" s="1"/>
  <c r="N254" i="2"/>
  <c r="F254" i="2" s="1"/>
  <c r="O254" i="2"/>
  <c r="Y254" i="2" s="1"/>
  <c r="G254" i="2" s="1"/>
  <c r="P254" i="2"/>
  <c r="H254" i="2" s="1"/>
  <c r="I254" i="2"/>
  <c r="R254" i="2"/>
  <c r="J254" i="2" s="1"/>
  <c r="L255" i="2"/>
  <c r="U255" i="2" s="1"/>
  <c r="M255" i="2"/>
  <c r="V255" i="2" s="1"/>
  <c r="N255" i="2"/>
  <c r="O255" i="2"/>
  <c r="P255" i="2"/>
  <c r="H255" i="2" s="1"/>
  <c r="I255" i="2"/>
  <c r="R255" i="2"/>
  <c r="J255" i="2" s="1"/>
  <c r="L256" i="2"/>
  <c r="U256" i="2"/>
  <c r="M256" i="2"/>
  <c r="V256" i="2" s="1"/>
  <c r="N256" i="2"/>
  <c r="Y256" i="2" s="1"/>
  <c r="G256" i="2" s="1"/>
  <c r="O256" i="2"/>
  <c r="P256" i="2"/>
  <c r="H256" i="2" s="1"/>
  <c r="I256" i="2"/>
  <c r="R256" i="2"/>
  <c r="J256" i="2" s="1"/>
  <c r="L257" i="2"/>
  <c r="U257" i="2" s="1"/>
  <c r="M257" i="2"/>
  <c r="V257" i="2" s="1"/>
  <c r="N257" i="2"/>
  <c r="O257" i="2"/>
  <c r="P257" i="2"/>
  <c r="H257" i="2" s="1"/>
  <c r="I257" i="2"/>
  <c r="R257" i="2"/>
  <c r="J257" i="2" s="1"/>
  <c r="L258" i="2"/>
  <c r="U258" i="2" s="1"/>
  <c r="M258" i="2"/>
  <c r="V258" i="2" s="1"/>
  <c r="E258" i="2" s="1"/>
  <c r="N258" i="2"/>
  <c r="Y258" i="2" s="1"/>
  <c r="G258" i="2" s="1"/>
  <c r="O258" i="2"/>
  <c r="P258" i="2"/>
  <c r="H258" i="2"/>
  <c r="I258" i="2"/>
  <c r="R258" i="2"/>
  <c r="J258" i="2" s="1"/>
  <c r="L259" i="2"/>
  <c r="U259" i="2" s="1"/>
  <c r="M259" i="2"/>
  <c r="V259" i="2" s="1"/>
  <c r="N259" i="2"/>
  <c r="F259" i="2"/>
  <c r="O259" i="2"/>
  <c r="P259" i="2"/>
  <c r="H259" i="2" s="1"/>
  <c r="I259" i="2"/>
  <c r="R259" i="2"/>
  <c r="J259" i="2" s="1"/>
  <c r="L260" i="2"/>
  <c r="U260" i="2" s="1"/>
  <c r="E260" i="2" s="1"/>
  <c r="M260" i="2"/>
  <c r="V260" i="2" s="1"/>
  <c r="N260" i="2"/>
  <c r="O260" i="2"/>
  <c r="P260" i="2"/>
  <c r="H260" i="2" s="1"/>
  <c r="I260" i="2"/>
  <c r="R260" i="2"/>
  <c r="J260" i="2" s="1"/>
  <c r="L261" i="2"/>
  <c r="U261" i="2" s="1"/>
  <c r="M261" i="2"/>
  <c r="V261" i="2" s="1"/>
  <c r="E261" i="2" s="1"/>
  <c r="N261" i="2"/>
  <c r="O261" i="2"/>
  <c r="P261" i="2"/>
  <c r="H261" i="2" s="1"/>
  <c r="I261" i="2"/>
  <c r="R261" i="2"/>
  <c r="J261" i="2" s="1"/>
  <c r="L262" i="2"/>
  <c r="U262" i="2" s="1"/>
  <c r="M262" i="2"/>
  <c r="V262" i="2" s="1"/>
  <c r="N262" i="2"/>
  <c r="F262" i="2" s="1"/>
  <c r="O262" i="2"/>
  <c r="P262" i="2"/>
  <c r="H262" i="2" s="1"/>
  <c r="I262" i="2"/>
  <c r="R262" i="2"/>
  <c r="J262" i="2" s="1"/>
  <c r="L263" i="2"/>
  <c r="U263" i="2" s="1"/>
  <c r="M263" i="2"/>
  <c r="V263" i="2" s="1"/>
  <c r="N263" i="2"/>
  <c r="O263" i="2"/>
  <c r="P263" i="2"/>
  <c r="H263" i="2" s="1"/>
  <c r="I263" i="2"/>
  <c r="R263" i="2"/>
  <c r="J263" i="2" s="1"/>
  <c r="L264" i="2"/>
  <c r="U264" i="2" s="1"/>
  <c r="M264" i="2"/>
  <c r="V264" i="2" s="1"/>
  <c r="N264" i="2"/>
  <c r="O264" i="2"/>
  <c r="P264" i="2"/>
  <c r="H264" i="2" s="1"/>
  <c r="I264" i="2"/>
  <c r="R264" i="2"/>
  <c r="J264" i="2" s="1"/>
  <c r="L265" i="2"/>
  <c r="U265" i="2" s="1"/>
  <c r="M265" i="2"/>
  <c r="V265" i="2" s="1"/>
  <c r="N265" i="2"/>
  <c r="O265" i="2"/>
  <c r="P265" i="2"/>
  <c r="H265" i="2" s="1"/>
  <c r="I265" i="2"/>
  <c r="R265" i="2"/>
  <c r="J265" i="2" s="1"/>
  <c r="L266" i="2"/>
  <c r="U266" i="2" s="1"/>
  <c r="M266" i="2"/>
  <c r="V266" i="2" s="1"/>
  <c r="N266" i="2"/>
  <c r="F266" i="2" s="1"/>
  <c r="O266" i="2"/>
  <c r="Y266" i="2" s="1"/>
  <c r="G266" i="2" s="1"/>
  <c r="P266" i="2"/>
  <c r="H266" i="2" s="1"/>
  <c r="I266" i="2"/>
  <c r="R266" i="2"/>
  <c r="J266" i="2" s="1"/>
  <c r="L267" i="2"/>
  <c r="U267" i="2" s="1"/>
  <c r="M267" i="2"/>
  <c r="V267" i="2" s="1"/>
  <c r="N267" i="2"/>
  <c r="F267" i="2" s="1"/>
  <c r="O267" i="2"/>
  <c r="Y267" i="2" s="1"/>
  <c r="G267" i="2" s="1"/>
  <c r="P267" i="2"/>
  <c r="H267" i="2" s="1"/>
  <c r="I267" i="2"/>
  <c r="R267" i="2"/>
  <c r="J267" i="2" s="1"/>
  <c r="L268" i="2"/>
  <c r="U268" i="2" s="1"/>
  <c r="M268" i="2"/>
  <c r="V268" i="2" s="1"/>
  <c r="N268" i="2"/>
  <c r="O268" i="2"/>
  <c r="P268" i="2"/>
  <c r="H268" i="2" s="1"/>
  <c r="I268" i="2"/>
  <c r="R268" i="2"/>
  <c r="J268" i="2" s="1"/>
  <c r="L269" i="2"/>
  <c r="U269" i="2" s="1"/>
  <c r="M269" i="2"/>
  <c r="V269" i="2" s="1"/>
  <c r="N269" i="2"/>
  <c r="O269" i="2"/>
  <c r="P269" i="2"/>
  <c r="H269" i="2" s="1"/>
  <c r="I269" i="2"/>
  <c r="R269" i="2"/>
  <c r="J269" i="2" s="1"/>
  <c r="L270" i="2"/>
  <c r="U270" i="2" s="1"/>
  <c r="M270" i="2"/>
  <c r="V270" i="2" s="1"/>
  <c r="N270" i="2"/>
  <c r="O270" i="2"/>
  <c r="P270" i="2"/>
  <c r="H270" i="2" s="1"/>
  <c r="I270" i="2"/>
  <c r="R270" i="2"/>
  <c r="J270" i="2" s="1"/>
  <c r="L271" i="2"/>
  <c r="U271" i="2" s="1"/>
  <c r="M271" i="2"/>
  <c r="V271" i="2" s="1"/>
  <c r="N271" i="2"/>
  <c r="O271" i="2"/>
  <c r="P271" i="2"/>
  <c r="H271" i="2" s="1"/>
  <c r="I271" i="2"/>
  <c r="R271" i="2"/>
  <c r="J271" i="2" s="1"/>
  <c r="L272" i="2"/>
  <c r="U272" i="2" s="1"/>
  <c r="M272" i="2"/>
  <c r="V272" i="2" s="1"/>
  <c r="N272" i="2"/>
  <c r="F272" i="2" s="1"/>
  <c r="O272" i="2"/>
  <c r="P272" i="2"/>
  <c r="H272" i="2" s="1"/>
  <c r="I272" i="2"/>
  <c r="R272" i="2"/>
  <c r="J272" i="2" s="1"/>
  <c r="L273" i="2"/>
  <c r="U273" i="2" s="1"/>
  <c r="M273" i="2"/>
  <c r="V273" i="2" s="1"/>
  <c r="N273" i="2"/>
  <c r="F273" i="2" s="1"/>
  <c r="O273" i="2"/>
  <c r="P273" i="2"/>
  <c r="H273" i="2" s="1"/>
  <c r="I273" i="2"/>
  <c r="R273" i="2"/>
  <c r="J273" i="2" s="1"/>
  <c r="L274" i="2"/>
  <c r="U274" i="2" s="1"/>
  <c r="M274" i="2"/>
  <c r="V274" i="2" s="1"/>
  <c r="N274" i="2"/>
  <c r="O274" i="2"/>
  <c r="P274" i="2"/>
  <c r="H274" i="2" s="1"/>
  <c r="I274" i="2"/>
  <c r="R274" i="2"/>
  <c r="J274" i="2" s="1"/>
  <c r="L275" i="2"/>
  <c r="U275" i="2" s="1"/>
  <c r="M275" i="2"/>
  <c r="V275" i="2"/>
  <c r="N275" i="2"/>
  <c r="Y275" i="2" s="1"/>
  <c r="G275" i="2" s="1"/>
  <c r="O275" i="2"/>
  <c r="P275" i="2"/>
  <c r="H275" i="2" s="1"/>
  <c r="I275" i="2"/>
  <c r="R275" i="2"/>
  <c r="J275" i="2" s="1"/>
  <c r="L276" i="2"/>
  <c r="U276" i="2" s="1"/>
  <c r="M276" i="2"/>
  <c r="V276" i="2"/>
  <c r="N276" i="2"/>
  <c r="Y276" i="2" s="1"/>
  <c r="G276" i="2" s="1"/>
  <c r="O276" i="2"/>
  <c r="P276" i="2"/>
  <c r="H276" i="2" s="1"/>
  <c r="I276" i="2"/>
  <c r="R276" i="2"/>
  <c r="J276" i="2" s="1"/>
  <c r="L277" i="2"/>
  <c r="U277" i="2" s="1"/>
  <c r="E277" i="2" s="1"/>
  <c r="M277" i="2"/>
  <c r="V277" i="2" s="1"/>
  <c r="N277" i="2"/>
  <c r="F277" i="2" s="1"/>
  <c r="O277" i="2"/>
  <c r="P277" i="2"/>
  <c r="H277" i="2" s="1"/>
  <c r="I277" i="2"/>
  <c r="R277" i="2"/>
  <c r="J277" i="2" s="1"/>
  <c r="L278" i="2"/>
  <c r="U278" i="2" s="1"/>
  <c r="M278" i="2"/>
  <c r="V278" i="2" s="1"/>
  <c r="N278" i="2"/>
  <c r="F278" i="2" s="1"/>
  <c r="O278" i="2"/>
  <c r="P278" i="2"/>
  <c r="H278" i="2" s="1"/>
  <c r="I278" i="2"/>
  <c r="R278" i="2"/>
  <c r="J278" i="2" s="1"/>
  <c r="L279" i="2"/>
  <c r="U279" i="2" s="1"/>
  <c r="M279" i="2"/>
  <c r="V279" i="2" s="1"/>
  <c r="N279" i="2"/>
  <c r="F279" i="2"/>
  <c r="O279" i="2"/>
  <c r="P279" i="2"/>
  <c r="H279" i="2" s="1"/>
  <c r="I279" i="2"/>
  <c r="R279" i="2"/>
  <c r="J279" i="2"/>
  <c r="L280" i="2"/>
  <c r="U280" i="2" s="1"/>
  <c r="M280" i="2"/>
  <c r="V280" i="2" s="1"/>
  <c r="N280" i="2"/>
  <c r="O280" i="2"/>
  <c r="P280" i="2"/>
  <c r="H280" i="2" s="1"/>
  <c r="I280" i="2"/>
  <c r="R280" i="2"/>
  <c r="J280" i="2"/>
  <c r="L281" i="2"/>
  <c r="U281" i="2" s="1"/>
  <c r="M281" i="2"/>
  <c r="V281" i="2" s="1"/>
  <c r="N281" i="2"/>
  <c r="O281" i="2"/>
  <c r="P281" i="2"/>
  <c r="H281" i="2" s="1"/>
  <c r="I281" i="2"/>
  <c r="R281" i="2"/>
  <c r="J281" i="2"/>
  <c r="L282" i="2"/>
  <c r="U282" i="2" s="1"/>
  <c r="M282" i="2"/>
  <c r="V282" i="2" s="1"/>
  <c r="N282" i="2"/>
  <c r="O282" i="2"/>
  <c r="P282" i="2"/>
  <c r="H282" i="2" s="1"/>
  <c r="I282" i="2"/>
  <c r="R282" i="2"/>
  <c r="J282" i="2" s="1"/>
  <c r="L283" i="2"/>
  <c r="U283" i="2" s="1"/>
  <c r="M283" i="2"/>
  <c r="V283" i="2" s="1"/>
  <c r="N283" i="2"/>
  <c r="O283" i="2"/>
  <c r="P283" i="2"/>
  <c r="H283" i="2" s="1"/>
  <c r="I283" i="2"/>
  <c r="R283" i="2"/>
  <c r="J283" i="2" s="1"/>
  <c r="L284" i="2"/>
  <c r="U284" i="2"/>
  <c r="M284" i="2"/>
  <c r="V284" i="2" s="1"/>
  <c r="N284" i="2"/>
  <c r="O284" i="2"/>
  <c r="P284" i="2"/>
  <c r="H284" i="2" s="1"/>
  <c r="I284" i="2"/>
  <c r="R284" i="2"/>
  <c r="J284" i="2" s="1"/>
  <c r="L285" i="2"/>
  <c r="U285" i="2" s="1"/>
  <c r="M285" i="2"/>
  <c r="V285" i="2" s="1"/>
  <c r="N285" i="2"/>
  <c r="F285" i="2" s="1"/>
  <c r="O285" i="2"/>
  <c r="P285" i="2"/>
  <c r="H285" i="2" s="1"/>
  <c r="I285" i="2"/>
  <c r="R285" i="2"/>
  <c r="J285" i="2" s="1"/>
  <c r="L286" i="2"/>
  <c r="U286" i="2" s="1"/>
  <c r="E286" i="2" s="1"/>
  <c r="M286" i="2"/>
  <c r="V286" i="2" s="1"/>
  <c r="N286" i="2"/>
  <c r="O286" i="2"/>
  <c r="P286" i="2"/>
  <c r="H286" i="2" s="1"/>
  <c r="I286" i="2"/>
  <c r="R286" i="2"/>
  <c r="J286" i="2" s="1"/>
  <c r="L287" i="2"/>
  <c r="U287" i="2" s="1"/>
  <c r="M287" i="2"/>
  <c r="V287" i="2" s="1"/>
  <c r="N287" i="2"/>
  <c r="F287" i="2" s="1"/>
  <c r="O287" i="2"/>
  <c r="P287" i="2"/>
  <c r="H287" i="2" s="1"/>
  <c r="I287" i="2"/>
  <c r="R287" i="2"/>
  <c r="J287" i="2" s="1"/>
  <c r="L288" i="2"/>
  <c r="U288" i="2" s="1"/>
  <c r="M288" i="2"/>
  <c r="V288" i="2" s="1"/>
  <c r="N288" i="2"/>
  <c r="O288" i="2"/>
  <c r="P288" i="2"/>
  <c r="H288" i="2" s="1"/>
  <c r="I288" i="2"/>
  <c r="R288" i="2"/>
  <c r="J288" i="2" s="1"/>
  <c r="L289" i="2"/>
  <c r="U289" i="2" s="1"/>
  <c r="M289" i="2"/>
  <c r="V289" i="2" s="1"/>
  <c r="N289" i="2"/>
  <c r="O289" i="2"/>
  <c r="P289" i="2"/>
  <c r="H289" i="2" s="1"/>
  <c r="I289" i="2"/>
  <c r="R289" i="2"/>
  <c r="J289" i="2" s="1"/>
  <c r="L290" i="2"/>
  <c r="U290" i="2" s="1"/>
  <c r="M290" i="2"/>
  <c r="V290" i="2" s="1"/>
  <c r="N290" i="2"/>
  <c r="O290" i="2"/>
  <c r="P290" i="2"/>
  <c r="H290" i="2" s="1"/>
  <c r="I290" i="2"/>
  <c r="R290" i="2"/>
  <c r="J290" i="2"/>
  <c r="L291" i="2"/>
  <c r="U291" i="2" s="1"/>
  <c r="M291" i="2"/>
  <c r="V291" i="2"/>
  <c r="N291" i="2"/>
  <c r="F291" i="2" s="1"/>
  <c r="O291" i="2"/>
  <c r="P291" i="2"/>
  <c r="H291" i="2" s="1"/>
  <c r="I291" i="2"/>
  <c r="R291" i="2"/>
  <c r="J291" i="2" s="1"/>
  <c r="L292" i="2"/>
  <c r="U292" i="2" s="1"/>
  <c r="M292" i="2"/>
  <c r="V292" i="2" s="1"/>
  <c r="N292" i="2"/>
  <c r="O292" i="2"/>
  <c r="P292" i="2"/>
  <c r="H292" i="2" s="1"/>
  <c r="I292" i="2"/>
  <c r="R292" i="2"/>
  <c r="J292" i="2" s="1"/>
  <c r="L293" i="2"/>
  <c r="U293" i="2" s="1"/>
  <c r="M293" i="2"/>
  <c r="V293" i="2" s="1"/>
  <c r="N293" i="2"/>
  <c r="O293" i="2"/>
  <c r="P293" i="2"/>
  <c r="H293" i="2" s="1"/>
  <c r="I293" i="2"/>
  <c r="R293" i="2"/>
  <c r="J293" i="2" s="1"/>
  <c r="L294" i="2"/>
  <c r="U294" i="2" s="1"/>
  <c r="M294" i="2"/>
  <c r="V294" i="2" s="1"/>
  <c r="N294" i="2"/>
  <c r="O294" i="2"/>
  <c r="P294" i="2"/>
  <c r="H294" i="2" s="1"/>
  <c r="I294" i="2"/>
  <c r="R294" i="2"/>
  <c r="J294" i="2" s="1"/>
  <c r="L295" i="2"/>
  <c r="U295" i="2"/>
  <c r="E295" i="2" s="1"/>
  <c r="M295" i="2"/>
  <c r="V295" i="2" s="1"/>
  <c r="N295" i="2"/>
  <c r="O295" i="2"/>
  <c r="Y295" i="2" s="1"/>
  <c r="G295" i="2" s="1"/>
  <c r="P295" i="2"/>
  <c r="H295" i="2" s="1"/>
  <c r="I295" i="2"/>
  <c r="R295" i="2"/>
  <c r="J295" i="2" s="1"/>
  <c r="L296" i="2"/>
  <c r="U296" i="2"/>
  <c r="M296" i="2"/>
  <c r="V296" i="2" s="1"/>
  <c r="N296" i="2"/>
  <c r="F296" i="2" s="1"/>
  <c r="O296" i="2"/>
  <c r="P296" i="2"/>
  <c r="H296" i="2" s="1"/>
  <c r="I296" i="2"/>
  <c r="R296" i="2"/>
  <c r="J296" i="2" s="1"/>
  <c r="E46" i="21"/>
  <c r="F229" i="2"/>
  <c r="F221" i="2"/>
  <c r="F211" i="2"/>
  <c r="Y199" i="2"/>
  <c r="G199" i="2" s="1"/>
  <c r="F187" i="2"/>
  <c r="AE11" i="9"/>
  <c r="AE11" i="8"/>
  <c r="AE9" i="8"/>
  <c r="R35" i="9"/>
  <c r="R42" i="21"/>
  <c r="B11" i="20"/>
  <c r="S11" i="20"/>
  <c r="B13" i="20"/>
  <c r="B20" i="20"/>
  <c r="S20" i="20" s="1"/>
  <c r="B22" i="20"/>
  <c r="S22" i="20" s="1"/>
  <c r="B24" i="20"/>
  <c r="S24" i="20" s="1"/>
  <c r="B29" i="20"/>
  <c r="S29" i="20"/>
  <c r="B31" i="20"/>
  <c r="S31" i="20" s="1"/>
  <c r="B33" i="20"/>
  <c r="S33" i="20"/>
  <c r="B40" i="20"/>
  <c r="S40" i="20" s="1"/>
  <c r="B42" i="20"/>
  <c r="S42" i="20"/>
  <c r="B44" i="20"/>
  <c r="S44" i="20" s="1"/>
  <c r="B54" i="20"/>
  <c r="S54" i="20"/>
  <c r="B56" i="20"/>
  <c r="S56" i="20" s="1"/>
  <c r="B58" i="20"/>
  <c r="S58" i="20"/>
  <c r="B65" i="20"/>
  <c r="S65" i="20" s="1"/>
  <c r="B67" i="20"/>
  <c r="S67" i="20" s="1"/>
  <c r="B69" i="20"/>
  <c r="S69" i="20" s="1"/>
  <c r="B74" i="20"/>
  <c r="S74" i="20" s="1"/>
  <c r="B76" i="20"/>
  <c r="S76" i="20" s="1"/>
  <c r="B78" i="20"/>
  <c r="S78" i="20" s="1"/>
  <c r="B85" i="20"/>
  <c r="S85" i="20" s="1"/>
  <c r="B87" i="20"/>
  <c r="S87" i="20"/>
  <c r="B89" i="20"/>
  <c r="S89" i="20" s="1"/>
  <c r="B10" i="20"/>
  <c r="B14" i="20"/>
  <c r="S14" i="20"/>
  <c r="B19" i="20"/>
  <c r="B23" i="20"/>
  <c r="S23" i="20" s="1"/>
  <c r="B30" i="20"/>
  <c r="S30" i="20" s="1"/>
  <c r="B34" i="20"/>
  <c r="S34" i="20" s="1"/>
  <c r="B39" i="20"/>
  <c r="S39" i="20" s="1"/>
  <c r="B43" i="20"/>
  <c r="S43" i="20" s="1"/>
  <c r="B55" i="20"/>
  <c r="S55" i="20" s="1"/>
  <c r="B59" i="20"/>
  <c r="S59" i="20"/>
  <c r="B64" i="20"/>
  <c r="S64" i="20" s="1"/>
  <c r="B68" i="20"/>
  <c r="S68" i="20"/>
  <c r="B75" i="20"/>
  <c r="S75" i="20" s="1"/>
  <c r="B79" i="20"/>
  <c r="S79" i="20"/>
  <c r="B84" i="20"/>
  <c r="S84" i="20" s="1"/>
  <c r="B88" i="20"/>
  <c r="S88" i="20"/>
  <c r="AA7" i="20"/>
  <c r="AR7" i="20"/>
  <c r="G4" i="20"/>
  <c r="F7" i="20"/>
  <c r="W7" i="20" s="1"/>
  <c r="BB8" i="20"/>
  <c r="B9" i="21"/>
  <c r="S9" i="21"/>
  <c r="B19" i="21"/>
  <c r="B21" i="21"/>
  <c r="S21" i="21"/>
  <c r="B23" i="21"/>
  <c r="B30" i="21"/>
  <c r="S30" i="21" s="1"/>
  <c r="B32" i="21"/>
  <c r="S32" i="21"/>
  <c r="B34" i="21"/>
  <c r="S34" i="21" s="1"/>
  <c r="B39" i="21"/>
  <c r="S39" i="21"/>
  <c r="B41" i="21"/>
  <c r="S41" i="21" s="1"/>
  <c r="B43" i="21"/>
  <c r="S43" i="21"/>
  <c r="B55" i="21"/>
  <c r="S55" i="21" s="1"/>
  <c r="B57" i="21"/>
  <c r="S57" i="21"/>
  <c r="B59" i="21"/>
  <c r="S59" i="21" s="1"/>
  <c r="B64" i="21"/>
  <c r="S64" i="21"/>
  <c r="B66" i="21"/>
  <c r="S66" i="21" s="1"/>
  <c r="B68" i="21"/>
  <c r="S68" i="21" s="1"/>
  <c r="B75" i="21"/>
  <c r="S75" i="21" s="1"/>
  <c r="B77" i="21"/>
  <c r="S77" i="21" s="1"/>
  <c r="B79" i="21"/>
  <c r="S79" i="21" s="1"/>
  <c r="B84" i="21"/>
  <c r="S84" i="21" s="1"/>
  <c r="B86" i="21"/>
  <c r="S86" i="21" s="1"/>
  <c r="B88" i="21"/>
  <c r="S88" i="21"/>
  <c r="B10" i="21"/>
  <c r="S10" i="21" s="1"/>
  <c r="B12" i="21"/>
  <c r="S12" i="21"/>
  <c r="B14" i="21"/>
  <c r="S14" i="21" s="1"/>
  <c r="B20" i="21"/>
  <c r="S20" i="21"/>
  <c r="B24" i="21"/>
  <c r="S24" i="21" s="1"/>
  <c r="B29" i="21"/>
  <c r="S29" i="21"/>
  <c r="B33" i="21"/>
  <c r="S33" i="21" s="1"/>
  <c r="B40" i="21"/>
  <c r="S40" i="21"/>
  <c r="B44" i="21"/>
  <c r="S44" i="21" s="1"/>
  <c r="B54" i="21"/>
  <c r="S54" i="21" s="1"/>
  <c r="B58" i="21"/>
  <c r="S58" i="21" s="1"/>
  <c r="B65" i="21"/>
  <c r="S65" i="21" s="1"/>
  <c r="B69" i="21"/>
  <c r="S69" i="21" s="1"/>
  <c r="B74" i="21"/>
  <c r="S74" i="21" s="1"/>
  <c r="B78" i="21"/>
  <c r="S78" i="21" s="1"/>
  <c r="B85" i="21"/>
  <c r="S85" i="21"/>
  <c r="B89" i="21"/>
  <c r="S89" i="21" s="1"/>
  <c r="B11" i="21"/>
  <c r="B13" i="21"/>
  <c r="S13" i="21"/>
  <c r="R40" i="20"/>
  <c r="R9" i="20"/>
  <c r="AN17" i="21"/>
  <c r="AO17" i="21"/>
  <c r="AS17" i="21"/>
  <c r="AV17" i="21"/>
  <c r="AN18" i="21"/>
  <c r="AO18" i="21"/>
  <c r="AV18" i="21"/>
  <c r="AN19" i="21"/>
  <c r="AO19" i="21"/>
  <c r="AQ19" i="21"/>
  <c r="AV19" i="21"/>
  <c r="AN20" i="21"/>
  <c r="AO20" i="21"/>
  <c r="AV20" i="21"/>
  <c r="T19" i="21"/>
  <c r="R10" i="20"/>
  <c r="R32" i="21"/>
  <c r="R31" i="21"/>
  <c r="R23" i="21"/>
  <c r="R14" i="21"/>
  <c r="T9" i="21"/>
  <c r="E46" i="20"/>
  <c r="AN2" i="21"/>
  <c r="AT6" i="21"/>
  <c r="V1" i="9"/>
  <c r="E47" i="21"/>
  <c r="AN1" i="21"/>
  <c r="AQ2" i="8"/>
  <c r="AN1" i="8"/>
  <c r="AA2" i="21"/>
  <c r="AA2" i="9"/>
  <c r="AQ2" i="9"/>
  <c r="AQ2" i="21"/>
  <c r="F38" i="24"/>
  <c r="AN2" i="20"/>
  <c r="V2" i="20"/>
  <c r="L519" i="17"/>
  <c r="M107" i="17"/>
  <c r="L145" i="17"/>
  <c r="K289" i="17"/>
  <c r="M895" i="17"/>
  <c r="M919" i="17"/>
  <c r="L889" i="17"/>
  <c r="M912" i="17"/>
  <c r="M905" i="17"/>
  <c r="M930" i="17"/>
  <c r="L912" i="17"/>
  <c r="L896" i="17"/>
  <c r="AG33" i="22"/>
  <c r="E15" i="24"/>
  <c r="K133" i="17"/>
  <c r="K459" i="17"/>
  <c r="L730" i="17"/>
  <c r="L698" i="17"/>
  <c r="L170" i="17"/>
  <c r="L146" i="17"/>
  <c r="L722" i="17"/>
  <c r="J75" i="21"/>
  <c r="L737" i="17"/>
  <c r="L785" i="17"/>
  <c r="F22" i="22"/>
  <c r="H11" i="22"/>
  <c r="AB21" i="24"/>
  <c r="L230" i="17"/>
  <c r="K995" i="17"/>
  <c r="Y21" i="24"/>
  <c r="J48" i="24"/>
  <c r="I48" i="24"/>
  <c r="A48" i="24"/>
  <c r="AA17" i="24"/>
  <c r="L46" i="24"/>
  <c r="Y15" i="24"/>
  <c r="Z35" i="24"/>
  <c r="AA37" i="24"/>
  <c r="AG35" i="24"/>
  <c r="AJ35" i="24"/>
  <c r="Z37" i="24"/>
  <c r="R45" i="24"/>
  <c r="AA45" i="24"/>
  <c r="Z53" i="24"/>
  <c r="AG33" i="24"/>
  <c r="B45" i="24"/>
  <c r="E46" i="24"/>
  <c r="AG57" i="24"/>
  <c r="Z58" i="24"/>
  <c r="AB69" i="24"/>
  <c r="Y72" i="24"/>
  <c r="AH30" i="24"/>
  <c r="AG37" i="24"/>
  <c r="Z47" i="24"/>
  <c r="B48" i="24"/>
  <c r="AH59" i="24"/>
  <c r="AH61" i="24"/>
  <c r="AH71" i="24"/>
  <c r="Z74" i="24"/>
  <c r="AA40" i="24"/>
  <c r="R41" i="24"/>
  <c r="AB61" i="24"/>
  <c r="Z67" i="24"/>
  <c r="R44" i="24"/>
  <c r="AA46" i="24"/>
  <c r="Z69" i="24"/>
  <c r="AB70" i="24"/>
  <c r="AB48" i="24"/>
  <c r="AG60" i="24"/>
  <c r="AB55" i="24"/>
  <c r="AB66" i="24"/>
  <c r="AG31" i="24"/>
  <c r="AA83" i="24"/>
  <c r="R17" i="24"/>
  <c r="S17" i="24"/>
  <c r="J47" i="24"/>
  <c r="AB16" i="24"/>
  <c r="Z17" i="24"/>
  <c r="AH19" i="24"/>
  <c r="E11" i="22"/>
  <c r="R26" i="24"/>
  <c r="S26" i="24"/>
  <c r="F243" i="2"/>
  <c r="M975" i="17"/>
  <c r="AB18" i="24"/>
  <c r="L120" i="17"/>
  <c r="L851" i="17"/>
  <c r="Y184" i="2"/>
  <c r="G184" i="2" s="1"/>
  <c r="C57" i="8"/>
  <c r="C28" i="9"/>
  <c r="AE9" i="9"/>
  <c r="F7" i="9"/>
  <c r="W7" i="9" s="1"/>
  <c r="BB8" i="9"/>
  <c r="G4" i="9"/>
  <c r="L1009" i="17"/>
  <c r="R17" i="8"/>
  <c r="BB8" i="8"/>
  <c r="C26" i="9"/>
  <c r="R19" i="9"/>
  <c r="AE10" i="9"/>
  <c r="AF10" i="9"/>
  <c r="E13" i="2"/>
  <c r="F237" i="2"/>
  <c r="E147" i="2"/>
  <c r="E131" i="2"/>
  <c r="E102" i="2"/>
  <c r="R65" i="8"/>
  <c r="R19" i="8"/>
  <c r="R41" i="9"/>
  <c r="J36" i="9"/>
  <c r="R11" i="9"/>
  <c r="K793" i="17"/>
  <c r="K274" i="17"/>
  <c r="Y213" i="2"/>
  <c r="G213" i="2" s="1"/>
  <c r="F213" i="2"/>
  <c r="F197" i="2"/>
  <c r="Y187" i="2"/>
  <c r="G187" i="2" s="1"/>
  <c r="Y181" i="2"/>
  <c r="G181" i="2" s="1"/>
  <c r="E143" i="2"/>
  <c r="E127" i="2"/>
  <c r="E111" i="2"/>
  <c r="E40" i="2"/>
  <c r="R43" i="8"/>
  <c r="R25" i="8"/>
  <c r="B52" i="8"/>
  <c r="S52" i="8" s="1"/>
  <c r="B41" i="8"/>
  <c r="S41" i="8"/>
  <c r="B9" i="8"/>
  <c r="R68" i="9"/>
  <c r="R67" i="9"/>
  <c r="R57" i="9"/>
  <c r="R10" i="9"/>
  <c r="E44" i="2"/>
  <c r="E74" i="2"/>
  <c r="M877" i="17"/>
  <c r="M781" i="17"/>
  <c r="E39" i="2"/>
  <c r="E75" i="2"/>
  <c r="K897" i="17"/>
  <c r="L745" i="17"/>
  <c r="L637" i="17"/>
  <c r="C35" i="9"/>
  <c r="E106" i="2"/>
  <c r="E107" i="2"/>
  <c r="L763" i="17"/>
  <c r="M739" i="17"/>
  <c r="K723" i="17"/>
  <c r="M677" i="17"/>
  <c r="M554" i="17"/>
  <c r="L411" i="17"/>
  <c r="K733" i="17"/>
  <c r="L675" i="17"/>
  <c r="K314" i="17"/>
  <c r="M186" i="17"/>
  <c r="M498" i="17"/>
  <c r="L461" i="17"/>
  <c r="L279" i="17"/>
  <c r="L195" i="17"/>
  <c r="K589" i="17"/>
  <c r="K547" i="17"/>
  <c r="L357" i="17"/>
  <c r="M316" i="17"/>
  <c r="M251" i="17"/>
  <c r="M234" i="17"/>
  <c r="B12" i="20"/>
  <c r="B86" i="20"/>
  <c r="S86" i="20"/>
  <c r="L481" i="17"/>
  <c r="M399" i="17"/>
  <c r="K315" i="17"/>
  <c r="K151" i="17"/>
  <c r="M450" i="17"/>
  <c r="K332" i="17"/>
  <c r="M217" i="17"/>
  <c r="K89" i="17"/>
  <c r="R76" i="20"/>
  <c r="AB6" i="20"/>
  <c r="AT6" i="20"/>
  <c r="K349" i="17"/>
  <c r="K319" i="17"/>
  <c r="K170" i="17"/>
  <c r="M121" i="17"/>
  <c r="B32" i="20"/>
  <c r="S32" i="20" s="1"/>
  <c r="E21" i="22"/>
  <c r="E24" i="22"/>
  <c r="M117" i="17"/>
  <c r="M141" i="17"/>
  <c r="L77" i="17"/>
  <c r="K85" i="17"/>
  <c r="K172" i="17"/>
  <c r="K204" i="17"/>
  <c r="K210" i="17"/>
  <c r="L191" i="17"/>
  <c r="K101" i="17"/>
  <c r="K93" i="17"/>
  <c r="M14" i="17"/>
  <c r="L3" i="17"/>
  <c r="R65" i="20"/>
  <c r="F7" i="21"/>
  <c r="W7" i="21" s="1"/>
  <c r="BB8" i="21"/>
  <c r="BB11" i="21" s="1"/>
  <c r="BB19" i="21"/>
  <c r="C3" i="22"/>
  <c r="J146" i="17"/>
  <c r="L71" i="17"/>
  <c r="R89" i="20"/>
  <c r="R78" i="20"/>
  <c r="C78" i="20"/>
  <c r="R67" i="20"/>
  <c r="B66" i="20"/>
  <c r="S66" i="20" s="1"/>
  <c r="B21" i="20"/>
  <c r="S21" i="20"/>
  <c r="R84" i="21"/>
  <c r="P14" i="22"/>
  <c r="M134" i="17"/>
  <c r="R88" i="20"/>
  <c r="R64" i="20"/>
  <c r="P9" i="22"/>
  <c r="C10" i="20"/>
  <c r="B41" i="20"/>
  <c r="S41" i="20" s="1"/>
  <c r="C79" i="21"/>
  <c r="R74" i="21"/>
  <c r="C44" i="21"/>
  <c r="R19" i="21"/>
  <c r="B76" i="21"/>
  <c r="B42" i="21"/>
  <c r="S42" i="21"/>
  <c r="B87" i="21"/>
  <c r="S87" i="21"/>
  <c r="AA7" i="21"/>
  <c r="AR7" i="21"/>
  <c r="P13" i="22"/>
  <c r="P10" i="22"/>
  <c r="E65" i="2"/>
  <c r="B9" i="20"/>
  <c r="B57" i="20"/>
  <c r="S57" i="20"/>
  <c r="B77" i="20"/>
  <c r="AV15" i="21"/>
  <c r="AV16" i="21"/>
  <c r="G4" i="21"/>
  <c r="Q2" i="24"/>
  <c r="A36" i="24"/>
  <c r="E83" i="2"/>
  <c r="C3" i="24"/>
  <c r="I5" i="24" s="1"/>
  <c r="E94" i="2"/>
  <c r="E84" i="2"/>
  <c r="E14" i="2"/>
  <c r="E38" i="2"/>
  <c r="M13" i="24"/>
  <c r="M15" i="24"/>
  <c r="N15" i="24" s="1"/>
  <c r="M17" i="24"/>
  <c r="M10" i="24"/>
  <c r="N10" i="24" s="1"/>
  <c r="M8" i="24"/>
  <c r="E168" i="2"/>
  <c r="J197" i="17"/>
  <c r="J165" i="17"/>
  <c r="J441" i="17"/>
  <c r="J990" i="17"/>
  <c r="J137" i="17"/>
  <c r="J533" i="17"/>
  <c r="J823" i="17"/>
  <c r="J662" i="17"/>
  <c r="J892" i="17"/>
  <c r="J372" i="17"/>
  <c r="J207" i="17"/>
  <c r="BB14" i="9"/>
  <c r="BC14" i="9" s="1"/>
  <c r="BB18" i="9"/>
  <c r="BB15" i="9"/>
  <c r="BC15" i="9" s="1"/>
  <c r="BB19" i="9"/>
  <c r="BC19" i="9"/>
  <c r="BB12" i="9"/>
  <c r="J812" i="17"/>
  <c r="J362" i="17"/>
  <c r="J141" i="17"/>
  <c r="J4" i="17"/>
  <c r="J721" i="17"/>
  <c r="J397" i="17"/>
  <c r="J867" i="17"/>
  <c r="J933" i="17"/>
  <c r="J532" i="17"/>
  <c r="J522" i="17"/>
  <c r="J592" i="17"/>
  <c r="J279" i="17"/>
  <c r="J103" i="17"/>
  <c r="J202" i="17"/>
  <c r="J672" i="17"/>
  <c r="J267" i="17"/>
  <c r="J798" i="17"/>
  <c r="H51" i="8"/>
  <c r="J538" i="17"/>
  <c r="H29" i="21"/>
  <c r="J596" i="17"/>
  <c r="J509" i="17"/>
  <c r="J258" i="17"/>
  <c r="J881" i="17"/>
  <c r="J21" i="17"/>
  <c r="H44" i="20"/>
  <c r="J6" i="17"/>
  <c r="J68" i="17"/>
  <c r="J598" i="17"/>
  <c r="J720" i="17"/>
  <c r="J948" i="17"/>
  <c r="H43" i="20"/>
  <c r="J471" i="17"/>
  <c r="J649" i="17"/>
  <c r="J630" i="17"/>
  <c r="J660" i="17"/>
  <c r="J981" i="17"/>
  <c r="J176" i="17"/>
  <c r="J126" i="17"/>
  <c r="H43" i="21"/>
  <c r="BB10" i="20"/>
  <c r="BC10" i="20" s="1"/>
  <c r="BB18" i="20"/>
  <c r="BC18" i="20" s="1"/>
  <c r="F232" i="2"/>
  <c r="F202" i="2"/>
  <c r="Y202" i="2"/>
  <c r="G202" i="2" s="1"/>
  <c r="F182" i="2"/>
  <c r="Y178" i="2"/>
  <c r="G178" i="2" s="1"/>
  <c r="F178" i="2"/>
  <c r="BB19" i="20"/>
  <c r="BC19" i="20" s="1"/>
  <c r="Y279" i="2"/>
  <c r="G279" i="2" s="1"/>
  <c r="BB13" i="20"/>
  <c r="F234" i="2"/>
  <c r="G234" i="2"/>
  <c r="Y225" i="2"/>
  <c r="G225" i="2" s="1"/>
  <c r="F223" i="2"/>
  <c r="Y223" i="2"/>
  <c r="G223" i="2" s="1"/>
  <c r="F172" i="2"/>
  <c r="B57" i="8"/>
  <c r="S57" i="8" s="1"/>
  <c r="B25" i="8"/>
  <c r="S25" i="8" s="1"/>
  <c r="K46" i="24"/>
  <c r="L43" i="24"/>
  <c r="AB22" i="24"/>
  <c r="AB25" i="24"/>
  <c r="AB15" i="24"/>
  <c r="AB28" i="24"/>
  <c r="R25" i="24"/>
  <c r="S25" i="24"/>
  <c r="Z28" i="24"/>
  <c r="AH25" i="24"/>
  <c r="R23" i="24"/>
  <c r="S23" i="24"/>
  <c r="AH17" i="24"/>
  <c r="K48" i="24"/>
  <c r="AH47" i="24"/>
  <c r="AA65" i="24"/>
  <c r="AA57" i="24"/>
  <c r="AA70" i="24"/>
  <c r="AA84" i="24"/>
  <c r="AB44" i="24"/>
  <c r="AH63" i="24"/>
  <c r="H46" i="24"/>
  <c r="Y73" i="24"/>
  <c r="AA54" i="24"/>
  <c r="AA36" i="24"/>
  <c r="AB74" i="24"/>
  <c r="Z64" i="24"/>
  <c r="AB50" i="24"/>
  <c r="Y43" i="24"/>
  <c r="AB82" i="24"/>
  <c r="AA67" i="24"/>
  <c r="AB58" i="24"/>
  <c r="D47" i="24"/>
  <c r="AB40" i="24"/>
  <c r="Y24" i="24"/>
  <c r="Z80" i="24"/>
  <c r="Z73" i="24"/>
  <c r="Y68" i="24"/>
  <c r="Z63" i="24"/>
  <c r="Y59" i="24"/>
  <c r="AB54" i="24"/>
  <c r="Z49" i="24"/>
  <c r="AH45" i="24"/>
  <c r="AG42" i="24"/>
  <c r="Y30" i="24"/>
  <c r="AK30" i="24"/>
  <c r="AA82" i="24"/>
  <c r="Z72" i="24"/>
  <c r="AH64" i="24"/>
  <c r="AB60" i="24"/>
  <c r="Y56" i="24"/>
  <c r="AA51" i="24"/>
  <c r="B47" i="24"/>
  <c r="E43" i="24"/>
  <c r="Y39" i="24"/>
  <c r="Z32" i="24"/>
  <c r="AA85" i="24"/>
  <c r="Z81" i="24"/>
  <c r="AB77" i="24"/>
  <c r="AA73" i="24"/>
  <c r="AG70" i="24"/>
  <c r="Z68" i="24"/>
  <c r="AG65" i="24"/>
  <c r="AA63" i="24"/>
  <c r="Z61" i="24"/>
  <c r="Z59" i="24"/>
  <c r="R57" i="24"/>
  <c r="AG54" i="24"/>
  <c r="AG51" i="24"/>
  <c r="AG48" i="24"/>
  <c r="F47" i="24"/>
  <c r="Z45" i="24"/>
  <c r="AB43" i="24"/>
  <c r="D42" i="24"/>
  <c r="R40" i="24"/>
  <c r="AB36" i="24"/>
  <c r="AG20" i="24"/>
  <c r="Z83" i="24"/>
  <c r="AB79" i="24"/>
  <c r="AA75" i="24"/>
  <c r="AA71" i="24"/>
  <c r="AA68" i="24"/>
  <c r="AH65" i="24"/>
  <c r="AB63" i="24"/>
  <c r="AA61" i="24"/>
  <c r="AA59" i="24"/>
  <c r="Y57" i="24"/>
  <c r="AH54" i="24"/>
  <c r="AB52" i="24"/>
  <c r="AG49" i="24"/>
  <c r="AA47" i="24"/>
  <c r="AB45" i="24"/>
  <c r="F44" i="24"/>
  <c r="Z42" i="24"/>
  <c r="B41" i="24"/>
  <c r="R37" i="24"/>
  <c r="Z29" i="24"/>
  <c r="AH52" i="24"/>
  <c r="AG50" i="24"/>
  <c r="AA48" i="24"/>
  <c r="R47" i="24"/>
  <c r="G46" i="24"/>
  <c r="E45" i="24"/>
  <c r="B44" i="24"/>
  <c r="AB42" i="24"/>
  <c r="Y41" i="24"/>
  <c r="AA39" i="24"/>
  <c r="AG36" i="24"/>
  <c r="AH34" i="24"/>
  <c r="Z30" i="24"/>
  <c r="Y22" i="24"/>
  <c r="R39" i="24"/>
  <c r="AH36" i="24"/>
  <c r="AA34" i="24"/>
  <c r="AH32" i="24"/>
  <c r="AG30" i="24"/>
  <c r="AA21" i="24"/>
  <c r="Z33" i="24"/>
  <c r="AH31" i="24"/>
  <c r="R30" i="24"/>
  <c r="S30" i="24"/>
  <c r="X30" i="24"/>
  <c r="AA26" i="24"/>
  <c r="AG22" i="24"/>
  <c r="AA16" i="24"/>
  <c r="L42" i="24"/>
  <c r="AA31" i="24"/>
  <c r="AG29" i="24"/>
  <c r="AG26" i="24"/>
  <c r="AA19" i="24"/>
  <c r="L48" i="24"/>
  <c r="AH16" i="24"/>
  <c r="AH26" i="24"/>
  <c r="Y259" i="2"/>
  <c r="G259" i="2" s="1"/>
  <c r="F198" i="2"/>
  <c r="Y198" i="2"/>
  <c r="G198" i="2" s="1"/>
  <c r="F192" i="2"/>
  <c r="E167" i="2"/>
  <c r="Z15" i="24"/>
  <c r="R22" i="24"/>
  <c r="S22" i="24"/>
  <c r="L47" i="24"/>
  <c r="AH24" i="24"/>
  <c r="R18" i="24"/>
  <c r="S18" i="24"/>
  <c r="U18" i="24"/>
  <c r="AB27" i="24"/>
  <c r="R19" i="24"/>
  <c r="S19" i="24"/>
  <c r="R15" i="24"/>
  <c r="S15" i="24"/>
  <c r="J45" i="24"/>
  <c r="AH27" i="24"/>
  <c r="Z24" i="24"/>
  <c r="Z22" i="24"/>
  <c r="R20" i="24"/>
  <c r="S20" i="24"/>
  <c r="W20" i="24"/>
  <c r="J43" i="24"/>
  <c r="AA76" i="24"/>
  <c r="H47" i="24"/>
  <c r="Z41" i="24"/>
  <c r="H44" i="24"/>
  <c r="Y71" i="24"/>
  <c r="Y81" i="24"/>
  <c r="AG59" i="24"/>
  <c r="F43" i="24"/>
  <c r="AH67" i="24"/>
  <c r="Y49" i="24"/>
  <c r="Y85" i="24"/>
  <c r="AB71" i="24"/>
  <c r="AH57" i="24"/>
  <c r="F48" i="24"/>
  <c r="AH41" i="24"/>
  <c r="Z79" i="24"/>
  <c r="R65" i="24"/>
  <c r="Z56" i="24"/>
  <c r="Y45" i="24"/>
  <c r="R36" i="24"/>
  <c r="AG21" i="24"/>
  <c r="AA78" i="24"/>
  <c r="AG71" i="24"/>
  <c r="AG66" i="24"/>
  <c r="Y62" i="24"/>
  <c r="R58" i="24"/>
  <c r="AB53" i="24"/>
  <c r="G48" i="24"/>
  <c r="F45" i="24"/>
  <c r="B42" i="24"/>
  <c r="AG27" i="24"/>
  <c r="AI27" i="24"/>
  <c r="Y79" i="24"/>
  <c r="AG69" i="24"/>
  <c r="AG63" i="24"/>
  <c r="AB59" i="24"/>
  <c r="R55" i="24"/>
  <c r="AH49" i="24"/>
  <c r="F46" i="24"/>
  <c r="G42" i="24"/>
  <c r="AB37" i="24"/>
  <c r="Y25" i="24"/>
  <c r="AB84" i="24"/>
  <c r="AA80" i="24"/>
  <c r="Y76" i="24"/>
  <c r="AB72" i="24"/>
  <c r="Y70" i="24"/>
  <c r="AB67" i="24"/>
  <c r="Y65" i="24"/>
  <c r="AH62" i="24"/>
  <c r="AH60" i="24"/>
  <c r="AG58" i="24"/>
  <c r="AA56" i="24"/>
  <c r="Y54" i="24"/>
  <c r="R51" i="24"/>
  <c r="R48" i="24"/>
  <c r="AB46" i="24"/>
  <c r="G45" i="24"/>
  <c r="G43" i="24"/>
  <c r="AA41" i="24"/>
  <c r="AG39" i="24"/>
  <c r="AB35" i="24"/>
  <c r="AG18" i="24"/>
  <c r="Z82" i="24"/>
  <c r="Y78" i="24"/>
  <c r="AA74" i="24"/>
  <c r="AH70" i="24"/>
  <c r="AG67" i="24"/>
  <c r="Z65" i="24"/>
  <c r="R63" i="24"/>
  <c r="R61" i="24"/>
  <c r="AH58" i="24"/>
  <c r="AB56" i="24"/>
  <c r="Z54" i="24"/>
  <c r="R52" i="24"/>
  <c r="AH48" i="24"/>
  <c r="G47" i="24"/>
  <c r="H45" i="24"/>
  <c r="AG43" i="24"/>
  <c r="F42" i="24"/>
  <c r="Y40" i="24"/>
  <c r="R35" i="24"/>
  <c r="Y23" i="24"/>
  <c r="Z52" i="24"/>
  <c r="Y50" i="24"/>
  <c r="H48" i="24"/>
  <c r="E47" i="24"/>
  <c r="B46" i="24"/>
  <c r="AG44" i="24"/>
  <c r="AA43" i="24"/>
  <c r="R42" i="24"/>
  <c r="F41" i="24"/>
  <c r="AA38" i="24"/>
  <c r="Y36" i="24"/>
  <c r="Z34" i="24"/>
  <c r="AA29" i="24"/>
  <c r="AG19" i="24"/>
  <c r="AB38" i="24"/>
  <c r="Z36" i="24"/>
  <c r="AH29" i="24"/>
  <c r="Y16" i="24"/>
  <c r="Z31" i="24"/>
  <c r="AB29" i="24"/>
  <c r="AA25" i="24"/>
  <c r="Y19" i="24"/>
  <c r="AG15" i="24"/>
  <c r="AJ15" i="24"/>
  <c r="AA33" i="24"/>
  <c r="Y29" i="24"/>
  <c r="AK29" i="24"/>
  <c r="AG25" i="24"/>
  <c r="AI25" i="24"/>
  <c r="AA18" i="24"/>
  <c r="J46" i="24"/>
  <c r="Z18" i="24"/>
  <c r="AH28" i="24"/>
  <c r="R28" i="24"/>
  <c r="S28" i="24"/>
  <c r="U28" i="24"/>
  <c r="B19" i="8"/>
  <c r="S19" i="8" s="1"/>
  <c r="B51" i="8"/>
  <c r="S51" i="8" s="1"/>
  <c r="F225" i="2"/>
  <c r="F233" i="2"/>
  <c r="Y233" i="2"/>
  <c r="G233" i="2" s="1"/>
  <c r="F209" i="2"/>
  <c r="Y209" i="2"/>
  <c r="G209" i="2" s="1"/>
  <c r="Y210" i="2"/>
  <c r="G210" i="2" s="1"/>
  <c r="Y174" i="2"/>
  <c r="G174" i="2" s="1"/>
  <c r="F174" i="2"/>
  <c r="Y170" i="2"/>
  <c r="G170" i="2" s="1"/>
  <c r="F170" i="2"/>
  <c r="E139" i="2"/>
  <c r="E108" i="2"/>
  <c r="E33" i="2"/>
  <c r="J41" i="24"/>
  <c r="Y238" i="2"/>
  <c r="G238" i="2" s="1"/>
  <c r="E195" i="2"/>
  <c r="F186" i="2"/>
  <c r="R51" i="8"/>
  <c r="E58" i="2"/>
  <c r="C42" i="8"/>
  <c r="R9" i="8"/>
  <c r="C41" i="9"/>
  <c r="C20" i="9"/>
  <c r="R12" i="9"/>
  <c r="M14" i="24"/>
  <c r="M9" i="24"/>
  <c r="M16" i="24"/>
  <c r="M11" i="24"/>
  <c r="K1005" i="17"/>
  <c r="R41" i="8"/>
  <c r="R36" i="8"/>
  <c r="R20" i="8"/>
  <c r="R43" i="9"/>
  <c r="C68" i="20"/>
  <c r="C19" i="8"/>
  <c r="C12" i="9"/>
  <c r="E61" i="2"/>
  <c r="C49" i="9"/>
  <c r="R44" i="9"/>
  <c r="E50" i="2"/>
  <c r="R85" i="21"/>
  <c r="R66" i="21"/>
  <c r="R9" i="21"/>
  <c r="P31" i="22"/>
  <c r="P23" i="22"/>
  <c r="P15" i="22"/>
  <c r="E72" i="2"/>
  <c r="E8" i="2"/>
  <c r="AA2" i="20"/>
  <c r="AQ2" i="20"/>
  <c r="C76" i="21"/>
  <c r="R20" i="21"/>
  <c r="AN15" i="21"/>
  <c r="AO15" i="21"/>
  <c r="B67" i="21"/>
  <c r="S67" i="21" s="1"/>
  <c r="P29" i="22"/>
  <c r="P21" i="22"/>
  <c r="P11" i="22"/>
  <c r="V5" i="24"/>
  <c r="E39" i="24"/>
  <c r="E53" i="2"/>
  <c r="B31" i="21"/>
  <c r="AJ22" i="24"/>
  <c r="M1018" i="17"/>
  <c r="L799" i="17"/>
  <c r="L776" i="17"/>
  <c r="AV16" i="20"/>
  <c r="AN20" i="20"/>
  <c r="AO20" i="20"/>
  <c r="AN9" i="20"/>
  <c r="AO9" i="20"/>
  <c r="AX9" i="20"/>
  <c r="AX10" i="20"/>
  <c r="AV11" i="20"/>
  <c r="AV12" i="20"/>
  <c r="AN10" i="20"/>
  <c r="AO10" i="20"/>
  <c r="AN11" i="20"/>
  <c r="AO11" i="20"/>
  <c r="AQ11" i="20"/>
  <c r="AX11" i="20"/>
  <c r="AX12" i="20"/>
  <c r="AV13" i="20"/>
  <c r="AU13" i="20"/>
  <c r="AV14" i="20"/>
  <c r="AN12" i="20"/>
  <c r="AO12" i="20"/>
  <c r="AX13" i="20"/>
  <c r="AV10" i="20"/>
  <c r="AN14" i="20"/>
  <c r="AO14" i="20"/>
  <c r="AN13" i="20"/>
  <c r="AO13" i="20"/>
  <c r="BA13" i="20"/>
  <c r="AV9" i="20"/>
  <c r="AU12" i="20"/>
  <c r="AU10" i="20"/>
  <c r="AU11" i="20"/>
  <c r="AU9" i="20"/>
  <c r="AW9" i="20"/>
  <c r="AY9" i="20"/>
  <c r="AU14" i="20"/>
  <c r="AX14" i="20"/>
  <c r="F295" i="2"/>
  <c r="J811" i="17"/>
  <c r="I57" i="20"/>
  <c r="AN9" i="21"/>
  <c r="AO9" i="21"/>
  <c r="AX9" i="21"/>
  <c r="AN13" i="21"/>
  <c r="AO13" i="21"/>
  <c r="AU14" i="21"/>
  <c r="AU10" i="21"/>
  <c r="AV11" i="21"/>
  <c r="AX13" i="21"/>
  <c r="AX11" i="21"/>
  <c r="AU12" i="21"/>
  <c r="AN10" i="21"/>
  <c r="AO10" i="21"/>
  <c r="T12" i="21"/>
  <c r="AU11" i="21"/>
  <c r="AV13" i="21"/>
  <c r="AV10" i="21"/>
  <c r="AN11" i="21"/>
  <c r="AO11" i="21"/>
  <c r="AN12" i="21"/>
  <c r="AO12" i="21"/>
  <c r="AX10" i="21"/>
  <c r="AX12" i="21"/>
  <c r="AX14" i="21"/>
  <c r="AV14" i="21"/>
  <c r="AV12" i="21"/>
  <c r="AN14" i="21"/>
  <c r="AO14" i="21"/>
  <c r="AV9" i="21"/>
  <c r="AU13" i="21"/>
  <c r="AV17" i="20"/>
  <c r="AI19" i="24"/>
  <c r="S10" i="20"/>
  <c r="F265" i="2"/>
  <c r="B49" i="9"/>
  <c r="S49" i="9" s="1"/>
  <c r="M933" i="17"/>
  <c r="K921" i="17"/>
  <c r="K894" i="17"/>
  <c r="L886" i="17"/>
  <c r="M771" i="17"/>
  <c r="M748" i="17"/>
  <c r="M728" i="17"/>
  <c r="K720" i="17"/>
  <c r="K696" i="17"/>
  <c r="L692" i="17"/>
  <c r="M676" i="17"/>
  <c r="L668" i="17"/>
  <c r="L648" i="17"/>
  <c r="L640" i="17"/>
  <c r="J628" i="17"/>
  <c r="K612" i="17"/>
  <c r="K596" i="17"/>
  <c r="K588" i="17"/>
  <c r="M572" i="17"/>
  <c r="K564" i="17"/>
  <c r="M532" i="17"/>
  <c r="J528" i="17"/>
  <c r="K508" i="17"/>
  <c r="L500" i="17"/>
  <c r="K472" i="17"/>
  <c r="K464" i="17"/>
  <c r="K448" i="17"/>
  <c r="L440" i="17"/>
  <c r="J424" i="17"/>
  <c r="K412" i="17"/>
  <c r="J396" i="17"/>
  <c r="L388" i="17"/>
  <c r="L372" i="17"/>
  <c r="K360" i="17"/>
  <c r="M332" i="17"/>
  <c r="M324" i="17"/>
  <c r="M304" i="17"/>
  <c r="K296" i="17"/>
  <c r="M268" i="17"/>
  <c r="L260" i="17"/>
  <c r="M244" i="17"/>
  <c r="K240" i="17"/>
  <c r="M208" i="17"/>
  <c r="L200" i="17"/>
  <c r="L184" i="17"/>
  <c r="L176" i="17"/>
  <c r="M156" i="17"/>
  <c r="L140" i="17"/>
  <c r="K124" i="17"/>
  <c r="L116" i="17"/>
  <c r="L94" i="17"/>
  <c r="K86" i="17"/>
  <c r="M54" i="17"/>
  <c r="K50" i="17"/>
  <c r="K26" i="17"/>
  <c r="L18" i="17"/>
  <c r="E48" i="2"/>
  <c r="AV15" i="20"/>
  <c r="AN19" i="20"/>
  <c r="AO19" i="20"/>
  <c r="AN15" i="20"/>
  <c r="AO15" i="20"/>
  <c r="AN16" i="20"/>
  <c r="AO16" i="20"/>
  <c r="AV19" i="20"/>
  <c r="AN18" i="20"/>
  <c r="AO18" i="20"/>
  <c r="AV20" i="20"/>
  <c r="AN17" i="20"/>
  <c r="AO17" i="20"/>
  <c r="I34" i="21"/>
  <c r="AK6" i="22"/>
  <c r="E5" i="22"/>
  <c r="AH22" i="24"/>
  <c r="AB24" i="24"/>
  <c r="K44" i="24"/>
  <c r="AB19" i="24"/>
  <c r="Z23" i="24"/>
  <c r="K43" i="24"/>
  <c r="Y20" i="24"/>
  <c r="AB30" i="24"/>
  <c r="AG32" i="24"/>
  <c r="Y18" i="24"/>
  <c r="Y28" i="24"/>
  <c r="AG28" i="24"/>
  <c r="AB33" i="24"/>
  <c r="AH35" i="24"/>
  <c r="AK35" i="24"/>
  <c r="L44" i="24"/>
  <c r="Y33" i="24"/>
  <c r="AK33" i="24"/>
  <c r="AJ33" i="24"/>
  <c r="AH37" i="24"/>
  <c r="E42" i="24"/>
  <c r="Y44" i="24"/>
  <c r="AG46" i="24"/>
  <c r="AB49" i="24"/>
  <c r="J42" i="24"/>
  <c r="AH39" i="24"/>
  <c r="R43" i="24"/>
  <c r="AH46" i="24"/>
  <c r="Y51" i="24"/>
  <c r="R56" i="24"/>
  <c r="AA60" i="24"/>
  <c r="AG64" i="24"/>
  <c r="Z70" i="24"/>
  <c r="Y77" i="24"/>
  <c r="AB85" i="24"/>
  <c r="AH38" i="24"/>
  <c r="AH42" i="24"/>
  <c r="R46" i="24"/>
  <c r="Z50" i="24"/>
  <c r="AH55" i="24"/>
  <c r="Z60" i="24"/>
  <c r="AB64" i="24"/>
  <c r="AA69" i="24"/>
  <c r="Z75" i="24"/>
  <c r="Y83" i="24"/>
  <c r="AA35" i="24"/>
  <c r="AA44" i="24"/>
  <c r="R54" i="24"/>
  <c r="AB62" i="24"/>
  <c r="Z77" i="24"/>
  <c r="E41" i="24"/>
  <c r="Y47" i="24"/>
  <c r="AH56" i="24"/>
  <c r="AB65" i="24"/>
  <c r="AB76" i="24"/>
  <c r="AH33" i="24"/>
  <c r="AB51" i="24"/>
  <c r="AA72" i="24"/>
  <c r="Z46" i="24"/>
  <c r="Y69" i="24"/>
  <c r="AG45" i="24"/>
  <c r="J44" i="24"/>
  <c r="Z38" i="24"/>
  <c r="Y74" i="24"/>
  <c r="AG34" i="24"/>
  <c r="K47" i="24"/>
  <c r="I47" i="24"/>
  <c r="A47" i="24"/>
  <c r="L41" i="24"/>
  <c r="AH18" i="24"/>
  <c r="AL18" i="24"/>
  <c r="AH23" i="24"/>
  <c r="Z21" i="24"/>
  <c r="AG16" i="24"/>
  <c r="AJ16" i="24"/>
  <c r="AA27" i="24"/>
  <c r="Y32" i="24"/>
  <c r="AI32" i="24"/>
  <c r="AK32" i="24"/>
  <c r="AJ32" i="24"/>
  <c r="AG23" i="24"/>
  <c r="AI23" i="24"/>
  <c r="AB32" i="24"/>
  <c r="AA22" i="24"/>
  <c r="R34" i="24"/>
  <c r="S34" i="24"/>
  <c r="R38" i="24"/>
  <c r="AA32" i="24"/>
  <c r="Z40" i="24"/>
  <c r="H43" i="24"/>
  <c r="Y46" i="24"/>
  <c r="Z51" i="24"/>
  <c r="Y34" i="24"/>
  <c r="B43" i="24"/>
  <c r="E48" i="24"/>
  <c r="AH53" i="24"/>
  <c r="R60" i="24"/>
  <c r="AA66" i="24"/>
  <c r="AB73" i="24"/>
  <c r="Y84" i="24"/>
  <c r="AG40" i="24"/>
  <c r="AH44" i="24"/>
  <c r="AA49" i="24"/>
  <c r="AB57" i="24"/>
  <c r="Z62" i="24"/>
  <c r="AH68" i="24"/>
  <c r="AB78" i="24"/>
  <c r="AA20" i="24"/>
  <c r="AH43" i="24"/>
  <c r="Z57" i="24"/>
  <c r="AB68" i="24"/>
  <c r="Y37" i="24"/>
  <c r="AH50" i="24"/>
  <c r="Y61" i="24"/>
  <c r="Y75" i="24"/>
  <c r="H42" i="24"/>
  <c r="AG62" i="24"/>
  <c r="D45" i="24"/>
  <c r="Z78" i="24"/>
  <c r="Y63" i="24"/>
  <c r="AA15" i="24"/>
  <c r="R53" i="24"/>
  <c r="Z39" i="24"/>
  <c r="AG56" i="24"/>
  <c r="Z19" i="24"/>
  <c r="AB17" i="24"/>
  <c r="K41" i="24"/>
  <c r="I41" i="24"/>
  <c r="A41" i="24"/>
  <c r="AB20" i="24"/>
  <c r="Z25" i="24"/>
  <c r="K42" i="24"/>
  <c r="AG17" i="24"/>
  <c r="AA28" i="24"/>
  <c r="K45" i="24"/>
  <c r="A45" i="24"/>
  <c r="AG24" i="24"/>
  <c r="AJ24" i="24"/>
  <c r="AF24" i="24"/>
  <c r="AI24" i="24"/>
  <c r="R33" i="24"/>
  <c r="S33" i="24"/>
  <c r="Y31" i="24"/>
  <c r="AL31" i="24"/>
  <c r="AB39" i="24"/>
  <c r="Y35" i="24"/>
  <c r="AL35" i="24"/>
  <c r="AH40" i="24"/>
  <c r="G44" i="24"/>
  <c r="AB47" i="24"/>
  <c r="AH51" i="24"/>
  <c r="Y38" i="24"/>
  <c r="Z44" i="24"/>
  <c r="Y48" i="24"/>
  <c r="AA55" i="24"/>
  <c r="R62" i="24"/>
  <c r="Y67" i="24"/>
  <c r="Z76" i="24"/>
  <c r="AA24" i="24"/>
  <c r="G41" i="24"/>
  <c r="D46" i="24"/>
  <c r="AA52" i="24"/>
  <c r="Y58" i="24"/>
  <c r="R64" i="24"/>
  <c r="Z71" i="24"/>
  <c r="AA79" i="24"/>
  <c r="AB34" i="24"/>
  <c r="AG47" i="24"/>
  <c r="AA58" i="24"/>
  <c r="AB75" i="24"/>
  <c r="Z43" i="24"/>
  <c r="Y52" i="24"/>
  <c r="AA64" i="24"/>
  <c r="AB83" i="24"/>
  <c r="D44" i="24"/>
  <c r="AH69" i="24"/>
  <c r="AA53" i="24"/>
  <c r="AB81" i="24"/>
  <c r="Y80" i="24"/>
  <c r="R50" i="24"/>
  <c r="AG61" i="24"/>
  <c r="AA77" i="24"/>
  <c r="AH15" i="24"/>
  <c r="AH20" i="24"/>
  <c r="R29" i="24"/>
  <c r="S29" i="24"/>
  <c r="R24" i="24"/>
  <c r="S24" i="24"/>
  <c r="AN24" i="24"/>
  <c r="Z16" i="24"/>
  <c r="Z26" i="24"/>
  <c r="AB23" i="24"/>
  <c r="K1047" i="17"/>
  <c r="V43" i="24"/>
  <c r="T52" i="24"/>
  <c r="AR74" i="8"/>
  <c r="AP75" i="8"/>
  <c r="W53" i="24"/>
  <c r="W61" i="24"/>
  <c r="AT92" i="8"/>
  <c r="W66" i="24"/>
  <c r="BB15" i="21"/>
  <c r="BB12" i="21"/>
  <c r="BC12" i="21" s="1"/>
  <c r="BB10" i="21"/>
  <c r="K14" i="17"/>
  <c r="M82" i="17"/>
  <c r="K560" i="17"/>
  <c r="Z20" i="24"/>
  <c r="AB26" i="24"/>
  <c r="R27" i="24"/>
  <c r="S27" i="24"/>
  <c r="D41" i="24"/>
  <c r="AG68" i="24"/>
  <c r="R59" i="24"/>
  <c r="AG38" i="24"/>
  <c r="AB31" i="24"/>
  <c r="Y60" i="24"/>
  <c r="Y86" i="24"/>
  <c r="AG52" i="24"/>
  <c r="Y17" i="24"/>
  <c r="AH66" i="24"/>
  <c r="Z55" i="24"/>
  <c r="E44" i="24"/>
  <c r="AA81" i="24"/>
  <c r="Y64" i="24"/>
  <c r="Y53" i="24"/>
  <c r="AB41" i="24"/>
  <c r="R49" i="24"/>
  <c r="D43" i="24"/>
  <c r="Y26" i="24"/>
  <c r="AA30" i="24"/>
  <c r="L228" i="17"/>
  <c r="L672" i="17"/>
  <c r="M232" i="17"/>
  <c r="V2" i="9"/>
  <c r="J838" i="17"/>
  <c r="J452" i="17"/>
  <c r="J77" i="17"/>
  <c r="J880" i="17"/>
  <c r="D17" i="24"/>
  <c r="J804" i="17"/>
  <c r="D33" i="24"/>
  <c r="H78" i="20"/>
  <c r="J537" i="17"/>
  <c r="J585" i="17"/>
  <c r="H89" i="21"/>
  <c r="D26" i="24"/>
  <c r="J23" i="17"/>
  <c r="J940" i="17"/>
  <c r="J243" i="17"/>
  <c r="J657" i="17"/>
  <c r="J145" i="17"/>
  <c r="J749" i="17"/>
  <c r="J499" i="17"/>
  <c r="H19" i="8"/>
  <c r="J60" i="17"/>
  <c r="J121" i="17"/>
  <c r="J800" i="17"/>
  <c r="J411" i="17"/>
  <c r="J848" i="17"/>
  <c r="J567" i="17"/>
  <c r="J251" i="17"/>
  <c r="J53" i="17"/>
  <c r="J203" i="17"/>
  <c r="J466" i="17"/>
  <c r="J521" i="17"/>
  <c r="H31" i="20"/>
  <c r="D19" i="22"/>
  <c r="H11" i="9"/>
  <c r="K468" i="17"/>
  <c r="AV18" i="20"/>
  <c r="M584" i="17"/>
  <c r="K324" i="17"/>
  <c r="R16" i="24"/>
  <c r="S16" i="24"/>
  <c r="Z27" i="24"/>
  <c r="AH21" i="24"/>
  <c r="Y66" i="24"/>
  <c r="Y55" i="24"/>
  <c r="AA42" i="24"/>
  <c r="Y87" i="24"/>
  <c r="Z85" i="24"/>
  <c r="AG55" i="24"/>
  <c r="Z84" i="24"/>
  <c r="Z48" i="24"/>
  <c r="Y82" i="24"/>
  <c r="Z66" i="24"/>
  <c r="AG53" i="24"/>
  <c r="Y42" i="24"/>
  <c r="AB80" i="24"/>
  <c r="AA62" i="24"/>
  <c r="AA50" i="24"/>
  <c r="H41" i="24"/>
  <c r="D48" i="24"/>
  <c r="AG41" i="24"/>
  <c r="AA23" i="24"/>
  <c r="R32" i="24"/>
  <c r="S32" i="24"/>
  <c r="Y27" i="24"/>
  <c r="AJ27" i="24"/>
  <c r="R31" i="24"/>
  <c r="S31" i="24"/>
  <c r="BB15" i="20"/>
  <c r="L45" i="24"/>
  <c r="I45" i="24"/>
  <c r="L98" i="17"/>
  <c r="M624" i="17"/>
  <c r="K212" i="17"/>
  <c r="E290" i="2"/>
  <c r="F236" i="2"/>
  <c r="F220" i="2"/>
  <c r="Y231" i="2"/>
  <c r="G231" i="2" s="1"/>
  <c r="F231" i="2"/>
  <c r="F230" i="2"/>
  <c r="Y222" i="2"/>
  <c r="G222" i="2"/>
  <c r="F222" i="2"/>
  <c r="Y296" i="2"/>
  <c r="G296" i="2" s="1"/>
  <c r="Y227" i="2"/>
  <c r="G227" i="2" s="1"/>
  <c r="E166" i="2"/>
  <c r="E165" i="2"/>
  <c r="B11" i="8"/>
  <c r="S11" i="8" s="1"/>
  <c r="AF10" i="8"/>
  <c r="AE10" i="8"/>
  <c r="Y193" i="2"/>
  <c r="G193" i="2" s="1"/>
  <c r="E181" i="2"/>
  <c r="E103" i="2"/>
  <c r="R34" i="8"/>
  <c r="R66" i="8"/>
  <c r="R60" i="9"/>
  <c r="E41" i="2"/>
  <c r="E6" i="2"/>
  <c r="R60" i="8"/>
  <c r="R58" i="8"/>
  <c r="R57" i="8"/>
  <c r="R49" i="8"/>
  <c r="R42" i="8"/>
  <c r="R28" i="8"/>
  <c r="R12" i="8"/>
  <c r="R58" i="9"/>
  <c r="C43" i="9"/>
  <c r="C28" i="8"/>
  <c r="C60" i="9"/>
  <c r="C58" i="9"/>
  <c r="C19" i="9"/>
  <c r="C66" i="21"/>
  <c r="R55" i="21"/>
  <c r="C10" i="9"/>
  <c r="E15" i="2"/>
  <c r="B22" i="21"/>
  <c r="B56" i="21"/>
  <c r="S56" i="21" s="1"/>
  <c r="P33" i="22"/>
  <c r="E98" i="2"/>
  <c r="E66" i="2"/>
  <c r="R77" i="20"/>
  <c r="R66" i="20"/>
  <c r="R33" i="20"/>
  <c r="R88" i="21"/>
  <c r="R79" i="21"/>
  <c r="R57" i="21"/>
  <c r="P32" i="22"/>
  <c r="P22" i="22"/>
  <c r="P8" i="22"/>
  <c r="E29" i="2"/>
  <c r="R21" i="24"/>
  <c r="S21" i="24"/>
  <c r="AN21" i="24"/>
  <c r="C87" i="20"/>
  <c r="R69" i="20"/>
  <c r="C30" i="20"/>
  <c r="R77" i="21"/>
  <c r="R75" i="21"/>
  <c r="C74" i="21"/>
  <c r="P30" i="22"/>
  <c r="P18" i="22"/>
  <c r="E89" i="2"/>
  <c r="D5" i="24"/>
  <c r="E12" i="2"/>
  <c r="E69" i="2"/>
  <c r="E27" i="2"/>
  <c r="AK27" i="24"/>
  <c r="AL27" i="24"/>
  <c r="AL32" i="24"/>
  <c r="AK12" i="22"/>
  <c r="AK10" i="22"/>
  <c r="AK31" i="24"/>
  <c r="AI33" i="24"/>
  <c r="F246" i="2"/>
  <c r="G246" i="2"/>
  <c r="J973" i="17"/>
  <c r="J969" i="17"/>
  <c r="M961" i="17"/>
  <c r="K961" i="17"/>
  <c r="K946" i="17"/>
  <c r="J946" i="17"/>
  <c r="K862" i="17"/>
  <c r="M858" i="17"/>
  <c r="K850" i="17"/>
  <c r="L850" i="17"/>
  <c r="J842" i="17"/>
  <c r="L842" i="17"/>
  <c r="K830" i="17"/>
  <c r="M830" i="17"/>
  <c r="J822" i="17"/>
  <c r="M822" i="17"/>
  <c r="J762" i="17"/>
  <c r="M758" i="17"/>
  <c r="L671" i="17"/>
  <c r="M671" i="17"/>
  <c r="L663" i="17"/>
  <c r="K663" i="17"/>
  <c r="M655" i="17"/>
  <c r="L655" i="17"/>
  <c r="K647" i="17"/>
  <c r="J647" i="17"/>
  <c r="M639" i="17"/>
  <c r="K639" i="17"/>
  <c r="M631" i="17"/>
  <c r="K631" i="17"/>
  <c r="M544" i="17"/>
  <c r="K544" i="17"/>
  <c r="K363" i="17"/>
  <c r="L363" i="17"/>
  <c r="J1053" i="17"/>
  <c r="AS69" i="8"/>
  <c r="AQ79" i="8"/>
  <c r="T49" i="24"/>
  <c r="BA75" i="9"/>
  <c r="AR99" i="8"/>
  <c r="T82" i="24"/>
  <c r="W47" i="24"/>
  <c r="U70" i="24"/>
  <c r="L1061" i="17"/>
  <c r="L1043" i="17"/>
  <c r="X66" i="24"/>
  <c r="BA82" i="8"/>
  <c r="X38" i="24"/>
  <c r="L1042" i="17"/>
  <c r="V38" i="24"/>
  <c r="U62" i="24"/>
  <c r="M1053" i="17"/>
  <c r="T63" i="24"/>
  <c r="U80" i="24"/>
  <c r="M1042" i="17"/>
  <c r="AT71" i="9"/>
  <c r="W40" i="24"/>
  <c r="V61" i="24"/>
  <c r="V48" i="24"/>
  <c r="U51" i="24"/>
  <c r="J1042" i="17"/>
  <c r="J1060" i="17"/>
  <c r="W68" i="24"/>
  <c r="V47" i="24"/>
  <c r="AP69" i="8"/>
  <c r="BA84" i="8"/>
  <c r="K1055" i="17"/>
  <c r="X84" i="24"/>
  <c r="X49" i="24"/>
  <c r="L1039" i="17"/>
  <c r="K1025" i="17"/>
  <c r="AQ70" i="8"/>
  <c r="AR88" i="8"/>
  <c r="K1034" i="17"/>
  <c r="BA77" i="8"/>
  <c r="AP80" i="8"/>
  <c r="AP94" i="8"/>
  <c r="AR87" i="9"/>
  <c r="AR100" i="9"/>
  <c r="V50" i="24"/>
  <c r="BA71" i="8"/>
  <c r="W63" i="24"/>
  <c r="AR98" i="9"/>
  <c r="AS95" i="8"/>
  <c r="U38" i="24"/>
  <c r="AT73" i="8"/>
  <c r="J1061" i="17"/>
  <c r="AR92" i="9"/>
  <c r="X81" i="24"/>
  <c r="AS72" i="8"/>
  <c r="T58" i="24"/>
  <c r="T47" i="24"/>
  <c r="AR79" i="8"/>
  <c r="N14" i="24"/>
  <c r="X29" i="24"/>
  <c r="AU75" i="21"/>
  <c r="AW75" i="21"/>
  <c r="AY75" i="21"/>
  <c r="AQ73" i="9"/>
  <c r="J355" i="17"/>
  <c r="AT91" i="8"/>
  <c r="T75" i="24"/>
  <c r="X48" i="24"/>
  <c r="T53" i="24"/>
  <c r="V53" i="24"/>
  <c r="M1045" i="17"/>
  <c r="AQ99" i="8"/>
  <c r="L1049" i="17"/>
  <c r="L1044" i="17"/>
  <c r="AL33" i="24"/>
  <c r="AF33" i="24"/>
  <c r="K822" i="17"/>
  <c r="S22" i="21"/>
  <c r="AN71" i="21"/>
  <c r="AO71" i="21"/>
  <c r="AT71" i="21"/>
  <c r="AN65" i="21"/>
  <c r="AO65" i="21"/>
  <c r="AS98" i="9"/>
  <c r="U83" i="24"/>
  <c r="U58" i="24"/>
  <c r="T54" i="24"/>
  <c r="V72" i="24"/>
  <c r="W64" i="24"/>
  <c r="J1030" i="17"/>
  <c r="AR82" i="8"/>
  <c r="J1021" i="17"/>
  <c r="T59" i="24"/>
  <c r="K834" i="17"/>
  <c r="J850" i="17"/>
  <c r="J953" i="17"/>
  <c r="AK25" i="24"/>
  <c r="X22" i="24"/>
  <c r="AX58" i="20"/>
  <c r="BB15" i="8"/>
  <c r="BC15" i="8" s="1"/>
  <c r="BB14" i="8"/>
  <c r="BC14" i="8" s="1"/>
  <c r="BB13" i="8"/>
  <c r="BC13" i="8" s="1"/>
  <c r="BB12" i="8"/>
  <c r="BC12" i="8" s="1"/>
  <c r="AJ25" i="24"/>
  <c r="AL25" i="24"/>
  <c r="AI29" i="24"/>
  <c r="AJ29" i="24"/>
  <c r="AI22" i="24"/>
  <c r="T19" i="24"/>
  <c r="BB13" i="21"/>
  <c r="BC13" i="21" s="1"/>
  <c r="BB14" i="21"/>
  <c r="BC14" i="21"/>
  <c r="BB16" i="21"/>
  <c r="BC16" i="21" s="1"/>
  <c r="BB17" i="21"/>
  <c r="BC17" i="21" s="1"/>
  <c r="BB16" i="20"/>
  <c r="BC16" i="20" s="1"/>
  <c r="BB12" i="20"/>
  <c r="BB11" i="20"/>
  <c r="BC11" i="20"/>
  <c r="BB17" i="20"/>
  <c r="BC17" i="20" s="1"/>
  <c r="BB14" i="20"/>
  <c r="W12" i="20"/>
  <c r="Y12" i="20"/>
  <c r="F268" i="2"/>
  <c r="Y268" i="2"/>
  <c r="G268" i="2"/>
  <c r="F183" i="2"/>
  <c r="Y183" i="2"/>
  <c r="G183" i="2" s="1"/>
  <c r="AN25" i="24"/>
  <c r="T30" i="24"/>
  <c r="AL24" i="24"/>
  <c r="AK24" i="24"/>
  <c r="F263" i="2"/>
  <c r="Y263" i="2"/>
  <c r="G263" i="2" s="1"/>
  <c r="F260" i="2"/>
  <c r="Y260" i="2"/>
  <c r="G260" i="2" s="1"/>
  <c r="F249" i="2"/>
  <c r="F207" i="2"/>
  <c r="Y207" i="2"/>
  <c r="G207" i="2" s="1"/>
  <c r="F200" i="2"/>
  <c r="J18" i="8"/>
  <c r="E256" i="2"/>
  <c r="E252" i="2"/>
  <c r="F208" i="2"/>
  <c r="Y208" i="2"/>
  <c r="G208" i="2" s="1"/>
  <c r="E192" i="2"/>
  <c r="Y224" i="2"/>
  <c r="G224" i="2" s="1"/>
  <c r="Y205" i="2"/>
  <c r="G205" i="2" s="1"/>
  <c r="F205" i="2"/>
  <c r="J223" i="17"/>
  <c r="J348" i="17"/>
  <c r="T10" i="21"/>
  <c r="K199" i="17"/>
  <c r="M61" i="17"/>
  <c r="L33" i="17"/>
  <c r="M65" i="17"/>
  <c r="K69" i="17"/>
  <c r="E221" i="2"/>
  <c r="E175" i="2"/>
  <c r="E148" i="2"/>
  <c r="E138" i="2"/>
  <c r="E136" i="2"/>
  <c r="E114" i="2"/>
  <c r="E112" i="2"/>
  <c r="E19" i="2"/>
  <c r="J69" i="17"/>
  <c r="L167" i="17"/>
  <c r="Y240" i="2"/>
  <c r="G240" i="2" s="1"/>
  <c r="Y239" i="2"/>
  <c r="G239" i="2" s="1"/>
  <c r="E141" i="2"/>
  <c r="E126" i="2"/>
  <c r="E122" i="2"/>
  <c r="E117" i="2"/>
  <c r="R67" i="8"/>
  <c r="R49" i="9"/>
  <c r="C60" i="8"/>
  <c r="C50" i="8"/>
  <c r="R65" i="21"/>
  <c r="R52" i="8"/>
  <c r="C51" i="8"/>
  <c r="C65" i="9"/>
  <c r="R59" i="9"/>
  <c r="C34" i="9"/>
  <c r="R25" i="9"/>
  <c r="E26" i="2"/>
  <c r="E37" i="2"/>
  <c r="R22" i="20"/>
  <c r="C36" i="8"/>
  <c r="R36" i="9"/>
  <c r="E5" i="2"/>
  <c r="E62" i="2"/>
  <c r="E77" i="2"/>
  <c r="E3" i="2"/>
  <c r="E7" i="2"/>
  <c r="R33" i="21"/>
  <c r="R10" i="21"/>
  <c r="R75" i="20"/>
  <c r="R74" i="20"/>
  <c r="C41" i="20"/>
  <c r="C22" i="20"/>
  <c r="C68" i="21"/>
  <c r="C43" i="21"/>
  <c r="C23" i="21"/>
  <c r="R11" i="21"/>
  <c r="R68" i="20"/>
  <c r="R57" i="20"/>
  <c r="C34" i="20"/>
  <c r="R32" i="20"/>
  <c r="C31" i="20"/>
  <c r="R30" i="20"/>
  <c r="C29" i="20"/>
  <c r="R23" i="20"/>
  <c r="R21" i="20"/>
  <c r="R19" i="20"/>
  <c r="C86" i="21"/>
  <c r="C85" i="21"/>
  <c r="R78" i="21"/>
  <c r="C77" i="21"/>
  <c r="R59" i="21"/>
  <c r="R34" i="21"/>
  <c r="C31" i="21"/>
  <c r="R22" i="21"/>
  <c r="R21" i="21"/>
  <c r="P16" i="22"/>
  <c r="P34" i="22"/>
  <c r="P28" i="22"/>
  <c r="P19" i="22"/>
  <c r="E90" i="2"/>
  <c r="E81" i="2"/>
  <c r="T22" i="24"/>
  <c r="W22" i="24"/>
  <c r="U24" i="24"/>
  <c r="AI34" i="24"/>
  <c r="T23" i="24"/>
  <c r="AN23" i="24"/>
  <c r="S9" i="8"/>
  <c r="S13" i="20"/>
  <c r="AN57" i="20"/>
  <c r="AO57" i="20"/>
  <c r="AU73" i="20"/>
  <c r="AW73" i="20"/>
  <c r="AY73" i="20"/>
  <c r="AX73" i="20"/>
  <c r="AU40" i="20"/>
  <c r="AW40" i="20"/>
  <c r="AY40" i="20"/>
  <c r="AU87" i="20"/>
  <c r="AX52" i="20"/>
  <c r="AU52" i="20"/>
  <c r="AW52" i="20"/>
  <c r="AY52" i="20"/>
  <c r="J26" i="9"/>
  <c r="H26" i="9"/>
  <c r="AF12" i="9"/>
  <c r="AE12" i="9"/>
  <c r="B35" i="9"/>
  <c r="S35" i="9" s="1"/>
  <c r="B25" i="9"/>
  <c r="S25" i="9"/>
  <c r="B50" i="9"/>
  <c r="S50" i="9" s="1"/>
  <c r="B10" i="9"/>
  <c r="S10" i="9"/>
  <c r="B42" i="9"/>
  <c r="S42" i="9" s="1"/>
  <c r="B68" i="9"/>
  <c r="S68" i="9" s="1"/>
  <c r="B17" i="9"/>
  <c r="S17" i="9" s="1"/>
  <c r="B52" i="9"/>
  <c r="S52" i="9" s="1"/>
  <c r="B59" i="9"/>
  <c r="S59" i="9" s="1"/>
  <c r="B44" i="9"/>
  <c r="S44" i="9" s="1"/>
  <c r="B18" i="9"/>
  <c r="S18" i="9" s="1"/>
  <c r="B9" i="9"/>
  <c r="B67" i="9"/>
  <c r="S67" i="9"/>
  <c r="B34" i="9"/>
  <c r="S34" i="9" s="1"/>
  <c r="B66" i="9"/>
  <c r="S66" i="9"/>
  <c r="B43" i="9"/>
  <c r="S43" i="9" s="1"/>
  <c r="B36" i="9"/>
  <c r="S36" i="9" s="1"/>
  <c r="B60" i="9"/>
  <c r="S60" i="9" s="1"/>
  <c r="B51" i="9"/>
  <c r="S51" i="9" s="1"/>
  <c r="B11" i="9"/>
  <c r="S11" i="9" s="1"/>
  <c r="B12" i="9"/>
  <c r="W12" i="9" s="1"/>
  <c r="Y12" i="9" s="1"/>
  <c r="AA12" i="9" s="1"/>
  <c r="B26" i="9"/>
  <c r="S26" i="9" s="1"/>
  <c r="B33" i="9"/>
  <c r="S33" i="9"/>
  <c r="B57" i="9"/>
  <c r="S57" i="9" s="1"/>
  <c r="B19" i="9"/>
  <c r="S19" i="9" s="1"/>
  <c r="B65" i="9"/>
  <c r="S65" i="9" s="1"/>
  <c r="B20" i="9"/>
  <c r="S20" i="9"/>
  <c r="B27" i="9"/>
  <c r="S27" i="9" s="1"/>
  <c r="B41" i="9"/>
  <c r="S41" i="9"/>
  <c r="B28" i="9"/>
  <c r="S28" i="9" s="1"/>
  <c r="D38" i="24"/>
  <c r="X23" i="24"/>
  <c r="AX45" i="20"/>
  <c r="B58" i="9"/>
  <c r="S58" i="9"/>
  <c r="F269" i="2"/>
  <c r="W21" i="24"/>
  <c r="T28" i="24"/>
  <c r="V28" i="24"/>
  <c r="AN31" i="24"/>
  <c r="T27" i="24"/>
  <c r="AN34" i="24"/>
  <c r="AK15" i="22"/>
  <c r="AK14" i="22"/>
  <c r="AK17" i="22"/>
  <c r="AL17" i="22" s="1"/>
  <c r="AK9" i="22"/>
  <c r="AK8" i="22"/>
  <c r="AL8" i="22" s="1"/>
  <c r="AK13" i="22"/>
  <c r="AK11" i="22"/>
  <c r="AL11" i="22" s="1"/>
  <c r="AK16" i="22"/>
  <c r="AL16" i="22" s="1"/>
  <c r="S31" i="21"/>
  <c r="AN24" i="21"/>
  <c r="AO24" i="21"/>
  <c r="AS24" i="21"/>
  <c r="AN46" i="21"/>
  <c r="AO46" i="21"/>
  <c r="AR46" i="21"/>
  <c r="AU60" i="21"/>
  <c r="AW60" i="21"/>
  <c r="AY60" i="21"/>
  <c r="AX39" i="21"/>
  <c r="AN58" i="21"/>
  <c r="AO58" i="21"/>
  <c r="W14" i="21"/>
  <c r="Y14" i="21"/>
  <c r="Z14" i="21"/>
  <c r="AU47" i="21"/>
  <c r="AW47" i="21"/>
  <c r="AY47" i="21"/>
  <c r="W10" i="21"/>
  <c r="Y10" i="21"/>
  <c r="AA10" i="21"/>
  <c r="AI30" i="24"/>
  <c r="AJ30" i="24"/>
  <c r="F271" i="2"/>
  <c r="Y271" i="2"/>
  <c r="G271" i="2" s="1"/>
  <c r="F255" i="2"/>
  <c r="F215" i="2"/>
  <c r="Y215" i="2"/>
  <c r="G215" i="2" s="1"/>
  <c r="F289" i="2"/>
  <c r="AK26" i="24"/>
  <c r="AL26" i="24"/>
  <c r="AJ23" i="24"/>
  <c r="I43" i="24"/>
  <c r="A43" i="24"/>
  <c r="E274" i="2"/>
  <c r="F247" i="2"/>
  <c r="Y247" i="2"/>
  <c r="G247" i="2" s="1"/>
  <c r="E231" i="2"/>
  <c r="Y228" i="2"/>
  <c r="G228" i="2" s="1"/>
  <c r="Y203" i="2"/>
  <c r="G203" i="2" s="1"/>
  <c r="Y180" i="2"/>
  <c r="G180" i="2" s="1"/>
  <c r="F180" i="2"/>
  <c r="AL36" i="24"/>
  <c r="U25" i="24"/>
  <c r="BB11" i="9"/>
  <c r="BC11" i="9" s="1"/>
  <c r="BB10" i="9"/>
  <c r="BC10" i="9" s="1"/>
  <c r="BB16" i="9"/>
  <c r="BB13" i="9"/>
  <c r="BB17" i="9"/>
  <c r="BC17" i="9" s="1"/>
  <c r="F282" i="2"/>
  <c r="Y282" i="2"/>
  <c r="G282" i="2" s="1"/>
  <c r="E214" i="2"/>
  <c r="J57" i="8"/>
  <c r="I57" i="8"/>
  <c r="B35" i="8"/>
  <c r="S35" i="8" s="1"/>
  <c r="B34" i="8"/>
  <c r="S34" i="8"/>
  <c r="B58" i="8"/>
  <c r="S58" i="8" s="1"/>
  <c r="B26" i="8"/>
  <c r="S26" i="8" s="1"/>
  <c r="B44" i="8"/>
  <c r="S44" i="8" s="1"/>
  <c r="B12" i="8"/>
  <c r="S12" i="8"/>
  <c r="B33" i="8"/>
  <c r="S33" i="8" s="1"/>
  <c r="B65" i="8"/>
  <c r="S65" i="8"/>
  <c r="B18" i="8"/>
  <c r="S18" i="8" s="1"/>
  <c r="B59" i="8"/>
  <c r="S59" i="8"/>
  <c r="B68" i="8"/>
  <c r="S68" i="8" s="1"/>
  <c r="B27" i="8"/>
  <c r="S27" i="8" s="1"/>
  <c r="B67" i="8"/>
  <c r="S67" i="8" s="1"/>
  <c r="B66" i="8"/>
  <c r="S66" i="8" s="1"/>
  <c r="B42" i="8"/>
  <c r="S42" i="8" s="1"/>
  <c r="B10" i="8"/>
  <c r="AU19" i="8" s="1"/>
  <c r="AW19" i="8" s="1"/>
  <c r="AY19" i="8" s="1"/>
  <c r="B60" i="8"/>
  <c r="S60" i="8" s="1"/>
  <c r="B28" i="8"/>
  <c r="S28" i="8" s="1"/>
  <c r="B17" i="8"/>
  <c r="S17" i="8" s="1"/>
  <c r="B49" i="8"/>
  <c r="S49" i="8" s="1"/>
  <c r="B50" i="8"/>
  <c r="S50" i="8" s="1"/>
  <c r="B43" i="8"/>
  <c r="S43" i="8" s="1"/>
  <c r="B36" i="8"/>
  <c r="S36" i="8" s="1"/>
  <c r="B20" i="8"/>
  <c r="S20" i="8"/>
  <c r="E257" i="2"/>
  <c r="Y201" i="2"/>
  <c r="G201" i="2" s="1"/>
  <c r="F201" i="2"/>
  <c r="R68" i="8"/>
  <c r="J45" i="17"/>
  <c r="M191" i="17"/>
  <c r="M377" i="17"/>
  <c r="M409" i="17"/>
  <c r="M583" i="17"/>
  <c r="M83" i="17"/>
  <c r="M486" i="17"/>
  <c r="M509" i="17"/>
  <c r="M492" i="17"/>
  <c r="M660" i="17"/>
  <c r="M470" i="17"/>
  <c r="M497" i="17"/>
  <c r="M245" i="17"/>
  <c r="M406" i="17"/>
  <c r="M615" i="17"/>
  <c r="M722" i="17"/>
  <c r="M351" i="17"/>
  <c r="M481" i="17"/>
  <c r="M796" i="17"/>
  <c r="M812" i="17"/>
  <c r="M561" i="17"/>
  <c r="M611" i="17"/>
  <c r="G24" i="22"/>
  <c r="G32" i="22"/>
  <c r="M889" i="17"/>
  <c r="M962" i="17"/>
  <c r="M824" i="17"/>
  <c r="M856" i="17"/>
  <c r="M867" i="17"/>
  <c r="M899" i="17"/>
  <c r="M385" i="17"/>
  <c r="M417" i="17"/>
  <c r="M527" i="17"/>
  <c r="M559" i="17"/>
  <c r="M381" i="17"/>
  <c r="M403" i="17"/>
  <c r="M383" i="17"/>
  <c r="M427" i="17"/>
  <c r="M43" i="17"/>
  <c r="M170" i="17"/>
  <c r="M555" i="17"/>
  <c r="M597" i="17"/>
  <c r="M806" i="17"/>
  <c r="M823" i="17"/>
  <c r="M927" i="17"/>
  <c r="M323" i="17"/>
  <c r="M884" i="17"/>
  <c r="M908" i="17"/>
  <c r="M619" i="17"/>
  <c r="M698" i="17"/>
  <c r="G26" i="22"/>
  <c r="G34" i="22"/>
  <c r="G13" i="22"/>
  <c r="M461" i="17"/>
  <c r="M730" i="17"/>
  <c r="G19" i="22"/>
  <c r="M986" i="17"/>
  <c r="G14" i="22"/>
  <c r="Y285" i="2"/>
  <c r="G285" i="2" s="1"/>
  <c r="Y248" i="2"/>
  <c r="G248" i="2" s="1"/>
  <c r="E245" i="2"/>
  <c r="Y237" i="2"/>
  <c r="G237" i="2" s="1"/>
  <c r="C27" i="8"/>
  <c r="E177" i="2"/>
  <c r="E163" i="2"/>
  <c r="E162" i="2"/>
  <c r="E134" i="2"/>
  <c r="R59" i="8"/>
  <c r="C18" i="9"/>
  <c r="E158" i="2"/>
  <c r="E109" i="2"/>
  <c r="C49" i="8"/>
  <c r="C66" i="9"/>
  <c r="R65" i="9"/>
  <c r="E78" i="2"/>
  <c r="E23" i="2"/>
  <c r="E42" i="2"/>
  <c r="E70" i="2"/>
  <c r="E24" i="2"/>
  <c r="C52" i="8"/>
  <c r="C18" i="8"/>
  <c r="M428" i="17"/>
  <c r="R87" i="20"/>
  <c r="R86" i="21"/>
  <c r="E101" i="2"/>
  <c r="M484" i="17"/>
  <c r="AN16" i="21"/>
  <c r="AO16" i="21"/>
  <c r="AQ16" i="21"/>
  <c r="M155" i="17"/>
  <c r="E36" i="2"/>
  <c r="C33" i="20"/>
  <c r="R89" i="21"/>
  <c r="C87" i="21"/>
  <c r="C41" i="21"/>
  <c r="R30" i="21"/>
  <c r="P7" i="22"/>
  <c r="E45" i="2"/>
  <c r="C64" i="20"/>
  <c r="R56" i="20"/>
  <c r="C43" i="20"/>
  <c r="R76" i="21"/>
  <c r="R54" i="21"/>
  <c r="C12" i="21"/>
  <c r="AU9" i="21"/>
  <c r="E30" i="2"/>
  <c r="E67" i="2"/>
  <c r="E93" i="2"/>
  <c r="E80" i="2"/>
  <c r="E10" i="2"/>
  <c r="E64" i="2"/>
  <c r="AU32" i="8"/>
  <c r="AW32" i="8"/>
  <c r="AY32" i="8"/>
  <c r="V27" i="24"/>
  <c r="AN27" i="24"/>
  <c r="U27" i="24"/>
  <c r="W27" i="24"/>
  <c r="V26" i="24"/>
  <c r="AN26" i="24"/>
  <c r="K169" i="17"/>
  <c r="M169" i="17"/>
  <c r="L169" i="17"/>
  <c r="J169" i="17"/>
  <c r="K161" i="17"/>
  <c r="M161" i="17"/>
  <c r="J161" i="17"/>
  <c r="L161" i="17"/>
  <c r="H4" i="9"/>
  <c r="D4" i="22"/>
  <c r="H4" i="20"/>
  <c r="AP4" i="20" s="1"/>
  <c r="K6" i="20"/>
  <c r="K7" i="20"/>
  <c r="AL14" i="22"/>
  <c r="D4" i="24"/>
  <c r="T4" i="24" s="1"/>
  <c r="AU29" i="9"/>
  <c r="AW29" i="9"/>
  <c r="AY29" i="9"/>
  <c r="AN16" i="9"/>
  <c r="AO16" i="9"/>
  <c r="AS78" i="9"/>
  <c r="AT70" i="8"/>
  <c r="AP76" i="8"/>
  <c r="U59" i="24"/>
  <c r="K1037" i="17"/>
  <c r="AR91" i="9"/>
  <c r="AP95" i="8"/>
  <c r="W45" i="24"/>
  <c r="U81" i="24"/>
  <c r="AS80" i="9"/>
  <c r="U87" i="24"/>
  <c r="AR80" i="9"/>
  <c r="J1048" i="17"/>
  <c r="L1046" i="17"/>
  <c r="J1057" i="17"/>
  <c r="J1027" i="17"/>
  <c r="AS75" i="8"/>
  <c r="AQ96" i="8"/>
  <c r="AP72" i="9"/>
  <c r="BA80" i="9"/>
  <c r="AS81" i="8"/>
  <c r="AP81" i="9"/>
  <c r="K1056" i="17"/>
  <c r="W39" i="24"/>
  <c r="L1024" i="17"/>
  <c r="V73" i="24"/>
  <c r="AR91" i="8"/>
  <c r="U73" i="24"/>
  <c r="U65" i="24"/>
  <c r="X57" i="24"/>
  <c r="V71" i="24"/>
  <c r="W38" i="24"/>
  <c r="W73" i="24"/>
  <c r="AP79" i="8"/>
  <c r="AT95" i="8"/>
  <c r="AP77" i="8"/>
  <c r="AQ99" i="9"/>
  <c r="AS91" i="9"/>
  <c r="V85" i="24"/>
  <c r="X74" i="24"/>
  <c r="L1031" i="17"/>
  <c r="W41" i="24"/>
  <c r="K1062" i="17"/>
  <c r="J1039" i="17"/>
  <c r="U43" i="24"/>
  <c r="AF27" i="24"/>
  <c r="J1051" i="17"/>
  <c r="M1030" i="17"/>
  <c r="AS86" i="9"/>
  <c r="X47" i="24"/>
  <c r="AQ77" i="8"/>
  <c r="AS87" i="8"/>
  <c r="I42" i="24"/>
  <c r="A42" i="24"/>
  <c r="N9" i="24"/>
  <c r="AK36" i="24"/>
  <c r="AJ36" i="24"/>
  <c r="AI36" i="24"/>
  <c r="V20" i="24"/>
  <c r="X20" i="24"/>
  <c r="U20" i="24"/>
  <c r="S77" i="20"/>
  <c r="AX70" i="20"/>
  <c r="AX50" i="20"/>
  <c r="AU19" i="20"/>
  <c r="AN48" i="20"/>
  <c r="AO48" i="20"/>
  <c r="BA48" i="20"/>
  <c r="AX78" i="20"/>
  <c r="AX25" i="20"/>
  <c r="AX36" i="20"/>
  <c r="AN84" i="20"/>
  <c r="AO84" i="20"/>
  <c r="AQ84" i="20"/>
  <c r="AU44" i="20"/>
  <c r="AW44" i="20"/>
  <c r="AY44" i="20"/>
  <c r="AN28" i="20"/>
  <c r="AO28" i="20"/>
  <c r="AS28" i="20"/>
  <c r="AF19" i="20"/>
  <c r="AI19" i="20"/>
  <c r="AU30" i="20"/>
  <c r="AW30" i="20"/>
  <c r="AY30" i="20"/>
  <c r="AC10" i="20"/>
  <c r="AN22" i="20"/>
  <c r="AO22" i="20"/>
  <c r="AN59" i="20"/>
  <c r="AO59" i="20"/>
  <c r="AU26" i="20"/>
  <c r="AW26" i="20"/>
  <c r="AF24" i="20"/>
  <c r="AF20" i="20"/>
  <c r="AJ20" i="20"/>
  <c r="AX83" i="20"/>
  <c r="AE10" i="20"/>
  <c r="AH10" i="20"/>
  <c r="AF11" i="20"/>
  <c r="AN24" i="20"/>
  <c r="AO24" i="20"/>
  <c r="AU57" i="20"/>
  <c r="AW57" i="20"/>
  <c r="AN75" i="20"/>
  <c r="AO75" i="20"/>
  <c r="AN27" i="20"/>
  <c r="AO27" i="20"/>
  <c r="AR27" i="20"/>
  <c r="AC24" i="20"/>
  <c r="AN81" i="20"/>
  <c r="AO81" i="20"/>
  <c r="AX43" i="20"/>
  <c r="AX19" i="20"/>
  <c r="AN54" i="20"/>
  <c r="AO54" i="20"/>
  <c r="AN36" i="20"/>
  <c r="AO36" i="20"/>
  <c r="AU67" i="20"/>
  <c r="AW67" i="20"/>
  <c r="AY67" i="20"/>
  <c r="AU62" i="20"/>
  <c r="AW62" i="20"/>
  <c r="AY62" i="20"/>
  <c r="AU49" i="20"/>
  <c r="AW49" i="20"/>
  <c r="AY49" i="20"/>
  <c r="AX27" i="20"/>
  <c r="AX39" i="20"/>
  <c r="AN69" i="20"/>
  <c r="AO69" i="20"/>
  <c r="AN41" i="20"/>
  <c r="AO41" i="20"/>
  <c r="AU59" i="20"/>
  <c r="AW59" i="20"/>
  <c r="AY59" i="20"/>
  <c r="AU36" i="20"/>
  <c r="AW36" i="20"/>
  <c r="AY36" i="20"/>
  <c r="AU31" i="20"/>
  <c r="AW31" i="20"/>
  <c r="AY31" i="20"/>
  <c r="AX23" i="20"/>
  <c r="AX22" i="20"/>
  <c r="AX64" i="20"/>
  <c r="AN23" i="20"/>
  <c r="AO23" i="20"/>
  <c r="AN29" i="20"/>
  <c r="AO29" i="20"/>
  <c r="AF13" i="20"/>
  <c r="AJ13" i="20"/>
  <c r="AN47" i="20"/>
  <c r="AO47" i="20"/>
  <c r="AX67" i="20"/>
  <c r="AX44" i="20"/>
  <c r="AU37" i="20"/>
  <c r="AW37" i="20"/>
  <c r="AY37" i="20"/>
  <c r="AU16" i="20"/>
  <c r="W14" i="20"/>
  <c r="Y14" i="20"/>
  <c r="AB14" i="20"/>
  <c r="Z14" i="20"/>
  <c r="AN25" i="20"/>
  <c r="AO25" i="20"/>
  <c r="AP25" i="20"/>
  <c r="AU35" i="20"/>
  <c r="AW35" i="20"/>
  <c r="AY35" i="20"/>
  <c r="W22" i="20"/>
  <c r="Y22" i="20"/>
  <c r="AB22" i="20"/>
  <c r="AE12" i="20"/>
  <c r="AH12" i="20"/>
  <c r="AE14" i="20"/>
  <c r="AH14" i="20"/>
  <c r="AN89" i="20"/>
  <c r="AO89" i="20"/>
  <c r="AE24" i="20"/>
  <c r="AG24" i="20"/>
  <c r="S76" i="21"/>
  <c r="AX34" i="21"/>
  <c r="AU40" i="21"/>
  <c r="AW40" i="21"/>
  <c r="AY40" i="21"/>
  <c r="AN56" i="21"/>
  <c r="AO56" i="21"/>
  <c r="AT56" i="21"/>
  <c r="AU27" i="21"/>
  <c r="AW27" i="21"/>
  <c r="AY27" i="21"/>
  <c r="AX55" i="21"/>
  <c r="AU84" i="21"/>
  <c r="AN87" i="21"/>
  <c r="AO87" i="21"/>
  <c r="AX28" i="21"/>
  <c r="AU62" i="21"/>
  <c r="AW62" i="21"/>
  <c r="AY62" i="21"/>
  <c r="AF10" i="21"/>
  <c r="AI10" i="21"/>
  <c r="AN31" i="21"/>
  <c r="AO31" i="21"/>
  <c r="W11" i="21"/>
  <c r="Y11" i="21"/>
  <c r="AN48" i="21"/>
  <c r="AO48" i="21"/>
  <c r="AU63" i="21"/>
  <c r="AW63" i="21"/>
  <c r="AY63" i="21"/>
  <c r="AU26" i="21"/>
  <c r="AW26" i="21"/>
  <c r="AY26" i="21"/>
  <c r="AX57" i="21"/>
  <c r="AU64" i="21"/>
  <c r="AW64" i="21"/>
  <c r="AY64" i="21"/>
  <c r="AU42" i="21"/>
  <c r="AW42" i="21"/>
  <c r="AY42" i="21"/>
  <c r="AX79" i="21"/>
  <c r="AU37" i="21"/>
  <c r="AW37" i="21"/>
  <c r="AX51" i="21"/>
  <c r="AF13" i="21"/>
  <c r="AN55" i="21"/>
  <c r="AO55" i="21"/>
  <c r="AP55" i="21"/>
  <c r="AU56" i="21"/>
  <c r="AW56" i="21"/>
  <c r="AY56" i="21"/>
  <c r="AE20" i="21"/>
  <c r="AH20" i="21"/>
  <c r="AF9" i="21"/>
  <c r="AI9" i="21"/>
  <c r="AU41" i="21"/>
  <c r="AW41" i="21"/>
  <c r="AY41" i="21"/>
  <c r="W22" i="21"/>
  <c r="Y22" i="21"/>
  <c r="Z22" i="21"/>
  <c r="AN44" i="21"/>
  <c r="AO44" i="21"/>
  <c r="AQ44" i="21"/>
  <c r="AE19" i="21"/>
  <c r="AH19" i="21"/>
  <c r="AN49" i="21"/>
  <c r="AO49" i="21"/>
  <c r="BA49" i="21"/>
  <c r="AN88" i="21"/>
  <c r="AO88" i="21"/>
  <c r="AX58" i="21"/>
  <c r="AU73" i="21"/>
  <c r="AW73" i="21"/>
  <c r="AY73" i="21"/>
  <c r="AX60" i="21"/>
  <c r="AN70" i="21"/>
  <c r="AO70" i="21"/>
  <c r="AU19" i="21"/>
  <c r="AU66" i="21"/>
  <c r="AW66" i="21"/>
  <c r="AY66" i="21"/>
  <c r="AU61" i="21"/>
  <c r="AW61" i="21"/>
  <c r="AY61" i="21"/>
  <c r="AN74" i="21"/>
  <c r="AO74" i="21"/>
  <c r="AS74" i="21"/>
  <c r="AX76" i="21"/>
  <c r="AU15" i="21"/>
  <c r="AW15" i="21"/>
  <c r="AY15" i="21"/>
  <c r="AC12" i="21"/>
  <c r="AX21" i="21"/>
  <c r="AN37" i="21"/>
  <c r="AO37" i="21"/>
  <c r="AU81" i="21"/>
  <c r="AW81" i="21"/>
  <c r="AY81" i="21"/>
  <c r="AN21" i="21"/>
  <c r="AO21" i="21"/>
  <c r="AT21" i="21"/>
  <c r="AF19" i="21"/>
  <c r="AJ19" i="21"/>
  <c r="AX59" i="21"/>
  <c r="AX16" i="21"/>
  <c r="AU33" i="21"/>
  <c r="AW33" i="21"/>
  <c r="AY33" i="21"/>
  <c r="AX67" i="21"/>
  <c r="AN60" i="21"/>
  <c r="AO60" i="21"/>
  <c r="AN28" i="21"/>
  <c r="AO28" i="21"/>
  <c r="AT28" i="21"/>
  <c r="AU87" i="21"/>
  <c r="AX54" i="21"/>
  <c r="AX82" i="21"/>
  <c r="AF12" i="21"/>
  <c r="AI12" i="21"/>
  <c r="AC13" i="21"/>
  <c r="AU21" i="21"/>
  <c r="AW21" i="21"/>
  <c r="AY21" i="21"/>
  <c r="AN69" i="21"/>
  <c r="AO69" i="21"/>
  <c r="AN32" i="21"/>
  <c r="AO32" i="21"/>
  <c r="AN77" i="21"/>
  <c r="AO77" i="21"/>
  <c r="AS77" i="21"/>
  <c r="AN52" i="21"/>
  <c r="AO52" i="21"/>
  <c r="AN62" i="21"/>
  <c r="AO62" i="21"/>
  <c r="AN34" i="21"/>
  <c r="AO34" i="21"/>
  <c r="AF20" i="21"/>
  <c r="AJ20" i="21"/>
  <c r="AN76" i="21"/>
  <c r="AO76" i="21"/>
  <c r="AN36" i="21"/>
  <c r="AO36" i="21"/>
  <c r="AR36" i="21"/>
  <c r="AE9" i="21"/>
  <c r="AG9" i="21"/>
  <c r="AX75" i="21"/>
  <c r="AX72" i="21"/>
  <c r="AX26" i="21"/>
  <c r="AN51" i="21"/>
  <c r="AO51" i="21"/>
  <c r="AX22" i="21"/>
  <c r="AU69" i="21"/>
  <c r="AW69" i="21"/>
  <c r="AY69" i="21"/>
  <c r="AN86" i="21"/>
  <c r="AO86" i="21"/>
  <c r="AP86" i="21"/>
  <c r="AN83" i="21"/>
  <c r="AO83" i="21"/>
  <c r="AP83" i="21"/>
  <c r="W12" i="21"/>
  <c r="Y12" i="21"/>
  <c r="AB12" i="21"/>
  <c r="AF24" i="21"/>
  <c r="AJ24" i="21"/>
  <c r="AU86" i="21"/>
  <c r="AX70" i="21"/>
  <c r="AN50" i="21"/>
  <c r="AO50" i="21"/>
  <c r="L443" i="17"/>
  <c r="J443" i="17"/>
  <c r="K443" i="17"/>
  <c r="M443" i="17"/>
  <c r="M439" i="17"/>
  <c r="K439" i="17"/>
  <c r="J439" i="17"/>
  <c r="L439" i="17"/>
  <c r="M435" i="17"/>
  <c r="K435" i="17"/>
  <c r="L435" i="17"/>
  <c r="J435" i="17"/>
  <c r="L431" i="17"/>
  <c r="K431" i="17"/>
  <c r="J431" i="17"/>
  <c r="M431" i="17"/>
  <c r="L427" i="17"/>
  <c r="J427" i="17"/>
  <c r="M423" i="17"/>
  <c r="L423" i="17"/>
  <c r="K423" i="17"/>
  <c r="L419" i="17"/>
  <c r="J419" i="17"/>
  <c r="K419" i="17"/>
  <c r="L415" i="17"/>
  <c r="K415" i="17"/>
  <c r="J415" i="17"/>
  <c r="M415" i="17"/>
  <c r="K411" i="17"/>
  <c r="M411" i="17"/>
  <c r="L407" i="17"/>
  <c r="K407" i="17"/>
  <c r="J407" i="17"/>
  <c r="M407" i="17"/>
  <c r="K403" i="17"/>
  <c r="J403" i="17"/>
  <c r="L403" i="17"/>
  <c r="L399" i="17"/>
  <c r="J399" i="17"/>
  <c r="K399" i="17"/>
  <c r="M395" i="17"/>
  <c r="J395" i="17"/>
  <c r="K395" i="17"/>
  <c r="L395" i="17"/>
  <c r="K391" i="17"/>
  <c r="M391" i="17"/>
  <c r="L391" i="17"/>
  <c r="J391" i="17"/>
  <c r="L387" i="17"/>
  <c r="K387" i="17"/>
  <c r="J387" i="17"/>
  <c r="K383" i="17"/>
  <c r="L383" i="17"/>
  <c r="J383" i="17"/>
  <c r="L379" i="17"/>
  <c r="M379" i="17"/>
  <c r="J379" i="17"/>
  <c r="K379" i="17"/>
  <c r="M375" i="17"/>
  <c r="J375" i="17"/>
  <c r="L375" i="17"/>
  <c r="K375" i="17"/>
  <c r="K371" i="17"/>
  <c r="J371" i="17"/>
  <c r="L371" i="17"/>
  <c r="K367" i="17"/>
  <c r="L367" i="17"/>
  <c r="J367" i="17"/>
  <c r="M367" i="17"/>
  <c r="M363" i="17"/>
  <c r="J363" i="17"/>
  <c r="L359" i="17"/>
  <c r="M359" i="17"/>
  <c r="K359" i="17"/>
  <c r="K192" i="17"/>
  <c r="J192" i="17"/>
  <c r="L192" i="17"/>
  <c r="M192" i="17"/>
  <c r="N16" i="24"/>
  <c r="N8" i="24"/>
  <c r="N11" i="24"/>
  <c r="N13" i="24"/>
  <c r="AU26" i="8"/>
  <c r="AW26" i="8"/>
  <c r="AY26" i="8"/>
  <c r="M536" i="17"/>
  <c r="M446" i="17"/>
  <c r="M681" i="17"/>
  <c r="G11" i="22"/>
  <c r="M939" i="17"/>
  <c r="M960" i="17"/>
  <c r="M996" i="17"/>
  <c r="M760" i="17"/>
  <c r="M887" i="17"/>
  <c r="M704" i="17"/>
  <c r="M642" i="17"/>
  <c r="M68" i="17"/>
  <c r="M105" i="17"/>
  <c r="M240" i="17"/>
  <c r="M210" i="17"/>
  <c r="M672" i="17"/>
  <c r="M755" i="17"/>
  <c r="M523" i="17"/>
  <c r="M752" i="17"/>
  <c r="M944" i="17"/>
  <c r="M940" i="17"/>
  <c r="M641" i="17"/>
  <c r="M926" i="17"/>
  <c r="M114" i="17"/>
  <c r="M702" i="17"/>
  <c r="M41" i="17"/>
  <c r="M310" i="17"/>
  <c r="M371" i="17"/>
  <c r="M487" i="17"/>
  <c r="M224" i="17"/>
  <c r="BC13" i="9"/>
  <c r="AN78" i="21"/>
  <c r="AO78" i="21"/>
  <c r="AR78" i="21"/>
  <c r="AX77" i="21"/>
  <c r="AX65" i="21"/>
  <c r="AX81" i="21"/>
  <c r="AN64" i="21"/>
  <c r="AO64" i="21"/>
  <c r="AQ64" i="21"/>
  <c r="AN41" i="21"/>
  <c r="AO41" i="21"/>
  <c r="AU76" i="21"/>
  <c r="AW76" i="21"/>
  <c r="AY76" i="21"/>
  <c r="AN45" i="21"/>
  <c r="AO45" i="21"/>
  <c r="AX61" i="21"/>
  <c r="AC19" i="21"/>
  <c r="AE11" i="21"/>
  <c r="AH11" i="21"/>
  <c r="AF14" i="21"/>
  <c r="AX24" i="21"/>
  <c r="AN53" i="21"/>
  <c r="AO53" i="21"/>
  <c r="AU78" i="21"/>
  <c r="AW78" i="21"/>
  <c r="AY78" i="21"/>
  <c r="AC9" i="21"/>
  <c r="AC20" i="21"/>
  <c r="AL9" i="22"/>
  <c r="AL15" i="22"/>
  <c r="W32" i="24"/>
  <c r="AE19" i="20"/>
  <c r="AH19" i="20"/>
  <c r="N12" i="24"/>
  <c r="AU48" i="20"/>
  <c r="AW48" i="20"/>
  <c r="AY48" i="20"/>
  <c r="AC11" i="20"/>
  <c r="AF23" i="20"/>
  <c r="AJ23" i="20"/>
  <c r="AU65" i="20"/>
  <c r="AW65" i="20"/>
  <c r="AY65" i="20"/>
  <c r="N17" i="24"/>
  <c r="J28" i="9"/>
  <c r="AN40" i="20"/>
  <c r="AO40" i="20"/>
  <c r="AX20" i="20"/>
  <c r="AX26" i="20"/>
  <c r="AN67" i="20"/>
  <c r="AO67" i="20"/>
  <c r="W24" i="20"/>
  <c r="Y24" i="20"/>
  <c r="AA24" i="20"/>
  <c r="AN64" i="20"/>
  <c r="AO64" i="20"/>
  <c r="AT64" i="20"/>
  <c r="AU51" i="20"/>
  <c r="AW51" i="20"/>
  <c r="AY51" i="20"/>
  <c r="AU15" i="20"/>
  <c r="AW15" i="20"/>
  <c r="AC20" i="20"/>
  <c r="AN43" i="20"/>
  <c r="AO43" i="20"/>
  <c r="AS43" i="20"/>
  <c r="AX60" i="20"/>
  <c r="AN76" i="20"/>
  <c r="AO76" i="20"/>
  <c r="AU24" i="20"/>
  <c r="AW24" i="20"/>
  <c r="AY24" i="20"/>
  <c r="AU61" i="20"/>
  <c r="AW61" i="20"/>
  <c r="AY61" i="20"/>
  <c r="AU29" i="20"/>
  <c r="AW29" i="20"/>
  <c r="AY29" i="20"/>
  <c r="AN78" i="20"/>
  <c r="AO78" i="20"/>
  <c r="AT78" i="20"/>
  <c r="AX68" i="20"/>
  <c r="U15" i="24"/>
  <c r="K219" i="17"/>
  <c r="K223" i="17"/>
  <c r="K37" i="17"/>
  <c r="J78" i="17"/>
  <c r="I18" i="8"/>
  <c r="AN20" i="24"/>
  <c r="AU55" i="20"/>
  <c r="AW55" i="20"/>
  <c r="AY55" i="20"/>
  <c r="AU70" i="20"/>
  <c r="AW70" i="20"/>
  <c r="AY70" i="20"/>
  <c r="AX76" i="20"/>
  <c r="AU27" i="20"/>
  <c r="AW27" i="20"/>
  <c r="AY27" i="20"/>
  <c r="AX62" i="20"/>
  <c r="U17" i="24"/>
  <c r="V25" i="24"/>
  <c r="W15" i="24"/>
  <c r="AU50" i="20"/>
  <c r="AW50" i="20"/>
  <c r="AY50" i="20"/>
  <c r="AE21" i="20"/>
  <c r="AH21" i="20"/>
  <c r="AN66" i="20"/>
  <c r="AO66" i="20"/>
  <c r="AU43" i="20"/>
  <c r="AW43" i="20"/>
  <c r="AY43" i="20"/>
  <c r="AN18" i="24"/>
  <c r="W26" i="24"/>
  <c r="L1027" i="17"/>
  <c r="M1046" i="17"/>
  <c r="K1057" i="17"/>
  <c r="W85" i="24"/>
  <c r="AQ91" i="8"/>
  <c r="BA69" i="8"/>
  <c r="X51" i="24"/>
  <c r="X41" i="24"/>
  <c r="T55" i="24"/>
  <c r="T41" i="24"/>
  <c r="AU57" i="21"/>
  <c r="AW57" i="21"/>
  <c r="AY57" i="21"/>
  <c r="AN26" i="21"/>
  <c r="AO26" i="21"/>
  <c r="AQ26" i="21"/>
  <c r="AU89" i="21"/>
  <c r="AX46" i="21"/>
  <c r="AX17" i="21"/>
  <c r="AC14" i="21"/>
  <c r="AU70" i="21"/>
  <c r="AW70" i="21"/>
  <c r="AY70" i="21"/>
  <c r="M1048" i="17"/>
  <c r="AR81" i="9"/>
  <c r="L1047" i="17"/>
  <c r="J1049" i="17"/>
  <c r="V56" i="24"/>
  <c r="W87" i="24"/>
  <c r="W71" i="24"/>
  <c r="V59" i="24"/>
  <c r="K953" i="17"/>
  <c r="AT80" i="9"/>
  <c r="AX43" i="21"/>
  <c r="AN61" i="21"/>
  <c r="AO61" i="21"/>
  <c r="AN23" i="21"/>
  <c r="AO23" i="21"/>
  <c r="AT23" i="21"/>
  <c r="H4" i="21"/>
  <c r="BA83" i="9"/>
  <c r="W50" i="24"/>
  <c r="AS91" i="8"/>
  <c r="T62" i="24"/>
  <c r="AQ72" i="8"/>
  <c r="X73" i="24"/>
  <c r="AP90" i="8"/>
  <c r="AR80" i="8"/>
  <c r="K1050" i="17"/>
  <c r="AT94" i="8"/>
  <c r="AR73" i="8"/>
  <c r="K1041" i="17"/>
  <c r="M1044" i="17"/>
  <c r="U56" i="24"/>
  <c r="U46" i="24"/>
  <c r="K1059" i="17"/>
  <c r="L1034" i="17"/>
  <c r="AP92" i="9"/>
  <c r="X76" i="24"/>
  <c r="AS77" i="8"/>
  <c r="AR83" i="9"/>
  <c r="AS100" i="8"/>
  <c r="AQ69" i="8"/>
  <c r="X45" i="24"/>
  <c r="AQ97" i="9"/>
  <c r="AQ84" i="9"/>
  <c r="J1031" i="17"/>
  <c r="AS83" i="9"/>
  <c r="J1055" i="17"/>
  <c r="X77" i="24"/>
  <c r="AR92" i="8"/>
  <c r="AR78" i="8"/>
  <c r="AT90" i="8"/>
  <c r="AT83" i="8"/>
  <c r="AP85" i="8"/>
  <c r="AS75" i="9"/>
  <c r="L1054" i="17"/>
  <c r="AS83" i="8"/>
  <c r="AT89" i="9"/>
  <c r="V58" i="24"/>
  <c r="M1050" i="17"/>
  <c r="AR77" i="8"/>
  <c r="AP76" i="9"/>
  <c r="AT74" i="8"/>
  <c r="K1044" i="17"/>
  <c r="W62" i="24"/>
  <c r="AQ72" i="9"/>
  <c r="AS90" i="9"/>
  <c r="U47" i="24"/>
  <c r="W65" i="24"/>
  <c r="K1030" i="17"/>
  <c r="AR73" i="9"/>
  <c r="M1023" i="17"/>
  <c r="U55" i="24"/>
  <c r="K1053" i="17"/>
  <c r="AQ71" i="8"/>
  <c r="V40" i="24"/>
  <c r="W88" i="24"/>
  <c r="BA72" i="8"/>
  <c r="L355" i="17"/>
  <c r="K537" i="17"/>
  <c r="K627" i="17"/>
  <c r="K635" i="17"/>
  <c r="M643" i="17"/>
  <c r="M651" i="17"/>
  <c r="K659" i="17"/>
  <c r="K667" i="17"/>
  <c r="K754" i="17"/>
  <c r="L762" i="17"/>
  <c r="K826" i="17"/>
  <c r="J834" i="17"/>
  <c r="L846" i="17"/>
  <c r="L854" i="17"/>
  <c r="J862" i="17"/>
  <c r="K957" i="17"/>
  <c r="L965" i="17"/>
  <c r="M973" i="17"/>
  <c r="U34" i="24"/>
  <c r="U32" i="24"/>
  <c r="AR44" i="9"/>
  <c r="AT63" i="9"/>
  <c r="AL12" i="22"/>
  <c r="X21" i="24"/>
  <c r="M124" i="17"/>
  <c r="X65" i="24"/>
  <c r="AN32" i="24"/>
  <c r="X32" i="24"/>
  <c r="T32" i="24"/>
  <c r="L152" i="17"/>
  <c r="H66" i="8"/>
  <c r="J778" i="17"/>
  <c r="J739" i="17"/>
  <c r="J191" i="17"/>
  <c r="J590" i="17"/>
  <c r="J477" i="17"/>
  <c r="J229" i="17"/>
  <c r="J796" i="17"/>
  <c r="J813" i="17"/>
  <c r="H10" i="8"/>
  <c r="H33" i="21"/>
  <c r="J915" i="17"/>
  <c r="J745" i="17"/>
  <c r="J322" i="17"/>
  <c r="J900" i="17"/>
  <c r="H60" i="9"/>
  <c r="J444" i="17"/>
  <c r="J548" i="17"/>
  <c r="M914" i="17"/>
  <c r="AR87" i="8"/>
  <c r="M949" i="17"/>
  <c r="H68" i="20"/>
  <c r="J236" i="17"/>
  <c r="L1041" i="17"/>
  <c r="U45" i="24"/>
  <c r="BA81" i="8"/>
  <c r="AR70" i="8"/>
  <c r="K1026" i="17"/>
  <c r="AP98" i="9"/>
  <c r="M1028" i="17"/>
  <c r="V78" i="24"/>
  <c r="K34" i="17"/>
  <c r="K62" i="17"/>
  <c r="K98" i="17"/>
  <c r="L128" i="17"/>
  <c r="K164" i="17"/>
  <c r="J220" i="17"/>
  <c r="J252" i="17"/>
  <c r="L276" i="17"/>
  <c r="M308" i="17"/>
  <c r="K336" i="17"/>
  <c r="M376" i="17"/>
  <c r="J400" i="17"/>
  <c r="L424" i="17"/>
  <c r="M456" i="17"/>
  <c r="K476" i="17"/>
  <c r="L516" i="17"/>
  <c r="L552" i="17"/>
  <c r="M576" i="17"/>
  <c r="L600" i="17"/>
  <c r="L632" i="17"/>
  <c r="M652" i="17"/>
  <c r="K680" i="17"/>
  <c r="L700" i="17"/>
  <c r="M732" i="17"/>
  <c r="M870" i="17"/>
  <c r="J902" i="17"/>
  <c r="K969" i="17"/>
  <c r="L784" i="17"/>
  <c r="J57" i="20"/>
  <c r="M799" i="17"/>
  <c r="K536" i="17"/>
  <c r="J309" i="17"/>
  <c r="H58" i="21"/>
  <c r="H57" i="9"/>
  <c r="J41" i="17"/>
  <c r="J712" i="17"/>
  <c r="H34" i="20"/>
  <c r="J171" i="17"/>
  <c r="J242" i="17"/>
  <c r="J516" i="17"/>
  <c r="J514" i="17"/>
  <c r="J324" i="17"/>
  <c r="J510" i="17"/>
  <c r="J527" i="17"/>
  <c r="J423" i="17"/>
  <c r="H13" i="21"/>
  <c r="J613" i="17"/>
  <c r="D15" i="24"/>
  <c r="J366" i="17"/>
  <c r="J591" i="17"/>
  <c r="H20" i="21"/>
  <c r="J941" i="17"/>
  <c r="J828" i="17"/>
  <c r="J757" i="17"/>
  <c r="J104" i="17"/>
  <c r="J134" i="17"/>
  <c r="J289" i="17"/>
  <c r="I5" i="22"/>
  <c r="I4" i="22"/>
  <c r="I58" i="21"/>
  <c r="K43" i="17"/>
  <c r="K135" i="17"/>
  <c r="K277" i="17"/>
  <c r="K40" i="17"/>
  <c r="J77" i="20"/>
  <c r="J11" i="20"/>
  <c r="K238" i="17"/>
  <c r="K413" i="17"/>
  <c r="K230" i="17"/>
  <c r="K469" i="17"/>
  <c r="L325" i="17"/>
  <c r="K497" i="17"/>
  <c r="M57" i="17"/>
  <c r="L311" i="17"/>
  <c r="M444" i="17"/>
  <c r="K673" i="17"/>
  <c r="M326" i="17"/>
  <c r="L529" i="17"/>
  <c r="M421" i="17"/>
  <c r="M303" i="17"/>
  <c r="K579" i="17"/>
  <c r="K333" i="17"/>
  <c r="L875" i="17"/>
  <c r="L773" i="17"/>
  <c r="M909" i="17"/>
  <c r="L1005" i="17"/>
  <c r="BB10" i="8"/>
  <c r="BC10" i="8" s="1"/>
  <c r="BB11" i="8"/>
  <c r="BC11" i="8"/>
  <c r="BB16" i="8"/>
  <c r="BC16" i="8" s="1"/>
  <c r="BB17" i="8"/>
  <c r="BC17" i="8" s="1"/>
  <c r="BB19" i="8"/>
  <c r="BC19" i="8" s="1"/>
  <c r="BB18" i="8"/>
  <c r="BC18" i="8" s="1"/>
  <c r="M753" i="17"/>
  <c r="K878" i="17"/>
  <c r="I13" i="20"/>
  <c r="L802" i="17"/>
  <c r="M1015" i="17"/>
  <c r="J20" i="21"/>
  <c r="L110" i="17"/>
  <c r="I36" i="9"/>
  <c r="L402" i="17"/>
  <c r="J35" i="8"/>
  <c r="L84" i="17"/>
  <c r="K707" i="17"/>
  <c r="J58" i="20"/>
  <c r="K427" i="17"/>
  <c r="M892" i="17"/>
  <c r="K425" i="17"/>
  <c r="K255" i="17"/>
  <c r="U31" i="24"/>
  <c r="X31" i="24"/>
  <c r="T31" i="24"/>
  <c r="X16" i="24"/>
  <c r="T16" i="24"/>
  <c r="V16" i="24"/>
  <c r="AJ20" i="24"/>
  <c r="AI20" i="24"/>
  <c r="AF20" i="24"/>
  <c r="AK20" i="24"/>
  <c r="AL20" i="24"/>
  <c r="AI31" i="24"/>
  <c r="AF31" i="24"/>
  <c r="AJ31" i="24"/>
  <c r="AK21" i="24"/>
  <c r="AI21" i="24"/>
  <c r="AL21" i="24"/>
  <c r="K165" i="17"/>
  <c r="M165" i="17"/>
  <c r="L165" i="17"/>
  <c r="I44" i="20"/>
  <c r="J44" i="20"/>
  <c r="BC19" i="21"/>
  <c r="BC12" i="9"/>
  <c r="BC15" i="20"/>
  <c r="BC18" i="9"/>
  <c r="BC10" i="21"/>
  <c r="BC14" i="20"/>
  <c r="AN19" i="9"/>
  <c r="AO19" i="9"/>
  <c r="AP19" i="9"/>
  <c r="AU25" i="9"/>
  <c r="AW25" i="9"/>
  <c r="AY25" i="9"/>
  <c r="AU22" i="8"/>
  <c r="AW22" i="8"/>
  <c r="AY22" i="8"/>
  <c r="W34" i="24"/>
  <c r="W31" i="24"/>
  <c r="AT77" i="9"/>
  <c r="W46" i="24"/>
  <c r="AS70" i="8"/>
  <c r="M1038" i="17"/>
  <c r="W74" i="24"/>
  <c r="AS87" i="9"/>
  <c r="AR69" i="9"/>
  <c r="AR79" i="9"/>
  <c r="L1050" i="17"/>
  <c r="U86" i="24"/>
  <c r="AS72" i="9"/>
  <c r="AP97" i="8"/>
  <c r="AS88" i="8"/>
  <c r="J1036" i="17"/>
  <c r="AQ88" i="9"/>
  <c r="AR84" i="9"/>
  <c r="AS74" i="8"/>
  <c r="AP90" i="9"/>
  <c r="AQ79" i="9"/>
  <c r="V86" i="24"/>
  <c r="T74" i="24"/>
  <c r="K1031" i="17"/>
  <c r="K1046" i="17"/>
  <c r="AQ92" i="8"/>
  <c r="W70" i="24"/>
  <c r="AS76" i="8"/>
  <c r="T36" i="24"/>
  <c r="X55" i="24"/>
  <c r="X72" i="24"/>
  <c r="X87" i="24"/>
  <c r="L1055" i="17"/>
  <c r="AQ74" i="8"/>
  <c r="J1022" i="17"/>
  <c r="AQ93" i="8"/>
  <c r="M1022" i="17"/>
  <c r="T61" i="24"/>
  <c r="AQ98" i="8"/>
  <c r="AP87" i="9"/>
  <c r="AP72" i="8"/>
  <c r="W24" i="24"/>
  <c r="X24" i="24"/>
  <c r="T24" i="24"/>
  <c r="V24" i="24"/>
  <c r="V33" i="24"/>
  <c r="AJ28" i="24"/>
  <c r="AI28" i="24"/>
  <c r="AF32" i="24"/>
  <c r="X28" i="24"/>
  <c r="AN28" i="24"/>
  <c r="L207" i="17"/>
  <c r="K207" i="17"/>
  <c r="M207" i="17"/>
  <c r="K203" i="17"/>
  <c r="M203" i="17"/>
  <c r="L203" i="17"/>
  <c r="J188" i="17"/>
  <c r="L188" i="17"/>
  <c r="M188" i="17"/>
  <c r="K33" i="17"/>
  <c r="K143" i="17"/>
  <c r="L10" i="17"/>
  <c r="L37" i="17"/>
  <c r="L72" i="17"/>
  <c r="M73" i="17"/>
  <c r="M74" i="17"/>
  <c r="L171" i="17"/>
  <c r="K284" i="17"/>
  <c r="L488" i="17"/>
  <c r="K672" i="17"/>
  <c r="L817" i="17"/>
  <c r="L993" i="17"/>
  <c r="I25" i="8"/>
  <c r="L14" i="17"/>
  <c r="L212" i="17"/>
  <c r="L215" i="17"/>
  <c r="K352" i="17"/>
  <c r="AT60" i="9"/>
  <c r="I66" i="8"/>
  <c r="I64" i="20"/>
  <c r="J27" i="9"/>
  <c r="I85" i="21"/>
  <c r="J86" i="21"/>
  <c r="E15" i="22"/>
  <c r="F21" i="22"/>
  <c r="I68" i="21"/>
  <c r="F21" i="24"/>
  <c r="I35" i="9"/>
  <c r="J17" i="9"/>
  <c r="M709" i="17"/>
  <c r="L490" i="17"/>
  <c r="M401" i="17"/>
  <c r="M465" i="17"/>
  <c r="K3" i="17"/>
  <c r="L17" i="17"/>
  <c r="L153" i="17"/>
  <c r="K181" i="17"/>
  <c r="M202" i="17"/>
  <c r="K246" i="17"/>
  <c r="K287" i="17"/>
  <c r="K345" i="17"/>
  <c r="K409" i="17"/>
  <c r="K473" i="17"/>
  <c r="M535" i="17"/>
  <c r="M599" i="17"/>
  <c r="L27" i="17"/>
  <c r="M100" i="17"/>
  <c r="L125" i="17"/>
  <c r="L157" i="17"/>
  <c r="K213" i="17"/>
  <c r="L257" i="17"/>
  <c r="L297" i="17"/>
  <c r="M317" i="17"/>
  <c r="K369" i="17"/>
  <c r="M413" i="17"/>
  <c r="M467" i="17"/>
  <c r="M493" i="17"/>
  <c r="L503" i="17"/>
  <c r="M525" i="17"/>
  <c r="L83" i="17"/>
  <c r="K257" i="17"/>
  <c r="M299" i="17"/>
  <c r="K322" i="17"/>
  <c r="L353" i="17"/>
  <c r="K382" i="17"/>
  <c r="L413" i="17"/>
  <c r="L473" i="17"/>
  <c r="K502" i="17"/>
  <c r="K550" i="17"/>
  <c r="K583" i="17"/>
  <c r="K634" i="17"/>
  <c r="K666" i="17"/>
  <c r="K698" i="17"/>
  <c r="K730" i="17"/>
  <c r="M80" i="17"/>
  <c r="K103" i="17"/>
  <c r="L187" i="17"/>
  <c r="K222" i="17"/>
  <c r="M261" i="17"/>
  <c r="M277" i="17"/>
  <c r="K298" i="17"/>
  <c r="K327" i="17"/>
  <c r="L147" i="17"/>
  <c r="L181" i="17"/>
  <c r="L327" i="17"/>
  <c r="M350" i="17"/>
  <c r="K455" i="17"/>
  <c r="L485" i="17"/>
  <c r="L555" i="17"/>
  <c r="L583" i="17"/>
  <c r="K598" i="17"/>
  <c r="J74" i="20"/>
  <c r="L175" i="17"/>
  <c r="K492" i="17"/>
  <c r="E19" i="24"/>
  <c r="J42" i="8"/>
  <c r="L104" i="17"/>
  <c r="H32" i="22"/>
  <c r="F7" i="22"/>
  <c r="J22" i="21"/>
  <c r="F14" i="24"/>
  <c r="J35" i="9"/>
  <c r="I17" i="9"/>
  <c r="L709" i="17"/>
  <c r="M361" i="17"/>
  <c r="M425" i="17"/>
  <c r="AG7" i="22"/>
  <c r="K5" i="17"/>
  <c r="M19" i="17"/>
  <c r="M48" i="17"/>
  <c r="K155" i="17"/>
  <c r="K189" i="17"/>
  <c r="L205" i="17"/>
  <c r="L277" i="17"/>
  <c r="L305" i="17"/>
  <c r="L369" i="17"/>
  <c r="L433" i="17"/>
  <c r="M479" i="17"/>
  <c r="M543" i="17"/>
  <c r="K7" i="17"/>
  <c r="K32" i="17"/>
  <c r="L73" i="17"/>
  <c r="M113" i="17"/>
  <c r="M137" i="17"/>
  <c r="K57" i="17"/>
  <c r="K292" i="17"/>
  <c r="J27" i="8"/>
  <c r="L718" i="17"/>
  <c r="J13" i="21"/>
  <c r="J11" i="21"/>
  <c r="H25" i="22"/>
  <c r="J54" i="20"/>
  <c r="F10" i="24"/>
  <c r="L963" i="17"/>
  <c r="K490" i="17"/>
  <c r="M433" i="17"/>
  <c r="M7" i="17"/>
  <c r="K88" i="17"/>
  <c r="K194" i="17"/>
  <c r="M278" i="17"/>
  <c r="K377" i="17"/>
  <c r="M503" i="17"/>
  <c r="K15" i="17"/>
  <c r="L81" i="17"/>
  <c r="K146" i="17"/>
  <c r="K190" i="17"/>
  <c r="K267" i="17"/>
  <c r="K305" i="17"/>
  <c r="L361" i="17"/>
  <c r="L457" i="17"/>
  <c r="L487" i="17"/>
  <c r="L511" i="17"/>
  <c r="I88" i="20"/>
  <c r="K126" i="17"/>
  <c r="L269" i="17"/>
  <c r="K318" i="17"/>
  <c r="L349" i="17"/>
  <c r="K386" i="17"/>
  <c r="K457" i="17"/>
  <c r="K517" i="17"/>
  <c r="L575" i="17"/>
  <c r="K626" i="17"/>
  <c r="K674" i="17"/>
  <c r="K714" i="17"/>
  <c r="I10" i="20"/>
  <c r="L91" i="17"/>
  <c r="K178" i="17"/>
  <c r="K218" i="17"/>
  <c r="K265" i="17"/>
  <c r="L287" i="17"/>
  <c r="K321" i="17"/>
  <c r="K150" i="17"/>
  <c r="L245" i="17"/>
  <c r="L341" i="17"/>
  <c r="L441" i="17"/>
  <c r="K477" i="17"/>
  <c r="M545" i="17"/>
  <c r="K590" i="17"/>
  <c r="M606" i="17"/>
  <c r="M670" i="17"/>
  <c r="M706" i="17"/>
  <c r="M734" i="17"/>
  <c r="M11" i="17"/>
  <c r="L313" i="17"/>
  <c r="L477" i="17"/>
  <c r="K494" i="17"/>
  <c r="K527" i="17"/>
  <c r="L551" i="17"/>
  <c r="K566" i="17"/>
  <c r="K581" i="17"/>
  <c r="L599" i="17"/>
  <c r="K622" i="17"/>
  <c r="L641" i="17"/>
  <c r="L131" i="17"/>
  <c r="M342" i="17"/>
  <c r="L385" i="17"/>
  <c r="L449" i="17"/>
  <c r="L509" i="17"/>
  <c r="K535" i="17"/>
  <c r="K553" i="17"/>
  <c r="K591" i="17"/>
  <c r="M648" i="17"/>
  <c r="K678" i="17"/>
  <c r="K703" i="17"/>
  <c r="K747" i="17"/>
  <c r="K772" i="17"/>
  <c r="M798" i="17"/>
  <c r="K820" i="17"/>
  <c r="K844" i="17"/>
  <c r="M863" i="17"/>
  <c r="K884" i="17"/>
  <c r="K908" i="17"/>
  <c r="K924" i="17"/>
  <c r="M942" i="17"/>
  <c r="K258" i="17"/>
  <c r="L373" i="17"/>
  <c r="K534" i="17"/>
  <c r="L573" i="17"/>
  <c r="M614" i="17"/>
  <c r="K638" i="17"/>
  <c r="K670" i="17"/>
  <c r="K686" i="17"/>
  <c r="L711" i="17"/>
  <c r="K743" i="17"/>
  <c r="K770" i="17"/>
  <c r="K802" i="17"/>
  <c r="M836" i="17"/>
  <c r="M900" i="17"/>
  <c r="K930" i="17"/>
  <c r="M956" i="17"/>
  <c r="K1002" i="17"/>
  <c r="L319" i="17"/>
  <c r="K414" i="17"/>
  <c r="M550" i="17"/>
  <c r="M609" i="17"/>
  <c r="M707" i="17"/>
  <c r="M768" i="17"/>
  <c r="K790" i="17"/>
  <c r="L825" i="17"/>
  <c r="K847" i="17"/>
  <c r="L873" i="17"/>
  <c r="M896" i="17"/>
  <c r="K918" i="17"/>
  <c r="K951" i="17"/>
  <c r="K984" i="17"/>
  <c r="M998" i="17"/>
  <c r="J20" i="9"/>
  <c r="F29" i="24"/>
  <c r="G20" i="22"/>
  <c r="I29" i="21"/>
  <c r="I86" i="21"/>
  <c r="J43" i="20"/>
  <c r="E12" i="24"/>
  <c r="E28" i="24"/>
  <c r="J9" i="9"/>
  <c r="L405" i="17"/>
  <c r="K510" i="17"/>
  <c r="K597" i="17"/>
  <c r="K683" i="17"/>
  <c r="K734" i="17"/>
  <c r="M777" i="17"/>
  <c r="K808" i="17"/>
  <c r="K840" i="17"/>
  <c r="M857" i="17"/>
  <c r="K888" i="17"/>
  <c r="L911" i="17"/>
  <c r="K936" i="17"/>
  <c r="K976" i="17"/>
  <c r="M984" i="17"/>
  <c r="K1008" i="17"/>
  <c r="I60" i="9"/>
  <c r="AG20" i="22"/>
  <c r="AG28" i="22"/>
  <c r="J12" i="21"/>
  <c r="J13" i="20"/>
  <c r="I41" i="20"/>
  <c r="E13" i="24"/>
  <c r="E29" i="24"/>
  <c r="J26" i="8"/>
  <c r="L1012" i="17"/>
  <c r="L996" i="17"/>
  <c r="L980" i="17"/>
  <c r="L964" i="17"/>
  <c r="L948" i="17"/>
  <c r="L932" i="17"/>
  <c r="L916" i="17"/>
  <c r="L900" i="17"/>
  <c r="L884" i="17"/>
  <c r="L868" i="17"/>
  <c r="L852" i="17"/>
  <c r="L836" i="17"/>
  <c r="L820" i="17"/>
  <c r="L804" i="17"/>
  <c r="L772" i="17"/>
  <c r="M565" i="17"/>
  <c r="K628" i="17"/>
  <c r="L735" i="17"/>
  <c r="K773" i="17"/>
  <c r="M817" i="17"/>
  <c r="K869" i="17"/>
  <c r="L903" i="17"/>
  <c r="M976" i="17"/>
  <c r="M1007" i="17"/>
  <c r="I59" i="8"/>
  <c r="AG25" i="22"/>
  <c r="J24" i="20"/>
  <c r="J11" i="8"/>
  <c r="L742" i="17"/>
  <c r="L694" i="17"/>
  <c r="L654" i="17"/>
  <c r="L638" i="17"/>
  <c r="L622" i="17"/>
  <c r="L606" i="17"/>
  <c r="I75" i="21"/>
  <c r="L484" i="17"/>
  <c r="L220" i="17"/>
  <c r="L92" i="17"/>
  <c r="L60" i="17"/>
  <c r="L28" i="17"/>
  <c r="J87" i="20"/>
  <c r="I23" i="21"/>
  <c r="J34" i="20"/>
  <c r="H15" i="22"/>
  <c r="H30" i="22"/>
  <c r="H22" i="22"/>
  <c r="H7" i="22"/>
  <c r="K249" i="17"/>
  <c r="L499" i="17"/>
  <c r="M658" i="17"/>
  <c r="M713" i="17"/>
  <c r="M746" i="17"/>
  <c r="K816" i="17"/>
  <c r="K855" i="17"/>
  <c r="L897" i="17"/>
  <c r="K944" i="17"/>
  <c r="M979" i="17"/>
  <c r="M1000" i="17"/>
  <c r="J68" i="9"/>
  <c r="I41" i="8"/>
  <c r="G27" i="22"/>
  <c r="I39" i="20"/>
  <c r="E18" i="24"/>
  <c r="L998" i="17"/>
  <c r="L934" i="17"/>
  <c r="L806" i="17"/>
  <c r="L774" i="17"/>
  <c r="L102" i="17"/>
  <c r="K111" i="17"/>
  <c r="L548" i="17"/>
  <c r="K917" i="17"/>
  <c r="I49" i="8"/>
  <c r="F34" i="24"/>
  <c r="I40" i="20"/>
  <c r="I42" i="8"/>
  <c r="K963" i="17"/>
  <c r="M490" i="17"/>
  <c r="M457" i="17"/>
  <c r="L9" i="17"/>
  <c r="M146" i="17"/>
  <c r="K197" i="17"/>
  <c r="K281" i="17"/>
  <c r="L401" i="17"/>
  <c r="M511" i="17"/>
  <c r="L19" i="17"/>
  <c r="L85" i="17"/>
  <c r="K149" i="17"/>
  <c r="L221" i="17"/>
  <c r="K278" i="17"/>
  <c r="M307" i="17"/>
  <c r="L425" i="17"/>
  <c r="K465" i="17"/>
  <c r="M494" i="17"/>
  <c r="M517" i="17"/>
  <c r="K71" i="17"/>
  <c r="K191" i="17"/>
  <c r="L289" i="17"/>
  <c r="M319" i="17"/>
  <c r="K393" i="17"/>
  <c r="K485" i="17"/>
  <c r="K518" i="17"/>
  <c r="K582" i="17"/>
  <c r="K642" i="17"/>
  <c r="K682" i="17"/>
  <c r="K722" i="17"/>
  <c r="K56" i="17"/>
  <c r="K96" i="17"/>
  <c r="L185" i="17"/>
  <c r="L227" i="17"/>
  <c r="L273" i="17"/>
  <c r="K294" i="17"/>
  <c r="K24" i="17"/>
  <c r="K167" i="17"/>
  <c r="L255" i="17"/>
  <c r="L445" i="17"/>
  <c r="K559" i="17"/>
  <c r="L591" i="17"/>
  <c r="K623" i="17"/>
  <c r="K687" i="17"/>
  <c r="K719" i="17"/>
  <c r="M735" i="17"/>
  <c r="L123" i="17"/>
  <c r="L209" i="17"/>
  <c r="M331" i="17"/>
  <c r="L377" i="17"/>
  <c r="K394" i="17"/>
  <c r="K449" i="17"/>
  <c r="K487" i="17"/>
  <c r="L501" i="17"/>
  <c r="K533" i="17"/>
  <c r="K558" i="17"/>
  <c r="K567" i="17"/>
  <c r="M582" i="17"/>
  <c r="L609" i="17"/>
  <c r="L623" i="17"/>
  <c r="K654" i="17"/>
  <c r="L249" i="17"/>
  <c r="L351" i="17"/>
  <c r="L483" i="17"/>
  <c r="L517" i="17"/>
  <c r="L541" i="17"/>
  <c r="M570" i="17"/>
  <c r="K608" i="17"/>
  <c r="K653" i="17"/>
  <c r="L679" i="17"/>
  <c r="K711" i="17"/>
  <c r="M774" i="17"/>
  <c r="K804" i="17"/>
  <c r="K828" i="17"/>
  <c r="M847" i="17"/>
  <c r="K868" i="17"/>
  <c r="K892" i="17"/>
  <c r="M911" i="17"/>
  <c r="K932" i="17"/>
  <c r="M943" i="17"/>
  <c r="K299" i="17"/>
  <c r="K479" i="17"/>
  <c r="L535" i="17"/>
  <c r="K577" i="17"/>
  <c r="M618" i="17"/>
  <c r="L653" i="17"/>
  <c r="M714" i="17"/>
  <c r="M747" i="17"/>
  <c r="K778" i="17"/>
  <c r="M804" i="17"/>
  <c r="M860" i="17"/>
  <c r="K906" i="17"/>
  <c r="M932" i="17"/>
  <c r="K986" i="17"/>
  <c r="M1004" i="17"/>
  <c r="K350" i="17"/>
  <c r="K503" i="17"/>
  <c r="M558" i="17"/>
  <c r="L621" i="17"/>
  <c r="L721" i="17"/>
  <c r="K774" i="17"/>
  <c r="L793" i="17"/>
  <c r="K831" i="17"/>
  <c r="M848" i="17"/>
  <c r="K879" i="17"/>
  <c r="L905" i="17"/>
  <c r="K927" i="17"/>
  <c r="K952" i="17"/>
  <c r="M967" i="17"/>
  <c r="K990" i="17"/>
  <c r="K1012" i="17"/>
  <c r="F9" i="24"/>
  <c r="E7" i="22"/>
  <c r="G22" i="22"/>
  <c r="I32" i="21"/>
  <c r="J10" i="20"/>
  <c r="I66" i="20"/>
  <c r="K704" i="17"/>
  <c r="K763" i="17"/>
  <c r="J10" i="21"/>
  <c r="I65" i="21"/>
  <c r="F28" i="22"/>
  <c r="J25" i="9"/>
  <c r="M393" i="17"/>
  <c r="K35" i="17"/>
  <c r="L233" i="17"/>
  <c r="L465" i="17"/>
  <c r="M44" i="17"/>
  <c r="K182" i="17"/>
  <c r="K304" i="17"/>
  <c r="K401" i="17"/>
  <c r="M485" i="17"/>
  <c r="M526" i="17"/>
  <c r="K229" i="17"/>
  <c r="L345" i="17"/>
  <c r="L417" i="17"/>
  <c r="K501" i="17"/>
  <c r="K618" i="17"/>
  <c r="K706" i="17"/>
  <c r="K79" i="17"/>
  <c r="K198" i="17"/>
  <c r="L281" i="17"/>
  <c r="M31" i="17"/>
  <c r="K339" i="17"/>
  <c r="K458" i="17"/>
  <c r="K575" i="17"/>
  <c r="K662" i="17"/>
  <c r="L727" i="17"/>
  <c r="K162" i="17"/>
  <c r="K362" i="17"/>
  <c r="L437" i="17"/>
  <c r="K493" i="17"/>
  <c r="L547" i="17"/>
  <c r="K574" i="17"/>
  <c r="K619" i="17"/>
  <c r="L121" i="17"/>
  <c r="K361" i="17"/>
  <c r="M507" i="17"/>
  <c r="K549" i="17"/>
  <c r="L633" i="17"/>
  <c r="M694" i="17"/>
  <c r="K764" i="17"/>
  <c r="M814" i="17"/>
  <c r="K860" i="17"/>
  <c r="K900" i="17"/>
  <c r="K940" i="17"/>
  <c r="K335" i="17"/>
  <c r="K525" i="17"/>
  <c r="K607" i="17"/>
  <c r="M666" i="17"/>
  <c r="K710" i="17"/>
  <c r="M764" i="17"/>
  <c r="M828" i="17"/>
  <c r="K922" i="17"/>
  <c r="M972" i="17"/>
  <c r="K295" i="17"/>
  <c r="K542" i="17"/>
  <c r="M705" i="17"/>
  <c r="K783" i="17"/>
  <c r="L841" i="17"/>
  <c r="K895" i="17"/>
  <c r="K943" i="17"/>
  <c r="K983" i="17"/>
  <c r="K1016" i="17"/>
  <c r="AG14" i="22"/>
  <c r="J44" i="21"/>
  <c r="E8" i="24"/>
  <c r="I28" i="8"/>
  <c r="K330" i="17"/>
  <c r="K454" i="17"/>
  <c r="L607" i="17"/>
  <c r="M710" i="17"/>
  <c r="M770" i="17"/>
  <c r="M809" i="17"/>
  <c r="L847" i="17"/>
  <c r="L879" i="17"/>
  <c r="K920" i="17"/>
  <c r="K950" i="17"/>
  <c r="K975" i="17"/>
  <c r="M994" i="17"/>
  <c r="L1015" i="17"/>
  <c r="AG18" i="22"/>
  <c r="AG30" i="22"/>
  <c r="I56" i="21"/>
  <c r="I34" i="20"/>
  <c r="E17" i="24"/>
  <c r="J11" i="9"/>
  <c r="L1016" i="17"/>
  <c r="L992" i="17"/>
  <c r="L972" i="17"/>
  <c r="L952" i="17"/>
  <c r="L928" i="17"/>
  <c r="L908" i="17"/>
  <c r="L888" i="17"/>
  <c r="L864" i="17"/>
  <c r="L844" i="17"/>
  <c r="L824" i="17"/>
  <c r="L800" i="17"/>
  <c r="K286" i="17"/>
  <c r="M546" i="17"/>
  <c r="K677" i="17"/>
  <c r="L757" i="17"/>
  <c r="K805" i="17"/>
  <c r="L871" i="17"/>
  <c r="K926" i="17"/>
  <c r="K971" i="17"/>
  <c r="I68" i="9"/>
  <c r="AG17" i="22"/>
  <c r="I22" i="21"/>
  <c r="L710" i="17"/>
  <c r="L658" i="17"/>
  <c r="L634" i="17"/>
  <c r="L614" i="17"/>
  <c r="J79" i="21"/>
  <c r="L428" i="17"/>
  <c r="L108" i="17"/>
  <c r="L68" i="17"/>
  <c r="L20" i="17"/>
  <c r="J77" i="21"/>
  <c r="F10" i="22"/>
  <c r="H13" i="22"/>
  <c r="H26" i="22"/>
  <c r="F11" i="22"/>
  <c r="K390" i="17"/>
  <c r="L595" i="17"/>
  <c r="L705" i="17"/>
  <c r="L769" i="17"/>
  <c r="L833" i="17"/>
  <c r="K887" i="17"/>
  <c r="M950" i="17"/>
  <c r="K988" i="17"/>
  <c r="I49" i="9"/>
  <c r="F15" i="24"/>
  <c r="J40" i="21"/>
  <c r="E10" i="24"/>
  <c r="L990" i="17"/>
  <c r="L950" i="17"/>
  <c r="L814" i="17"/>
  <c r="L756" i="17"/>
  <c r="L714" i="17"/>
  <c r="L666" i="17"/>
  <c r="J59" i="21"/>
  <c r="L586" i="17"/>
  <c r="L554" i="17"/>
  <c r="L522" i="17"/>
  <c r="L482" i="17"/>
  <c r="L450" i="17"/>
  <c r="L418" i="17"/>
  <c r="L386" i="17"/>
  <c r="L354" i="17"/>
  <c r="L322" i="17"/>
  <c r="L290" i="17"/>
  <c r="L258" i="17"/>
  <c r="L226" i="17"/>
  <c r="L194" i="17"/>
  <c r="L162" i="17"/>
  <c r="L130" i="17"/>
  <c r="J86" i="20"/>
  <c r="I29" i="20"/>
  <c r="L697" i="17"/>
  <c r="K871" i="17"/>
  <c r="K964" i="17"/>
  <c r="K1020" i="17"/>
  <c r="J34" i="8"/>
  <c r="J66" i="8"/>
  <c r="G33" i="22"/>
  <c r="E27" i="24"/>
  <c r="J25" i="8"/>
  <c r="L794" i="17"/>
  <c r="L690" i="17"/>
  <c r="L590" i="17"/>
  <c r="L526" i="17"/>
  <c r="L462" i="17"/>
  <c r="L398" i="17"/>
  <c r="L334" i="17"/>
  <c r="L270" i="17"/>
  <c r="L206" i="17"/>
  <c r="L142" i="17"/>
  <c r="J88" i="20"/>
  <c r="G12" i="22"/>
  <c r="J68" i="21"/>
  <c r="H29" i="22"/>
  <c r="F18" i="22"/>
  <c r="M382" i="17"/>
  <c r="M646" i="17"/>
  <c r="M742" i="17"/>
  <c r="K821" i="17"/>
  <c r="K885" i="17"/>
  <c r="K960" i="17"/>
  <c r="L999" i="17"/>
  <c r="F24" i="24"/>
  <c r="J22" i="20"/>
  <c r="L766" i="17"/>
  <c r="J89" i="21"/>
  <c r="L400" i="17"/>
  <c r="L80" i="17"/>
  <c r="L16" i="17"/>
  <c r="I87" i="21"/>
  <c r="J88" i="21"/>
  <c r="I11" i="21"/>
  <c r="H31" i="22"/>
  <c r="F20" i="22"/>
  <c r="F9" i="22"/>
  <c r="I74" i="21"/>
  <c r="F15" i="22"/>
  <c r="L118" i="17"/>
  <c r="L374" i="17"/>
  <c r="I67" i="21"/>
  <c r="I43" i="21"/>
  <c r="I42" i="9"/>
  <c r="G9" i="22"/>
  <c r="J14" i="20"/>
  <c r="E31" i="24"/>
  <c r="F24" i="22"/>
  <c r="J84" i="21"/>
  <c r="L166" i="17"/>
  <c r="L294" i="17"/>
  <c r="L422" i="17"/>
  <c r="L550" i="17"/>
  <c r="L738" i="17"/>
  <c r="J44" i="9"/>
  <c r="I9" i="8"/>
  <c r="M808" i="17"/>
  <c r="K646" i="17"/>
  <c r="I51" i="9"/>
  <c r="J65" i="9"/>
  <c r="H8" i="22"/>
  <c r="AG15" i="22"/>
  <c r="L765" i="17"/>
  <c r="J31" i="21"/>
  <c r="K166" i="17"/>
  <c r="K313" i="17"/>
  <c r="M567" i="17"/>
  <c r="L117" i="17"/>
  <c r="K231" i="17"/>
  <c r="L329" i="17"/>
  <c r="K433" i="17"/>
  <c r="L495" i="17"/>
  <c r="L93" i="17"/>
  <c r="L295" i="17"/>
  <c r="K446" i="17"/>
  <c r="L543" i="17"/>
  <c r="K650" i="17"/>
  <c r="K738" i="17"/>
  <c r="M97" i="17"/>
  <c r="M246" i="17"/>
  <c r="L309" i="17"/>
  <c r="M178" i="17"/>
  <c r="K418" i="17"/>
  <c r="K511" i="17"/>
  <c r="L597" i="17"/>
  <c r="K694" i="17"/>
  <c r="K751" i="17"/>
  <c r="M235" i="17"/>
  <c r="L381" i="17"/>
  <c r="L455" i="17"/>
  <c r="M513" i="17"/>
  <c r="L559" i="17"/>
  <c r="L589" i="17"/>
  <c r="K629" i="17"/>
  <c r="K290" i="17"/>
  <c r="K417" i="17"/>
  <c r="K519" i="17"/>
  <c r="M578" i="17"/>
  <c r="K661" i="17"/>
  <c r="M715" i="17"/>
  <c r="M782" i="17"/>
  <c r="M831" i="17"/>
  <c r="K876" i="17"/>
  <c r="K916" i="17"/>
  <c r="K948" i="17"/>
  <c r="M547" i="17"/>
  <c r="L629" i="17"/>
  <c r="M678" i="17"/>
  <c r="L719" i="17"/>
  <c r="K786" i="17"/>
  <c r="M868" i="17"/>
  <c r="K938" i="17"/>
  <c r="M988" i="17"/>
  <c r="M373" i="17"/>
  <c r="L563" i="17"/>
  <c r="K728" i="17"/>
  <c r="K806" i="17"/>
  <c r="L857" i="17"/>
  <c r="K911" i="17"/>
  <c r="L991" i="17"/>
  <c r="F13" i="24"/>
  <c r="G28" i="22"/>
  <c r="J19" i="20"/>
  <c r="E16" i="24"/>
  <c r="J59" i="8"/>
  <c r="K358" i="17"/>
  <c r="L533" i="17"/>
  <c r="M650" i="17"/>
  <c r="K715" i="17"/>
  <c r="L783" i="17"/>
  <c r="K824" i="17"/>
  <c r="K856" i="17"/>
  <c r="L895" i="17"/>
  <c r="L927" i="17"/>
  <c r="L951" i="17"/>
  <c r="K979" i="17"/>
  <c r="K1004" i="17"/>
  <c r="I59" i="9"/>
  <c r="AG22" i="22"/>
  <c r="AG32" i="22"/>
  <c r="I11" i="20"/>
  <c r="E21" i="24"/>
  <c r="I27" i="8"/>
  <c r="L1008" i="17"/>
  <c r="L988" i="17"/>
  <c r="L968" i="17"/>
  <c r="L944" i="17"/>
  <c r="L924" i="17"/>
  <c r="L904" i="17"/>
  <c r="L880" i="17"/>
  <c r="L860" i="17"/>
  <c r="L840" i="17"/>
  <c r="L816" i="17"/>
  <c r="L796" i="17"/>
  <c r="K297" i="17"/>
  <c r="K601" i="17"/>
  <c r="L685" i="17"/>
  <c r="K766" i="17"/>
  <c r="K837" i="17"/>
  <c r="M881" i="17"/>
  <c r="L935" i="17"/>
  <c r="K992" i="17"/>
  <c r="I20" i="8"/>
  <c r="AG21" i="22"/>
  <c r="F7" i="24"/>
  <c r="L768" i="17"/>
  <c r="L704" i="17"/>
  <c r="L650" i="17"/>
  <c r="L630" i="17"/>
  <c r="L610" i="17"/>
  <c r="J55" i="21"/>
  <c r="L348" i="17"/>
  <c r="L100" i="17"/>
  <c r="L52" i="17"/>
  <c r="L12" i="17"/>
  <c r="I69" i="21"/>
  <c r="J30" i="20"/>
  <c r="H34" i="22"/>
  <c r="F23" i="22"/>
  <c r="F33" i="24"/>
  <c r="M397" i="17"/>
  <c r="K611" i="17"/>
  <c r="K725" i="17"/>
  <c r="M778" i="17"/>
  <c r="K848" i="17"/>
  <c r="K912" i="17"/>
  <c r="K999" i="17"/>
  <c r="I34" i="8"/>
  <c r="AG13" i="22"/>
  <c r="I66" i="21"/>
  <c r="E26" i="24"/>
  <c r="L982" i="17"/>
  <c r="L942" i="17"/>
  <c r="L798" i="17"/>
  <c r="L746" i="17"/>
  <c r="L708" i="17"/>
  <c r="I31" i="20"/>
  <c r="I55" i="21"/>
  <c r="L578" i="17"/>
  <c r="L546" i="17"/>
  <c r="L514" i="17"/>
  <c r="L474" i="17"/>
  <c r="L442" i="17"/>
  <c r="L410" i="17"/>
  <c r="L378" i="17"/>
  <c r="L346" i="17"/>
  <c r="L314" i="17"/>
  <c r="L282" i="17"/>
  <c r="L250" i="17"/>
  <c r="L218" i="17"/>
  <c r="L186" i="17"/>
  <c r="L154" i="17"/>
  <c r="L122" i="17"/>
  <c r="J68" i="20"/>
  <c r="J87" i="21"/>
  <c r="L321" i="17"/>
  <c r="K700" i="17"/>
  <c r="L919" i="17"/>
  <c r="K967" i="17"/>
  <c r="I11" i="9"/>
  <c r="I50" i="8"/>
  <c r="F11" i="24"/>
  <c r="J33" i="21"/>
  <c r="J58" i="9"/>
  <c r="L1002" i="17"/>
  <c r="L938" i="17"/>
  <c r="L778" i="17"/>
  <c r="I89" i="21"/>
  <c r="L574" i="17"/>
  <c r="L510" i="17"/>
  <c r="L446" i="17"/>
  <c r="L382" i="17"/>
  <c r="L318" i="17"/>
  <c r="L254" i="17"/>
  <c r="L190" i="17"/>
  <c r="L126" i="17"/>
  <c r="J66" i="20"/>
  <c r="H10" i="22"/>
  <c r="F13" i="22"/>
  <c r="H27" i="22"/>
  <c r="F14" i="22"/>
  <c r="K385" i="17"/>
  <c r="L665" i="17"/>
  <c r="K782" i="17"/>
  <c r="M833" i="17"/>
  <c r="M897" i="17"/>
  <c r="M968" i="17"/>
  <c r="I10" i="9"/>
  <c r="AG23" i="22"/>
  <c r="E22" i="24"/>
  <c r="L734" i="17"/>
  <c r="I59" i="21"/>
  <c r="L224" i="17"/>
  <c r="L64" i="17"/>
  <c r="J89" i="20"/>
  <c r="I57" i="21"/>
  <c r="J74" i="21"/>
  <c r="E17" i="22"/>
  <c r="F29" i="22"/>
  <c r="H16" i="22"/>
  <c r="E34" i="24"/>
  <c r="I23" i="20"/>
  <c r="E10" i="22"/>
  <c r="L182" i="17"/>
  <c r="L438" i="17"/>
  <c r="L770" i="17"/>
  <c r="AG8" i="22"/>
  <c r="I34" i="9"/>
  <c r="G15" i="22"/>
  <c r="J39" i="20"/>
  <c r="F30" i="24"/>
  <c r="H28" i="22"/>
  <c r="I13" i="21"/>
  <c r="L198" i="17"/>
  <c r="L326" i="17"/>
  <c r="L454" i="17"/>
  <c r="L582" i="17"/>
  <c r="L786" i="17"/>
  <c r="I14" i="20"/>
  <c r="J49" i="9"/>
  <c r="K956" i="17"/>
  <c r="M787" i="17"/>
  <c r="L567" i="17"/>
  <c r="J51" i="9"/>
  <c r="M893" i="17"/>
  <c r="J43" i="21"/>
  <c r="H19" i="22"/>
  <c r="L86" i="17"/>
  <c r="L342" i="17"/>
  <c r="L598" i="17"/>
  <c r="L930" i="17"/>
  <c r="M851" i="17"/>
  <c r="L593" i="17"/>
  <c r="L177" i="17"/>
  <c r="E14" i="22"/>
  <c r="I44" i="21"/>
  <c r="F30" i="22"/>
  <c r="J23" i="21"/>
  <c r="L88" i="17"/>
  <c r="L536" i="17"/>
  <c r="I41" i="21"/>
  <c r="I57" i="9"/>
  <c r="K905" i="17"/>
  <c r="K853" i="17"/>
  <c r="K832" i="17"/>
  <c r="K777" i="17"/>
  <c r="K621" i="17"/>
  <c r="J12" i="8"/>
  <c r="L947" i="17"/>
  <c r="K873" i="17"/>
  <c r="M843" i="17"/>
  <c r="L797" i="17"/>
  <c r="K753" i="17"/>
  <c r="M947" i="17"/>
  <c r="L211" i="17"/>
  <c r="I44" i="9"/>
  <c r="L995" i="17"/>
  <c r="K955" i="17"/>
  <c r="K825" i="17"/>
  <c r="L733" i="17"/>
  <c r="K675" i="17"/>
  <c r="M274" i="17"/>
  <c r="J50" i="8"/>
  <c r="I58" i="9"/>
  <c r="I33" i="9"/>
  <c r="K941" i="17"/>
  <c r="L909" i="17"/>
  <c r="L899" i="17"/>
  <c r="K877" i="17"/>
  <c r="L845" i="17"/>
  <c r="L835" i="17"/>
  <c r="K813" i="17"/>
  <c r="L771" i="17"/>
  <c r="M691" i="17"/>
  <c r="K572" i="17"/>
  <c r="K506" i="17"/>
  <c r="L1003" i="17"/>
  <c r="K945" i="17"/>
  <c r="K913" i="17"/>
  <c r="L885" i="17"/>
  <c r="M869" i="17"/>
  <c r="K849" i="17"/>
  <c r="L821" i="17"/>
  <c r="M805" i="17"/>
  <c r="K785" i="17"/>
  <c r="K745" i="17"/>
  <c r="L729" i="17"/>
  <c r="L699" i="17"/>
  <c r="M697" i="17"/>
  <c r="M637" i="17"/>
  <c r="L617" i="17"/>
  <c r="K514" i="17"/>
  <c r="M475" i="17"/>
  <c r="I20" i="9"/>
  <c r="M369" i="17"/>
  <c r="L213" i="17"/>
  <c r="K39" i="17"/>
  <c r="M295" i="17"/>
  <c r="L479" i="17"/>
  <c r="M209" i="17"/>
  <c r="L409" i="17"/>
  <c r="K610" i="17"/>
  <c r="K67" i="17"/>
  <c r="K275" i="17"/>
  <c r="K331" i="17"/>
  <c r="K565" i="17"/>
  <c r="K726" i="17"/>
  <c r="K354" i="17"/>
  <c r="M491" i="17"/>
  <c r="K573" i="17"/>
  <c r="I67" i="20"/>
  <c r="K495" i="17"/>
  <c r="K614" i="17"/>
  <c r="K760" i="17"/>
  <c r="K852" i="17"/>
  <c r="M934" i="17"/>
  <c r="L493" i="17"/>
  <c r="L661" i="17"/>
  <c r="K752" i="17"/>
  <c r="M916" i="17"/>
  <c r="M123" i="17"/>
  <c r="M675" i="17"/>
  <c r="M832" i="17"/>
  <c r="K934" i="17"/>
  <c r="K1015" i="17"/>
  <c r="I39" i="21"/>
  <c r="E24" i="24"/>
  <c r="M437" i="17"/>
  <c r="K685" i="17"/>
  <c r="M793" i="17"/>
  <c r="K872" i="17"/>
  <c r="L943" i="17"/>
  <c r="L983" i="17"/>
  <c r="E16" i="22"/>
  <c r="J42" i="21"/>
  <c r="E9" i="24"/>
  <c r="L1020" i="17"/>
  <c r="L976" i="17"/>
  <c r="L936" i="17"/>
  <c r="L892" i="17"/>
  <c r="L848" i="17"/>
  <c r="L808" i="17"/>
  <c r="K509" i="17"/>
  <c r="M751" i="17"/>
  <c r="M849" i="17"/>
  <c r="L967" i="17"/>
  <c r="F28" i="24"/>
  <c r="E23" i="24"/>
  <c r="L662" i="17"/>
  <c r="L618" i="17"/>
  <c r="L556" i="17"/>
  <c r="L76" i="17"/>
  <c r="J65" i="20"/>
  <c r="H17" i="22"/>
  <c r="H18" i="22"/>
  <c r="K541" i="17"/>
  <c r="M743" i="17"/>
  <c r="K880" i="17"/>
  <c r="M983" i="17"/>
  <c r="I36" i="8"/>
  <c r="I59" i="20"/>
  <c r="L958" i="17"/>
  <c r="L782" i="17"/>
  <c r="L682" i="17"/>
  <c r="L594" i="17"/>
  <c r="L530" i="17"/>
  <c r="L458" i="17"/>
  <c r="L394" i="17"/>
  <c r="L330" i="17"/>
  <c r="L266" i="17"/>
  <c r="L202" i="17"/>
  <c r="L138" i="17"/>
  <c r="J33" i="20"/>
  <c r="K695" i="17"/>
  <c r="K935" i="17"/>
  <c r="J52" i="9"/>
  <c r="G25" i="22"/>
  <c r="J58" i="8"/>
  <c r="L810" i="17"/>
  <c r="I20" i="21"/>
  <c r="L478" i="17"/>
  <c r="L350" i="17"/>
  <c r="L222" i="17"/>
  <c r="L30" i="17"/>
  <c r="J78" i="21"/>
  <c r="H20" i="22"/>
  <c r="M640" i="17"/>
  <c r="K800" i="17"/>
  <c r="K928" i="17"/>
  <c r="J68" i="8"/>
  <c r="J10" i="9"/>
  <c r="L496" i="17"/>
  <c r="L32" i="17"/>
  <c r="E12" i="22"/>
  <c r="H33" i="22"/>
  <c r="F31" i="24"/>
  <c r="F32" i="24"/>
  <c r="L310" i="17"/>
  <c r="E14" i="24"/>
  <c r="F19" i="24"/>
  <c r="J66" i="21"/>
  <c r="L262" i="17"/>
  <c r="L518" i="17"/>
  <c r="L978" i="17"/>
  <c r="I43" i="8"/>
  <c r="M936" i="17"/>
  <c r="M480" i="17"/>
  <c r="L893" i="17"/>
  <c r="J29" i="21"/>
  <c r="F26" i="22"/>
  <c r="L214" i="17"/>
  <c r="L534" i="17"/>
  <c r="L994" i="17"/>
  <c r="I19" i="8"/>
  <c r="M872" i="17"/>
  <c r="M690" i="17"/>
  <c r="F12" i="24"/>
  <c r="I30" i="21"/>
  <c r="I32" i="20"/>
  <c r="H23" i="22"/>
  <c r="J85" i="20"/>
  <c r="L280" i="17"/>
  <c r="L750" i="17"/>
  <c r="J18" i="9"/>
  <c r="K991" i="17"/>
  <c r="M875" i="17"/>
  <c r="L829" i="17"/>
  <c r="M695" i="17"/>
  <c r="M201" i="17"/>
  <c r="I10" i="8"/>
  <c r="M1009" i="17"/>
  <c r="L883" i="17"/>
  <c r="K819" i="17"/>
  <c r="K797" i="17"/>
  <c r="I27" i="9"/>
  <c r="M987" i="17"/>
  <c r="J34" i="9"/>
  <c r="M1019" i="17"/>
  <c r="M995" i="17"/>
  <c r="K889" i="17"/>
  <c r="K739" i="17"/>
  <c r="L669" i="17"/>
  <c r="I67" i="8"/>
  <c r="J41" i="8"/>
  <c r="I11" i="8"/>
  <c r="J66" i="9"/>
  <c r="L931" i="17"/>
  <c r="K899" i="17"/>
  <c r="K867" i="17"/>
  <c r="K845" i="17"/>
  <c r="M813" i="17"/>
  <c r="M749" i="17"/>
  <c r="M585" i="17"/>
  <c r="M521" i="17"/>
  <c r="M981" i="17"/>
  <c r="M917" i="17"/>
  <c r="M885" i="17"/>
  <c r="L853" i="17"/>
  <c r="K833" i="17"/>
  <c r="K801" i="17"/>
  <c r="M773" i="17"/>
  <c r="K729" i="17"/>
  <c r="M699" i="17"/>
  <c r="M657" i="17"/>
  <c r="K617" i="17"/>
  <c r="M514" i="17"/>
  <c r="M293" i="17"/>
  <c r="L979" i="17"/>
  <c r="L923" i="17"/>
  <c r="L891" i="17"/>
  <c r="L859" i="17"/>
  <c r="L827" i="17"/>
  <c r="K761" i="17"/>
  <c r="K741" i="17"/>
  <c r="M701" i="17"/>
  <c r="M669" i="17"/>
  <c r="K645" i="17"/>
  <c r="M430" i="17"/>
  <c r="M333" i="17"/>
  <c r="K224" i="17"/>
  <c r="K721" i="17"/>
  <c r="K681" i="17"/>
  <c r="K665" i="17"/>
  <c r="K625" i="17"/>
  <c r="M605" i="17"/>
  <c r="L603" i="17"/>
  <c r="M579" i="17"/>
  <c r="L569" i="17"/>
  <c r="K540" i="17"/>
  <c r="K499" i="17"/>
  <c r="M402" i="17"/>
  <c r="K365" i="17"/>
  <c r="K343" i="17"/>
  <c r="K303" i="17"/>
  <c r="K214" i="17"/>
  <c r="L731" i="17"/>
  <c r="K689" i="17"/>
  <c r="M594" i="17"/>
  <c r="M562" i="17"/>
  <c r="K515" i="17"/>
  <c r="K466" i="17"/>
  <c r="M410" i="17"/>
  <c r="M346" i="17"/>
  <c r="L271" i="17"/>
  <c r="M247" i="17"/>
  <c r="K176" i="17"/>
  <c r="M621" i="17"/>
  <c r="K570" i="17"/>
  <c r="L549" i="17"/>
  <c r="K512" i="17"/>
  <c r="K505" i="17"/>
  <c r="K483" i="17"/>
  <c r="M471" i="17"/>
  <c r="M442" i="17"/>
  <c r="M429" i="17"/>
  <c r="M334" i="17"/>
  <c r="L301" i="17"/>
  <c r="L285" i="17"/>
  <c r="M254" i="17"/>
  <c r="K206" i="17"/>
  <c r="L139" i="17"/>
  <c r="M63" i="17"/>
  <c r="K737" i="17"/>
  <c r="M693" i="17"/>
  <c r="K641" i="17"/>
  <c r="K602" i="17"/>
  <c r="L581" i="17"/>
  <c r="L553" i="17"/>
  <c r="L539" i="17"/>
  <c r="K491" i="17"/>
  <c r="M489" i="17"/>
  <c r="K451" i="17"/>
  <c r="L347" i="17"/>
  <c r="K338" i="17"/>
  <c r="K291" i="17"/>
  <c r="K184" i="17"/>
  <c r="K84" i="17"/>
  <c r="L323" i="17"/>
  <c r="M302" i="17"/>
  <c r="L253" i="17"/>
  <c r="L239" i="17"/>
  <c r="M237" i="17"/>
  <c r="M162" i="17"/>
  <c r="M102" i="17"/>
  <c r="M60" i="17"/>
  <c r="M33" i="17"/>
  <c r="L577" i="17"/>
  <c r="M520" i="17"/>
  <c r="M504" i="17"/>
  <c r="M488" i="17"/>
  <c r="M463" i="17"/>
  <c r="L453" i="17"/>
  <c r="M434" i="17"/>
  <c r="K370" i="17"/>
  <c r="L335" i="17"/>
  <c r="L315" i="17"/>
  <c r="K306" i="17"/>
  <c r="K243" i="17"/>
  <c r="M171" i="17"/>
  <c r="M151" i="17"/>
  <c r="M119" i="17"/>
  <c r="K99" i="17"/>
  <c r="K82" i="17"/>
  <c r="K460" i="17"/>
  <c r="K428" i="17"/>
  <c r="K396" i="17"/>
  <c r="K364" i="17"/>
  <c r="L331" i="17"/>
  <c r="L299" i="17"/>
  <c r="M262" i="17"/>
  <c r="K242" i="17"/>
  <c r="M227" i="17"/>
  <c r="M163" i="17"/>
  <c r="M143" i="17"/>
  <c r="M89" i="17"/>
  <c r="K87" i="17"/>
  <c r="M38" i="17"/>
  <c r="M20" i="17"/>
  <c r="M458" i="17"/>
  <c r="K406" i="17"/>
  <c r="M362" i="17"/>
  <c r="K340" i="17"/>
  <c r="K317" i="17"/>
  <c r="L283" i="17"/>
  <c r="M270" i="17"/>
  <c r="L261" i="17"/>
  <c r="K235" i="17"/>
  <c r="K193" i="17"/>
  <c r="M183" i="17"/>
  <c r="M138" i="17"/>
  <c r="M118" i="17"/>
  <c r="K25" i="17"/>
  <c r="M23" i="17"/>
  <c r="M10" i="17"/>
  <c r="F16" i="24"/>
  <c r="E18" i="22"/>
  <c r="E22" i="22"/>
  <c r="E26" i="22"/>
  <c r="E30" i="22"/>
  <c r="E34" i="22"/>
  <c r="I58" i="20"/>
  <c r="M13" i="17"/>
  <c r="M45" i="17"/>
  <c r="M93" i="17"/>
  <c r="M125" i="17"/>
  <c r="M157" i="17"/>
  <c r="M189" i="17"/>
  <c r="M221" i="17"/>
  <c r="I24" i="20"/>
  <c r="M8" i="17"/>
  <c r="K21" i="17"/>
  <c r="K51" i="17"/>
  <c r="K80" i="17"/>
  <c r="L109" i="17"/>
  <c r="K123" i="17"/>
  <c r="I86" i="20"/>
  <c r="K13" i="17"/>
  <c r="M64" i="17"/>
  <c r="L101" i="17"/>
  <c r="L133" i="17"/>
  <c r="K173" i="17"/>
  <c r="L229" i="17"/>
  <c r="M265" i="17"/>
  <c r="M329" i="17"/>
  <c r="M297" i="17"/>
  <c r="L267" i="17"/>
  <c r="K241" i="17"/>
  <c r="K225" i="17"/>
  <c r="K202" i="17"/>
  <c r="M182" i="17"/>
  <c r="M166" i="17"/>
  <c r="M153" i="17"/>
  <c r="K137" i="17"/>
  <c r="L127" i="17"/>
  <c r="L115" i="17"/>
  <c r="K107" i="17"/>
  <c r="L95" i="17"/>
  <c r="M92" i="17"/>
  <c r="M76" i="17"/>
  <c r="L55" i="17"/>
  <c r="M51" i="17"/>
  <c r="M39" i="17"/>
  <c r="K29" i="17"/>
  <c r="K27" i="17"/>
  <c r="M12" i="17"/>
  <c r="J79" i="20"/>
  <c r="I84" i="21"/>
  <c r="L231" i="17"/>
  <c r="K177" i="17"/>
  <c r="L135" i="17"/>
  <c r="L103" i="17"/>
  <c r="K68" i="17"/>
  <c r="K9" i="17"/>
  <c r="J59" i="20"/>
  <c r="L111" i="17"/>
  <c r="K76" i="17"/>
  <c r="K17" i="17"/>
  <c r="I76" i="20"/>
  <c r="E7" i="24"/>
  <c r="J486" i="17"/>
  <c r="H41" i="21"/>
  <c r="J473" i="17"/>
  <c r="J504" i="17"/>
  <c r="J432" i="17"/>
  <c r="J768" i="17"/>
  <c r="J205" i="17"/>
  <c r="J357" i="17"/>
  <c r="H59" i="9"/>
  <c r="J728" i="17"/>
  <c r="J472" i="17"/>
  <c r="J369" i="17"/>
  <c r="J964" i="17"/>
  <c r="H52" i="8"/>
  <c r="J746" i="17"/>
  <c r="J616" i="17"/>
  <c r="J922" i="17"/>
  <c r="J654" i="17"/>
  <c r="J248" i="17"/>
  <c r="J9" i="17"/>
  <c r="J386" i="17"/>
  <c r="J342" i="17"/>
  <c r="J719" i="17"/>
  <c r="J206" i="17"/>
  <c r="J410" i="17"/>
  <c r="J214" i="17"/>
  <c r="J951" i="17"/>
  <c r="J741" i="17"/>
  <c r="J1013" i="17"/>
  <c r="J851" i="17"/>
  <c r="J726" i="17"/>
  <c r="H18" i="9"/>
  <c r="H64" i="21"/>
  <c r="D22" i="24"/>
  <c r="J231" i="17"/>
  <c r="J98" i="17"/>
  <c r="H19" i="21"/>
  <c r="J555" i="17"/>
  <c r="H9" i="21"/>
  <c r="H36" i="8"/>
  <c r="J844" i="17"/>
  <c r="J47" i="17"/>
  <c r="H43" i="8"/>
  <c r="D8" i="24"/>
  <c r="J718" i="17"/>
  <c r="H87" i="21"/>
  <c r="H26" i="8"/>
  <c r="J583" i="17"/>
  <c r="J344" i="17"/>
  <c r="J264" i="17"/>
  <c r="J502" i="17"/>
  <c r="J275" i="17"/>
  <c r="D16" i="22"/>
  <c r="J3" i="17"/>
  <c r="J167" i="17"/>
  <c r="J295" i="17"/>
  <c r="J988" i="17"/>
  <c r="D32" i="22"/>
  <c r="J898" i="17"/>
  <c r="J637" i="17"/>
  <c r="J891" i="17"/>
  <c r="J927" i="17"/>
  <c r="J605" i="17"/>
  <c r="J282" i="17"/>
  <c r="J777" i="17"/>
  <c r="J918" i="17"/>
  <c r="J734" i="17"/>
  <c r="J994" i="17"/>
  <c r="H36" i="9"/>
  <c r="J909" i="17"/>
  <c r="J835" i="17"/>
  <c r="J917" i="17"/>
  <c r="J821" i="17"/>
  <c r="J907" i="17"/>
  <c r="J871" i="17"/>
  <c r="J571" i="17"/>
  <c r="J849" i="17"/>
  <c r="J611" i="17"/>
  <c r="J84" i="17"/>
  <c r="J97" i="17"/>
  <c r="J89" i="17"/>
  <c r="J384" i="17"/>
  <c r="J1003" i="17"/>
  <c r="J975" i="17"/>
  <c r="J675" i="17"/>
  <c r="J461" i="17"/>
  <c r="J254" i="17"/>
  <c r="J683" i="17"/>
  <c r="J607" i="17"/>
  <c r="J170" i="17"/>
  <c r="H67" i="20"/>
  <c r="J149" i="17"/>
  <c r="J194" i="17"/>
  <c r="J155" i="17"/>
  <c r="J786" i="17"/>
  <c r="J101" i="17"/>
  <c r="J297" i="17"/>
  <c r="J481" i="17"/>
  <c r="J864" i="17"/>
  <c r="J225" i="17"/>
  <c r="J232" i="17"/>
  <c r="J539" i="17"/>
  <c r="J888" i="17"/>
  <c r="J96" i="17"/>
  <c r="J370" i="17"/>
  <c r="J852" i="17"/>
  <c r="H44" i="21"/>
  <c r="H33" i="9"/>
  <c r="D34" i="22"/>
  <c r="H76" i="21"/>
  <c r="D31" i="22"/>
  <c r="J1009" i="17"/>
  <c r="J475" i="17"/>
  <c r="J779" i="17"/>
  <c r="J554" i="17"/>
  <c r="J921" i="17"/>
  <c r="J633" i="17"/>
  <c r="J442" i="17"/>
  <c r="J970" i="17"/>
  <c r="J603" i="17"/>
  <c r="J1001" i="17"/>
  <c r="J847" i="17"/>
  <c r="J825" i="17"/>
  <c r="J247" i="17"/>
  <c r="J474" i="17"/>
  <c r="J715" i="17"/>
  <c r="J609" i="17"/>
  <c r="J743" i="17"/>
  <c r="J294" i="17"/>
  <c r="J283" i="17"/>
  <c r="J456" i="17"/>
  <c r="H10" i="20"/>
  <c r="J541" i="17"/>
  <c r="J102" i="17"/>
  <c r="J310" i="17"/>
  <c r="J405" i="17"/>
  <c r="J175" i="17"/>
  <c r="H85" i="20"/>
  <c r="J56" i="17"/>
  <c r="J278" i="17"/>
  <c r="J210" i="17"/>
  <c r="D13" i="22"/>
  <c r="J793" i="17"/>
  <c r="J239" i="17"/>
  <c r="J154" i="17"/>
  <c r="J446" i="17"/>
  <c r="J128" i="17"/>
  <c r="D27" i="24"/>
  <c r="J88" i="17"/>
  <c r="J255" i="17"/>
  <c r="J51" i="17"/>
  <c r="D16" i="24"/>
  <c r="J265" i="17"/>
  <c r="J495" i="17"/>
  <c r="J467" i="17"/>
  <c r="J976" i="17"/>
  <c r="J412" i="17"/>
  <c r="J404" i="17"/>
  <c r="J425" i="17"/>
  <c r="J968" i="17"/>
  <c r="J8" i="17"/>
  <c r="J164" i="17"/>
  <c r="J360" i="17"/>
  <c r="J772" i="17"/>
  <c r="H59" i="21"/>
  <c r="J986" i="17"/>
  <c r="J91" i="17"/>
  <c r="J147" i="17"/>
  <c r="H86" i="20"/>
  <c r="J227" i="17"/>
  <c r="J260" i="17"/>
  <c r="J769" i="17"/>
  <c r="J919" i="17"/>
  <c r="J506" i="17"/>
  <c r="J593" i="17"/>
  <c r="D15" i="22"/>
  <c r="J774" i="17"/>
  <c r="J764" i="17"/>
  <c r="J190" i="17"/>
  <c r="H78" i="21"/>
  <c r="J730" i="17"/>
  <c r="J680" i="17"/>
  <c r="J448" i="17"/>
  <c r="J606" i="17"/>
  <c r="J584" i="17"/>
  <c r="H68" i="9"/>
  <c r="J166" i="17"/>
  <c r="J697" i="17"/>
  <c r="J326" i="17"/>
  <c r="J33" i="17"/>
  <c r="J351" i="17"/>
  <c r="J469" i="17"/>
  <c r="J71" i="17"/>
  <c r="J212" i="17"/>
  <c r="J287" i="17"/>
  <c r="J269" i="17"/>
  <c r="J185" i="17"/>
  <c r="J679" i="17"/>
  <c r="J266" i="17"/>
  <c r="I65" i="8"/>
  <c r="M711" i="17"/>
  <c r="J76" i="20"/>
  <c r="M1011" i="17"/>
  <c r="J49" i="8"/>
  <c r="L1013" i="17"/>
  <c r="L1018" i="17"/>
  <c r="M1010" i="17"/>
  <c r="J815" i="17"/>
  <c r="K807" i="17"/>
  <c r="K799" i="17"/>
  <c r="J791" i="17"/>
  <c r="K788" i="17"/>
  <c r="J780" i="17"/>
  <c r="K776" i="17"/>
  <c r="H56" i="20"/>
  <c r="M1014" i="17"/>
  <c r="K1006" i="17"/>
  <c r="M811" i="17"/>
  <c r="M795" i="17"/>
  <c r="M784" i="17"/>
  <c r="H69" i="20"/>
  <c r="H57" i="20"/>
  <c r="L981" i="17"/>
  <c r="L40" i="17"/>
  <c r="H12" i="22"/>
  <c r="AG9" i="22"/>
  <c r="I89" i="20"/>
  <c r="L337" i="17"/>
  <c r="K122" i="17"/>
  <c r="K337" i="17"/>
  <c r="M502" i="17"/>
  <c r="K307" i="17"/>
  <c r="K450" i="17"/>
  <c r="K658" i="17"/>
  <c r="M154" i="17"/>
  <c r="M318" i="17"/>
  <c r="K599" i="17"/>
  <c r="M9" i="17"/>
  <c r="M522" i="17"/>
  <c r="M598" i="17"/>
  <c r="L317" i="17"/>
  <c r="K526" i="17"/>
  <c r="K676" i="17"/>
  <c r="K796" i="17"/>
  <c r="M879" i="17"/>
  <c r="L241" i="17"/>
  <c r="M549" i="17"/>
  <c r="M679" i="17"/>
  <c r="K794" i="17"/>
  <c r="K954" i="17"/>
  <c r="K750" i="17"/>
  <c r="K863" i="17"/>
  <c r="L959" i="17"/>
  <c r="F25" i="24"/>
  <c r="J40" i="20"/>
  <c r="J12" i="9"/>
  <c r="K569" i="17"/>
  <c r="L743" i="17"/>
  <c r="L831" i="17"/>
  <c r="K904" i="17"/>
  <c r="M959" i="17"/>
  <c r="K1007" i="17"/>
  <c r="AG24" i="22"/>
  <c r="I21" i="20"/>
  <c r="E25" i="24"/>
  <c r="L1004" i="17"/>
  <c r="L960" i="17"/>
  <c r="L920" i="17"/>
  <c r="L876" i="17"/>
  <c r="L832" i="17"/>
  <c r="L792" i="17"/>
  <c r="K613" i="17"/>
  <c r="M785" i="17"/>
  <c r="K901" i="17"/>
  <c r="K996" i="17"/>
  <c r="AG29" i="22"/>
  <c r="L752" i="17"/>
  <c r="L646" i="17"/>
  <c r="J31" i="20"/>
  <c r="L292" i="17"/>
  <c r="L44" i="17"/>
  <c r="F12" i="22"/>
  <c r="F31" i="22"/>
  <c r="F8" i="22"/>
  <c r="M683" i="17"/>
  <c r="L801" i="17"/>
  <c r="K919" i="17"/>
  <c r="I12" i="9"/>
  <c r="G23" i="22"/>
  <c r="I58" i="8"/>
  <c r="L926" i="17"/>
  <c r="L740" i="17"/>
  <c r="J85" i="21"/>
  <c r="L570" i="17"/>
  <c r="L506" i="17"/>
  <c r="L434" i="17"/>
  <c r="L370" i="17"/>
  <c r="L306" i="17"/>
  <c r="L242" i="17"/>
  <c r="L178" i="17"/>
  <c r="L114" i="17"/>
  <c r="I77" i="21"/>
  <c r="M840" i="17"/>
  <c r="L1007" i="17"/>
  <c r="I51" i="8"/>
  <c r="J9" i="20"/>
  <c r="L986" i="17"/>
  <c r="L764" i="17"/>
  <c r="L558" i="17"/>
  <c r="L430" i="17"/>
  <c r="L302" i="17"/>
  <c r="L174" i="17"/>
  <c r="J65" i="21"/>
  <c r="F34" i="22"/>
  <c r="H9" i="22"/>
  <c r="M723" i="17"/>
  <c r="L849" i="17"/>
  <c r="M974" i="17"/>
  <c r="AG31" i="22"/>
  <c r="L702" i="17"/>
  <c r="L144" i="17"/>
  <c r="J67" i="20"/>
  <c r="J64" i="21"/>
  <c r="H24" i="22"/>
  <c r="F23" i="24"/>
  <c r="J69" i="21"/>
  <c r="L502" i="17"/>
  <c r="I68" i="8"/>
  <c r="I40" i="21"/>
  <c r="F16" i="22"/>
  <c r="J57" i="21"/>
  <c r="L358" i="17"/>
  <c r="J24" i="21"/>
  <c r="I14" i="21"/>
  <c r="J33" i="8"/>
  <c r="L887" i="17"/>
  <c r="L469" i="17"/>
  <c r="K893" i="17"/>
  <c r="I12" i="20"/>
  <c r="F33" i="22"/>
  <c r="L278" i="17"/>
  <c r="J20" i="20"/>
  <c r="I42" i="20"/>
  <c r="J19" i="8"/>
  <c r="M865" i="17"/>
  <c r="K593" i="17"/>
  <c r="F17" i="24"/>
  <c r="J39" i="21"/>
  <c r="AG10" i="22"/>
  <c r="L24" i="17"/>
  <c r="L376" i="17"/>
  <c r="AG27" i="22"/>
  <c r="K1064" i="17"/>
  <c r="K968" i="17"/>
  <c r="K851" i="17"/>
  <c r="M829" i="17"/>
  <c r="K640" i="17"/>
  <c r="J36" i="8"/>
  <c r="J10" i="8"/>
  <c r="K947" i="17"/>
  <c r="L861" i="17"/>
  <c r="L819" i="17"/>
  <c r="M779" i="17"/>
  <c r="M883" i="17"/>
  <c r="J57" i="9"/>
  <c r="M1017" i="17"/>
  <c r="L977" i="17"/>
  <c r="K857" i="17"/>
  <c r="M717" i="17"/>
  <c r="K452" i="17"/>
  <c r="J67" i="8"/>
  <c r="M923" i="17"/>
  <c r="M891" i="17"/>
  <c r="L867" i="17"/>
  <c r="K835" i="17"/>
  <c r="L781" i="17"/>
  <c r="K749" i="17"/>
  <c r="K585" i="17"/>
  <c r="M506" i="17"/>
  <c r="L971" i="17"/>
  <c r="L901" i="17"/>
  <c r="K881" i="17"/>
  <c r="M853" i="17"/>
  <c r="M821" i="17"/>
  <c r="L789" i="17"/>
  <c r="K769" i="17"/>
  <c r="M729" i="17"/>
  <c r="K699" i="17"/>
  <c r="L657" i="17"/>
  <c r="M617" i="17"/>
  <c r="K475" i="17"/>
  <c r="L293" i="17"/>
  <c r="L1011" i="17"/>
  <c r="K939" i="17"/>
  <c r="K907" i="17"/>
  <c r="K875" i="17"/>
  <c r="K843" i="17"/>
  <c r="K779" i="17"/>
  <c r="M761" i="17"/>
  <c r="L739" i="17"/>
  <c r="K701" i="17"/>
  <c r="K669" i="17"/>
  <c r="K580" i="17"/>
  <c r="K430" i="17"/>
  <c r="M263" i="17"/>
  <c r="M757" i="17"/>
  <c r="M721" i="17"/>
  <c r="L681" i="17"/>
  <c r="K649" i="17"/>
  <c r="M625" i="17"/>
  <c r="K605" i="17"/>
  <c r="M603" i="17"/>
  <c r="K571" i="17"/>
  <c r="M569" i="17"/>
  <c r="K538" i="17"/>
  <c r="M499" i="17"/>
  <c r="K402" i="17"/>
  <c r="L365" i="17"/>
  <c r="M343" i="17"/>
  <c r="M282" i="17"/>
  <c r="L755" i="17"/>
  <c r="M731" i="17"/>
  <c r="M689" i="17"/>
  <c r="K586" i="17"/>
  <c r="K531" i="17"/>
  <c r="L515" i="17"/>
  <c r="K421" i="17"/>
  <c r="K410" i="17"/>
  <c r="K346" i="17"/>
  <c r="M271" i="17"/>
  <c r="L247" i="17"/>
  <c r="I65" i="20"/>
  <c r="L611" i="17"/>
  <c r="K563" i="17"/>
  <c r="M541" i="17"/>
  <c r="K507" i="17"/>
  <c r="M505" i="17"/>
  <c r="K474" i="17"/>
  <c r="K461" i="17"/>
  <c r="K442" i="17"/>
  <c r="K334" i="17"/>
  <c r="M301" i="17"/>
  <c r="K279" i="17"/>
  <c r="M226" i="17"/>
  <c r="M195" i="17"/>
  <c r="K139" i="17"/>
  <c r="M47" i="17"/>
  <c r="M725" i="17"/>
  <c r="L683" i="17"/>
  <c r="M629" i="17"/>
  <c r="K595" i="17"/>
  <c r="M573" i="17"/>
  <c r="M553" i="17"/>
  <c r="K530" i="17"/>
  <c r="L491" i="17"/>
  <c r="K482" i="17"/>
  <c r="K444" i="17"/>
  <c r="M398" i="17"/>
  <c r="K357" i="17"/>
  <c r="M347" i="17"/>
  <c r="K316" i="17"/>
  <c r="M291" i="17"/>
  <c r="K129" i="17"/>
  <c r="M84" i="17"/>
  <c r="K323" i="17"/>
  <c r="K302" i="17"/>
  <c r="L251" i="17"/>
  <c r="M239" i="17"/>
  <c r="K234" i="17"/>
  <c r="K159" i="17"/>
  <c r="K102" i="17"/>
  <c r="M59" i="17"/>
  <c r="I19" i="20"/>
  <c r="K555" i="17"/>
  <c r="K520" i="17"/>
  <c r="K504" i="17"/>
  <c r="K488" i="17"/>
  <c r="L463" i="17"/>
  <c r="K434" i="17"/>
  <c r="K389" i="17"/>
  <c r="M358" i="17"/>
  <c r="K325" i="17"/>
  <c r="M315" i="17"/>
  <c r="M294" i="17"/>
  <c r="M218" i="17"/>
  <c r="K154" i="17"/>
  <c r="M130" i="17"/>
  <c r="K119" i="17"/>
  <c r="K97" i="17"/>
  <c r="M79" i="17"/>
  <c r="L459" i="17"/>
  <c r="M354" i="17"/>
  <c r="M322" i="17"/>
  <c r="M290" i="17"/>
  <c r="L259" i="17"/>
  <c r="L235" i="17"/>
  <c r="K217" i="17"/>
  <c r="K179" i="17"/>
  <c r="M110" i="17"/>
  <c r="L89" i="17"/>
  <c r="L75" i="17"/>
  <c r="M35" i="17"/>
  <c r="J78" i="20"/>
  <c r="K447" i="17"/>
  <c r="M426" i="17"/>
  <c r="K404" i="17"/>
  <c r="K381" i="17"/>
  <c r="K351" i="17"/>
  <c r="L339" i="17"/>
  <c r="K310" i="17"/>
  <c r="K283" i="17"/>
  <c r="K269" i="17"/>
  <c r="K259" i="17"/>
  <c r="K227" i="17"/>
  <c r="L193" i="17"/>
  <c r="M179" i="17"/>
  <c r="K138" i="17"/>
  <c r="K118" i="17"/>
  <c r="M25" i="17"/>
  <c r="K23" i="17"/>
  <c r="I64" i="21"/>
  <c r="G7" i="22"/>
  <c r="E19" i="22"/>
  <c r="E23" i="22"/>
  <c r="E27" i="22"/>
  <c r="E31" i="22"/>
  <c r="I33" i="21"/>
  <c r="H77" i="20"/>
  <c r="M21" i="17"/>
  <c r="M69" i="17"/>
  <c r="M101" i="17"/>
  <c r="M133" i="17"/>
  <c r="M197" i="17"/>
  <c r="M229" i="17"/>
  <c r="I68" i="20"/>
  <c r="L13" i="17"/>
  <c r="M40" i="17"/>
  <c r="K53" i="17"/>
  <c r="K83" i="17"/>
  <c r="K114" i="17"/>
  <c r="L141" i="17"/>
  <c r="I87" i="20"/>
  <c r="M32" i="17"/>
  <c r="K72" i="17"/>
  <c r="K104" i="17"/>
  <c r="K141" i="17"/>
  <c r="L197" i="17"/>
  <c r="M241" i="17"/>
  <c r="M273" i="17"/>
  <c r="M321" i="17"/>
  <c r="M289" i="17"/>
  <c r="L265" i="17"/>
  <c r="K236" i="17"/>
  <c r="L225" i="17"/>
  <c r="M194" i="17"/>
  <c r="M174" i="17"/>
  <c r="K158" i="17"/>
  <c r="L149" i="17"/>
  <c r="L137" i="17"/>
  <c r="K127" i="17"/>
  <c r="K115" i="17"/>
  <c r="L105" i="17"/>
  <c r="K95" i="17"/>
  <c r="K91" i="17"/>
  <c r="M67" i="17"/>
  <c r="M55" i="17"/>
  <c r="L43" i="17"/>
  <c r="L31" i="17"/>
  <c r="K28" i="17"/>
  <c r="M24" i="17"/>
  <c r="M3" i="17"/>
  <c r="I74" i="20"/>
  <c r="I78" i="21"/>
  <c r="M222" i="17"/>
  <c r="M158" i="17"/>
  <c r="M126" i="17"/>
  <c r="K100" i="17"/>
  <c r="L39" i="17"/>
  <c r="L7" i="17"/>
  <c r="L143" i="17"/>
  <c r="K108" i="17"/>
  <c r="K49" i="17"/>
  <c r="L15" i="17"/>
  <c r="F22" i="24"/>
  <c r="H66" i="21"/>
  <c r="H88" i="20"/>
  <c r="J340" i="17"/>
  <c r="J488" i="17"/>
  <c r="H18" i="8"/>
  <c r="J559" i="17"/>
  <c r="J503" i="17"/>
  <c r="J984" i="17"/>
  <c r="J765" i="17"/>
  <c r="J221" i="17"/>
  <c r="J575" i="17"/>
  <c r="J932" i="17"/>
  <c r="H59" i="8"/>
  <c r="J682" i="17"/>
  <c r="H67" i="21"/>
  <c r="J794" i="17"/>
  <c r="H79" i="20"/>
  <c r="J125" i="17"/>
  <c r="J238" i="17"/>
  <c r="J450" i="17"/>
  <c r="J463" i="17"/>
  <c r="J129" i="17"/>
  <c r="J483" i="17"/>
  <c r="J689" i="17"/>
  <c r="J625" i="17"/>
  <c r="J983" i="17"/>
  <c r="J859" i="17"/>
  <c r="H35" i="8"/>
  <c r="J930" i="17"/>
  <c r="J938" i="17"/>
  <c r="J546" i="17"/>
  <c r="J814" i="17"/>
  <c r="H25" i="8"/>
  <c r="H42" i="8"/>
  <c r="D18" i="22"/>
  <c r="J642" i="17"/>
  <c r="H33" i="20"/>
  <c r="J526" i="17"/>
  <c r="J972" i="17"/>
  <c r="H39" i="20"/>
  <c r="J1064" i="17"/>
  <c r="H11" i="21"/>
  <c r="D21" i="22"/>
  <c r="J766" i="17"/>
  <c r="J698" i="17"/>
  <c r="H49" i="9"/>
  <c r="J330" i="17"/>
  <c r="J904" i="17"/>
  <c r="J494" i="17"/>
  <c r="J704" i="17"/>
  <c r="J535" i="17"/>
  <c r="J228" i="17"/>
  <c r="J59" i="17"/>
  <c r="J31" i="17"/>
  <c r="J249" i="17"/>
  <c r="J556" i="17"/>
  <c r="H52" i="9"/>
  <c r="J624" i="17"/>
  <c r="J1005" i="17"/>
  <c r="J617" i="17"/>
  <c r="J843" i="17"/>
  <c r="J879" i="17"/>
  <c r="J579" i="17"/>
  <c r="J945" i="17"/>
  <c r="H14" i="20"/>
  <c r="J714" i="17"/>
  <c r="H55" i="21"/>
  <c r="H12" i="8"/>
  <c r="J1019" i="17"/>
  <c r="J899" i="17"/>
  <c r="J781" i="17"/>
  <c r="J885" i="17"/>
  <c r="J805" i="17"/>
  <c r="J263" i="17"/>
  <c r="J831" i="17"/>
  <c r="J523" i="17"/>
  <c r="J691" i="17"/>
  <c r="J601" i="17"/>
  <c r="J581" i="17"/>
  <c r="J237" i="17"/>
  <c r="J82" i="17"/>
  <c r="J75" i="17"/>
  <c r="J878" i="17"/>
  <c r="J895" i="17"/>
  <c r="J485" i="17"/>
  <c r="J429" i="17"/>
  <c r="J63" i="17"/>
  <c r="J641" i="17"/>
  <c r="J159" i="17"/>
  <c r="J341" i="17"/>
  <c r="J138" i="17"/>
  <c r="J58" i="17"/>
  <c r="J281" i="17"/>
  <c r="J168" i="17"/>
  <c r="J86" i="17"/>
  <c r="H11" i="20"/>
  <c r="J193" i="17"/>
  <c r="J433" i="17"/>
  <c r="J368" i="17"/>
  <c r="J736" i="17"/>
  <c r="J385" i="17"/>
  <c r="J44" i="17"/>
  <c r="J183" i="17"/>
  <c r="J824" i="17"/>
  <c r="J241" i="17"/>
  <c r="J545" i="17"/>
  <c r="J724" i="17"/>
  <c r="J926" i="17"/>
  <c r="J632" i="17"/>
  <c r="D17" i="22"/>
  <c r="D20" i="22"/>
  <c r="J622" i="17"/>
  <c r="J947" i="17"/>
  <c r="J293" i="17"/>
  <c r="J224" i="17"/>
  <c r="J540" i="17"/>
  <c r="J841" i="17"/>
  <c r="J570" i="17"/>
  <c r="H68" i="8"/>
  <c r="D22" i="22"/>
  <c r="J420" i="17"/>
  <c r="J875" i="17"/>
  <c r="J767" i="17"/>
  <c r="J733" i="17"/>
  <c r="J186" i="17"/>
  <c r="J195" i="17"/>
  <c r="J693" i="17"/>
  <c r="J573" i="17"/>
  <c r="J695" i="17"/>
  <c r="J198" i="17"/>
  <c r="J298" i="17"/>
  <c r="J144" i="17"/>
  <c r="H67" i="8"/>
  <c r="J517" i="17"/>
  <c r="J358" i="17"/>
  <c r="J270" i="17"/>
  <c r="J74" i="17"/>
  <c r="H75" i="20"/>
  <c r="J135" i="17"/>
  <c r="J233" i="17"/>
  <c r="J131" i="17"/>
  <c r="H20" i="20"/>
  <c r="J346" i="17"/>
  <c r="J735" i="17"/>
  <c r="J151" i="17"/>
  <c r="J414" i="17"/>
  <c r="J118" i="17"/>
  <c r="H34" i="21"/>
  <c r="J136" i="17"/>
  <c r="J92" i="17"/>
  <c r="J122" i="17"/>
  <c r="J674" i="17"/>
  <c r="J34" i="17"/>
  <c r="J109" i="17"/>
  <c r="J577" i="17"/>
  <c r="J896" i="17"/>
  <c r="J245" i="17"/>
  <c r="J317" i="17"/>
  <c r="J216" i="17"/>
  <c r="J872" i="17"/>
  <c r="J352" i="17"/>
  <c r="J381" i="17"/>
  <c r="D21" i="24"/>
  <c r="J692" i="17"/>
  <c r="J686" i="17"/>
  <c r="D10" i="22"/>
  <c r="J123" i="17"/>
  <c r="J181" i="17"/>
  <c r="J300" i="17"/>
  <c r="J406" i="17"/>
  <c r="J602" i="17"/>
  <c r="J897" i="17"/>
  <c r="J316" i="17"/>
  <c r="J955" i="17"/>
  <c r="D12" i="22"/>
  <c r="H24" i="20"/>
  <c r="J942" i="17"/>
  <c r="J1020" i="17"/>
  <c r="J261" i="17"/>
  <c r="J954" i="17"/>
  <c r="J910" i="17"/>
  <c r="J908" i="17"/>
  <c r="J997" i="17"/>
  <c r="D11" i="22"/>
  <c r="J652" i="17"/>
  <c r="J748" i="17"/>
  <c r="H44" i="9"/>
  <c r="J333" i="17"/>
  <c r="J301" i="17"/>
  <c r="J703" i="17"/>
  <c r="J250" i="17"/>
  <c r="J90" i="17"/>
  <c r="J107" i="17"/>
  <c r="J213" i="17"/>
  <c r="J331" i="17"/>
  <c r="J230" i="17"/>
  <c r="J162" i="17"/>
  <c r="J291" i="17"/>
  <c r="J65" i="8"/>
  <c r="I65" i="9"/>
  <c r="K718" i="17"/>
  <c r="M915" i="17"/>
  <c r="K942" i="17"/>
  <c r="M982" i="17"/>
  <c r="J1018" i="17"/>
  <c r="L1010" i="17"/>
  <c r="K815" i="17"/>
  <c r="J807" i="17"/>
  <c r="J799" i="17"/>
  <c r="K791" i="17"/>
  <c r="J788" i="17"/>
  <c r="M780" i="17"/>
  <c r="J776" i="17"/>
  <c r="J1014" i="17"/>
  <c r="L811" i="17"/>
  <c r="M803" i="17"/>
  <c r="K795" i="17"/>
  <c r="K784" i="17"/>
  <c r="I69" i="20"/>
  <c r="J21" i="21"/>
  <c r="K803" i="17"/>
  <c r="K997" i="17"/>
  <c r="J977" i="17"/>
  <c r="L933" i="17"/>
  <c r="L925" i="17"/>
  <c r="K914" i="17"/>
  <c r="K910" i="17"/>
  <c r="K902" i="17"/>
  <c r="K898" i="17"/>
  <c r="L894" i="17"/>
  <c r="K886" i="17"/>
  <c r="J882" i="17"/>
  <c r="K874" i="17"/>
  <c r="L858" i="17"/>
  <c r="K771" i="17"/>
  <c r="L759" i="17"/>
  <c r="L748" i="17"/>
  <c r="K740" i="17"/>
  <c r="L736" i="17"/>
  <c r="J732" i="17"/>
  <c r="L724" i="17"/>
  <c r="M720" i="17"/>
  <c r="AG19" i="22"/>
  <c r="I25" i="9"/>
  <c r="K441" i="17"/>
  <c r="L393" i="17"/>
  <c r="K329" i="17"/>
  <c r="K690" i="17"/>
  <c r="L29" i="17"/>
  <c r="K630" i="17"/>
  <c r="K615" i="17"/>
  <c r="K545" i="17"/>
  <c r="K812" i="17"/>
  <c r="K326" i="17"/>
  <c r="L703" i="17"/>
  <c r="K970" i="17"/>
  <c r="L777" i="17"/>
  <c r="K980" i="17"/>
  <c r="E9" i="22"/>
  <c r="M577" i="17"/>
  <c r="M841" i="17"/>
  <c r="K972" i="17"/>
  <c r="AG26" i="22"/>
  <c r="J60" i="9"/>
  <c r="L956" i="17"/>
  <c r="L872" i="17"/>
  <c r="K254" i="17"/>
  <c r="K798" i="17"/>
  <c r="K1000" i="17"/>
  <c r="L726" i="17"/>
  <c r="I20" i="20"/>
  <c r="L36" i="17"/>
  <c r="F27" i="22"/>
  <c r="K702" i="17"/>
  <c r="M931" i="17"/>
  <c r="J30" i="21"/>
  <c r="L918" i="17"/>
  <c r="I79" i="21"/>
  <c r="L498" i="17"/>
  <c r="L362" i="17"/>
  <c r="L234" i="17"/>
  <c r="L34" i="17"/>
  <c r="L855" i="17"/>
  <c r="I52" i="8"/>
  <c r="L970" i="17"/>
  <c r="L542" i="17"/>
  <c r="L286" i="17"/>
  <c r="I9" i="21"/>
  <c r="E32" i="24"/>
  <c r="K864" i="17"/>
  <c r="I31" i="21"/>
  <c r="L96" i="17"/>
  <c r="J19" i="21"/>
  <c r="I10" i="21"/>
  <c r="L566" i="17"/>
  <c r="I9" i="20"/>
  <c r="E13" i="22"/>
  <c r="L486" i="17"/>
  <c r="K709" i="17"/>
  <c r="L406" i="17"/>
  <c r="G29" i="22"/>
  <c r="L823" i="17"/>
  <c r="E8" i="22"/>
  <c r="J58" i="21"/>
  <c r="L686" i="17"/>
  <c r="M993" i="17"/>
  <c r="K839" i="17"/>
  <c r="L557" i="17"/>
  <c r="J20" i="8"/>
  <c r="M907" i="17"/>
  <c r="K809" i="17"/>
  <c r="M211" i="17"/>
  <c r="L1019" i="17"/>
  <c r="L955" i="17"/>
  <c r="L717" i="17"/>
  <c r="I17" i="8"/>
  <c r="K909" i="17"/>
  <c r="M845" i="17"/>
  <c r="K781" i="17"/>
  <c r="K521" i="17"/>
  <c r="L917" i="17"/>
  <c r="K865" i="17"/>
  <c r="L805" i="17"/>
  <c r="M745" i="17"/>
  <c r="K657" i="17"/>
  <c r="M548" i="17"/>
  <c r="K293" i="17"/>
  <c r="K1001" i="17"/>
  <c r="L907" i="17"/>
  <c r="L843" i="17"/>
  <c r="M741" i="17"/>
  <c r="L701" i="17"/>
  <c r="M462" i="17"/>
  <c r="L263" i="17"/>
  <c r="L707" i="17"/>
  <c r="L649" i="17"/>
  <c r="L605" i="17"/>
  <c r="L571" i="17"/>
  <c r="K523" i="17"/>
  <c r="M365" i="17"/>
  <c r="K282" i="17"/>
  <c r="L691" i="17"/>
  <c r="M586" i="17"/>
  <c r="M515" i="17"/>
  <c r="M378" i="17"/>
  <c r="K271" i="17"/>
  <c r="M653" i="17"/>
  <c r="M563" i="17"/>
  <c r="L507" i="17"/>
  <c r="L471" i="17"/>
  <c r="K429" i="17"/>
  <c r="K285" i="17"/>
  <c r="K226" i="17"/>
  <c r="L63" i="17"/>
  <c r="L715" i="17"/>
  <c r="L619" i="17"/>
  <c r="L561" i="17"/>
  <c r="M530" i="17"/>
  <c r="M482" i="17"/>
  <c r="K398" i="17"/>
  <c r="K347" i="17"/>
  <c r="M266" i="17"/>
  <c r="K52" i="17"/>
  <c r="K253" i="17"/>
  <c r="K239" i="17"/>
  <c r="K65" i="17"/>
  <c r="K578" i="17"/>
  <c r="K513" i="17"/>
  <c r="K481" i="17"/>
  <c r="L389" i="17"/>
  <c r="M335" i="17"/>
  <c r="M306" i="17"/>
  <c r="M198" i="17"/>
  <c r="L119" i="17"/>
  <c r="M91" i="17"/>
  <c r="K437" i="17"/>
  <c r="K373" i="17"/>
  <c r="K300" i="17"/>
  <c r="M242" i="17"/>
  <c r="L217" i="17"/>
  <c r="M87" i="17"/>
  <c r="K20" i="17"/>
  <c r="K438" i="17"/>
  <c r="M394" i="17"/>
  <c r="K342" i="17"/>
  <c r="M298" i="17"/>
  <c r="K261" i="17"/>
  <c r="K201" i="17"/>
  <c r="M150" i="17"/>
  <c r="M75" i="17"/>
  <c r="K11" i="17"/>
  <c r="J41" i="21"/>
  <c r="E25" i="22"/>
  <c r="E33" i="22"/>
  <c r="M5" i="17"/>
  <c r="M85" i="17"/>
  <c r="M149" i="17"/>
  <c r="M213" i="17"/>
  <c r="I85" i="20"/>
  <c r="K48" i="17"/>
  <c r="M104" i="17"/>
  <c r="I77" i="20"/>
  <c r="K45" i="17"/>
  <c r="J116" i="17"/>
  <c r="K205" i="17"/>
  <c r="M337" i="17"/>
  <c r="K273" i="17"/>
  <c r="M231" i="17"/>
  <c r="L189" i="17"/>
  <c r="K153" i="17"/>
  <c r="K131" i="17"/>
  <c r="L107" i="17"/>
  <c r="K92" i="17"/>
  <c r="K64" i="17"/>
  <c r="L41" i="17"/>
  <c r="J28" i="17"/>
  <c r="I79" i="20"/>
  <c r="K209" i="17"/>
  <c r="K113" i="17"/>
  <c r="K36" i="17"/>
  <c r="J42" i="20"/>
  <c r="K81" i="17"/>
  <c r="K12" i="17"/>
  <c r="AG16" i="22"/>
  <c r="H21" i="20"/>
  <c r="J479" i="17"/>
  <c r="J960" i="17"/>
  <c r="J856" i="17"/>
  <c r="J306" i="17"/>
  <c r="J836" i="17"/>
  <c r="D23" i="24"/>
  <c r="D11" i="24"/>
  <c r="J93" i="17"/>
  <c r="J460" i="17"/>
  <c r="J184" i="17"/>
  <c r="J801" i="17"/>
  <c r="J594" i="17"/>
  <c r="H34" i="9"/>
  <c r="D30" i="22"/>
  <c r="D20" i="24"/>
  <c r="J536" i="17"/>
  <c r="D25" i="22"/>
  <c r="J870" i="17"/>
  <c r="J1002" i="17"/>
  <c r="D32" i="24"/>
  <c r="J876" i="17"/>
  <c r="J595" i="17"/>
  <c r="J944" i="17"/>
  <c r="J738" i="17"/>
  <c r="J160" i="17"/>
  <c r="H58" i="20"/>
  <c r="H9" i="8"/>
  <c r="J989" i="17"/>
  <c r="J685" i="17"/>
  <c r="J817" i="17"/>
  <c r="H58" i="9"/>
  <c r="J211" i="17"/>
  <c r="J845" i="17"/>
  <c r="J853" i="17"/>
  <c r="J959" i="17"/>
  <c r="J889" i="17"/>
  <c r="J507" i="17"/>
  <c r="J711" i="17"/>
  <c r="J373" i="17"/>
  <c r="J763" i="17"/>
  <c r="J557" i="17"/>
  <c r="J705" i="17"/>
  <c r="J727" i="17"/>
  <c r="J276" i="17"/>
  <c r="J124" i="17"/>
  <c r="J15" i="17"/>
  <c r="J417" i="17"/>
  <c r="J561" i="17"/>
  <c r="H28" i="8"/>
  <c r="J347" i="17"/>
  <c r="J916" i="17"/>
  <c r="H84" i="21"/>
  <c r="J578" i="17"/>
  <c r="H69" i="21"/>
  <c r="J827" i="17"/>
  <c r="J365" i="17"/>
  <c r="J454" i="17"/>
  <c r="D26" i="22"/>
  <c r="J935" i="17"/>
  <c r="J271" i="17"/>
  <c r="J737" i="17"/>
  <c r="J302" i="17"/>
  <c r="J438" i="17"/>
  <c r="J860" i="17"/>
  <c r="J11" i="17"/>
  <c r="J148" i="17"/>
  <c r="H20" i="9"/>
  <c r="J253" i="17"/>
  <c r="J459" i="17"/>
  <c r="H54" i="20"/>
  <c r="J180" i="17"/>
  <c r="H76" i="20"/>
  <c r="J222" i="17"/>
  <c r="J512" i="17"/>
  <c r="J277" i="17"/>
  <c r="H13" i="20"/>
  <c r="J108" i="17"/>
  <c r="J868" i="17"/>
  <c r="H77" i="21"/>
  <c r="J79" i="17"/>
  <c r="J428" i="17"/>
  <c r="J515" i="17"/>
  <c r="J949" i="17"/>
  <c r="D7" i="24"/>
  <c r="H58" i="8"/>
  <c r="H51" i="9"/>
  <c r="H41" i="9"/>
  <c r="H67" i="9"/>
  <c r="H88" i="21"/>
  <c r="J699" i="17"/>
  <c r="J311" i="17"/>
  <c r="J38" i="17"/>
  <c r="J85" i="17"/>
  <c r="J24" i="17"/>
  <c r="J319" i="17"/>
  <c r="L725" i="17"/>
  <c r="L945" i="17"/>
  <c r="K814" i="17"/>
  <c r="K1010" i="17"/>
  <c r="M807" i="17"/>
  <c r="M791" i="17"/>
  <c r="K780" i="17"/>
  <c r="I56" i="20"/>
  <c r="M1006" i="17"/>
  <c r="L803" i="17"/>
  <c r="J784" i="17"/>
  <c r="H21" i="21"/>
  <c r="M985" i="17"/>
  <c r="L941" i="17"/>
  <c r="M929" i="17"/>
  <c r="J914" i="17"/>
  <c r="L906" i="17"/>
  <c r="M902" i="17"/>
  <c r="K890" i="17"/>
  <c r="J886" i="17"/>
  <c r="M874" i="17"/>
  <c r="K775" i="17"/>
  <c r="L767" i="17"/>
  <c r="K748" i="17"/>
  <c r="M740" i="17"/>
  <c r="K732" i="17"/>
  <c r="K724" i="17"/>
  <c r="K716" i="17"/>
  <c r="K712" i="17"/>
  <c r="J700" i="17"/>
  <c r="J696" i="17"/>
  <c r="M688" i="17"/>
  <c r="M684" i="17"/>
  <c r="L680" i="17"/>
  <c r="L676" i="17"/>
  <c r="J668" i="17"/>
  <c r="K656" i="17"/>
  <c r="K652" i="17"/>
  <c r="K644" i="17"/>
  <c r="J640" i="17"/>
  <c r="J636" i="17"/>
  <c r="M628" i="17"/>
  <c r="K620" i="17"/>
  <c r="L612" i="17"/>
  <c r="K604" i="17"/>
  <c r="M600" i="17"/>
  <c r="L592" i="17"/>
  <c r="M588" i="17"/>
  <c r="M580" i="17"/>
  <c r="J576" i="17"/>
  <c r="K568" i="17"/>
  <c r="L564" i="17"/>
  <c r="J560" i="17"/>
  <c r="M552" i="17"/>
  <c r="L532" i="17"/>
  <c r="K528" i="17"/>
  <c r="J520" i="17"/>
  <c r="L512" i="17"/>
  <c r="M508" i="17"/>
  <c r="K500" i="17"/>
  <c r="K480" i="17"/>
  <c r="L476" i="17"/>
  <c r="L472" i="17"/>
  <c r="M464" i="17"/>
  <c r="L460" i="17"/>
  <c r="M452" i="17"/>
  <c r="L448" i="17"/>
  <c r="L436" i="17"/>
  <c r="M432" i="17"/>
  <c r="M424" i="17"/>
  <c r="K416" i="17"/>
  <c r="K408" i="17"/>
  <c r="L404" i="17"/>
  <c r="M396" i="17"/>
  <c r="M392" i="17"/>
  <c r="M384" i="17"/>
  <c r="K380" i="17"/>
  <c r="J376" i="17"/>
  <c r="K368" i="17"/>
  <c r="L360" i="17"/>
  <c r="L344" i="17"/>
  <c r="L336" i="17"/>
  <c r="K328" i="17"/>
  <c r="K320" i="17"/>
  <c r="M312" i="17"/>
  <c r="L308" i="17"/>
  <c r="J304" i="17"/>
  <c r="J296" i="17"/>
  <c r="M280" i="17"/>
  <c r="J272" i="17"/>
  <c r="L264" i="17"/>
  <c r="K260" i="17"/>
  <c r="J256" i="17"/>
  <c r="M248" i="17"/>
  <c r="K244" i="17"/>
  <c r="M236" i="17"/>
  <c r="K228" i="17"/>
  <c r="M216" i="17"/>
  <c r="M204" i="17"/>
  <c r="M200" i="17"/>
  <c r="J196" i="17"/>
  <c r="K180" i="17"/>
  <c r="M176" i="17"/>
  <c r="M168" i="17"/>
  <c r="M160" i="17"/>
  <c r="J156" i="17"/>
  <c r="M140" i="17"/>
  <c r="M132" i="17"/>
  <c r="K128" i="17"/>
  <c r="K120" i="17"/>
  <c r="M112" i="17"/>
  <c r="L106" i="17"/>
  <c r="M98" i="17"/>
  <c r="K90" i="17"/>
  <c r="L70" i="17"/>
  <c r="J66" i="17"/>
  <c r="L58" i="17"/>
  <c r="K54" i="17"/>
  <c r="M46" i="17"/>
  <c r="L42" i="17"/>
  <c r="M34" i="17"/>
  <c r="M22" i="17"/>
  <c r="M18" i="17"/>
  <c r="M6" i="17"/>
  <c r="I30" i="20"/>
  <c r="H12" i="20"/>
  <c r="J34" i="21"/>
  <c r="W67" i="24"/>
  <c r="J1054" i="17"/>
  <c r="AQ80" i="8"/>
  <c r="J1058" i="17"/>
  <c r="AT88" i="8"/>
  <c r="AP85" i="9"/>
  <c r="K1032" i="17"/>
  <c r="L1056" i="17"/>
  <c r="AS96" i="8"/>
  <c r="J1044" i="17"/>
  <c r="J1032" i="17"/>
  <c r="V35" i="24"/>
  <c r="V55" i="24"/>
  <c r="AT70" i="9"/>
  <c r="T40" i="24"/>
  <c r="AQ71" i="9"/>
  <c r="M1060" i="17"/>
  <c r="X69" i="24"/>
  <c r="X61" i="24"/>
  <c r="M1027" i="17"/>
  <c r="T64" i="24"/>
  <c r="K1022" i="17"/>
  <c r="J1062" i="17"/>
  <c r="L1025" i="17"/>
  <c r="V67" i="24"/>
  <c r="T83" i="24"/>
  <c r="W37" i="24"/>
  <c r="K1029" i="17"/>
  <c r="AT73" i="9"/>
  <c r="AQ82" i="9"/>
  <c r="X59" i="24"/>
  <c r="W48" i="24"/>
  <c r="V83" i="24"/>
  <c r="J356" i="17"/>
  <c r="J708" i="17"/>
  <c r="K112" i="17"/>
  <c r="K208" i="17"/>
  <c r="V79" i="24"/>
  <c r="M284" i="17"/>
  <c r="M412" i="17"/>
  <c r="M540" i="17"/>
  <c r="M356" i="17"/>
  <c r="L248" i="17"/>
  <c r="L882" i="17"/>
  <c r="L712" i="17"/>
  <c r="V82" i="24"/>
  <c r="L364" i="17"/>
  <c r="AQ87" i="9"/>
  <c r="T71" i="24"/>
  <c r="M882" i="17"/>
  <c r="M1024" i="17"/>
  <c r="K624" i="17"/>
  <c r="J775" i="17"/>
  <c r="H74" i="20"/>
  <c r="J552" i="17"/>
  <c r="J985" i="17"/>
  <c r="J280" i="17"/>
  <c r="D28" i="24"/>
  <c r="J389" i="17"/>
  <c r="J752" i="17"/>
  <c r="J32" i="17"/>
  <c r="J808" i="17"/>
  <c r="J329" i="17"/>
  <c r="H10" i="9"/>
  <c r="D30" i="24"/>
  <c r="J187" i="17"/>
  <c r="J73" i="17"/>
  <c r="J470" i="17"/>
  <c r="J285" i="17"/>
  <c r="J303" i="17"/>
  <c r="J701" i="17"/>
  <c r="J861" i="17"/>
  <c r="H60" i="8"/>
  <c r="H9" i="20"/>
  <c r="J81" i="17"/>
  <c r="J690" i="17"/>
  <c r="J998" i="17"/>
  <c r="J797" i="17"/>
  <c r="D14" i="22"/>
  <c r="J558" i="17"/>
  <c r="H35" i="9"/>
  <c r="H66" i="20"/>
  <c r="J666" i="17"/>
  <c r="J939" i="17"/>
  <c r="D9" i="22"/>
  <c r="H11" i="8"/>
  <c r="J901" i="17"/>
  <c r="J911" i="17"/>
  <c r="J421" i="17"/>
  <c r="J374" i="17"/>
  <c r="J586" i="17"/>
  <c r="J661" i="17"/>
  <c r="J39" i="17"/>
  <c r="J83" i="17"/>
  <c r="J489" i="17"/>
  <c r="J413" i="17"/>
  <c r="J313" i="17"/>
  <c r="J589" i="17"/>
  <c r="J55" i="17"/>
  <c r="J449" i="17"/>
  <c r="J920" i="17"/>
  <c r="J534" i="17"/>
  <c r="J756" i="17"/>
  <c r="J742" i="17"/>
  <c r="H39" i="21"/>
  <c r="J61" i="17"/>
  <c r="J130" i="17"/>
  <c r="J334" i="17"/>
  <c r="J707" i="17"/>
  <c r="J971" i="17"/>
  <c r="D23" i="22"/>
  <c r="J982" i="17"/>
  <c r="H41" i="20"/>
  <c r="H68" i="21"/>
  <c r="J995" i="17"/>
  <c r="D13" i="24"/>
  <c r="H10" i="21"/>
  <c r="M78" i="17"/>
  <c r="K78" i="17"/>
  <c r="K388" i="17"/>
  <c r="L997" i="17"/>
  <c r="L616" i="17"/>
  <c r="T60" i="24"/>
  <c r="U68" i="24"/>
  <c r="L953" i="17"/>
  <c r="L352" i="17"/>
  <c r="AP81" i="8"/>
  <c r="U79" i="24"/>
  <c r="L420" i="17"/>
  <c r="V41" i="24"/>
  <c r="M744" i="17"/>
  <c r="K524" i="17"/>
  <c r="K220" i="17"/>
  <c r="X58" i="24"/>
  <c r="AQ55" i="8"/>
  <c r="AT63" i="8"/>
  <c r="K765" i="17"/>
  <c r="M575" i="17"/>
  <c r="M445" i="17"/>
  <c r="M374" i="17"/>
  <c r="K746" i="17"/>
  <c r="L237" i="17"/>
  <c r="L695" i="17"/>
  <c r="K463" i="17"/>
  <c r="M630" i="17"/>
  <c r="L587" i="17"/>
  <c r="K836" i="17"/>
  <c r="K735" i="17"/>
  <c r="K994" i="17"/>
  <c r="L809" i="17"/>
  <c r="M992" i="17"/>
  <c r="E20" i="24"/>
  <c r="M662" i="17"/>
  <c r="L863" i="17"/>
  <c r="K982" i="17"/>
  <c r="AG34" i="22"/>
  <c r="J59" i="9"/>
  <c r="L940" i="17"/>
  <c r="L856" i="17"/>
  <c r="K467" i="17"/>
  <c r="L839" i="17"/>
  <c r="J52" i="8"/>
  <c r="L678" i="17"/>
  <c r="I24" i="21"/>
  <c r="L4" i="17"/>
  <c r="F19" i="22"/>
  <c r="K727" i="17"/>
  <c r="L975" i="17"/>
  <c r="I54" i="20"/>
  <c r="L790" i="17"/>
  <c r="L602" i="17"/>
  <c r="L466" i="17"/>
  <c r="L338" i="17"/>
  <c r="L210" i="17"/>
  <c r="J64" i="20"/>
  <c r="M922" i="17"/>
  <c r="F27" i="24"/>
  <c r="L922" i="17"/>
  <c r="L494" i="17"/>
  <c r="L238" i="17"/>
  <c r="J32" i="20"/>
  <c r="L615" i="17"/>
  <c r="L913" i="17"/>
  <c r="J28" i="8"/>
  <c r="L48" i="17"/>
  <c r="G10" i="22"/>
  <c r="E33" i="24"/>
  <c r="L962" i="17"/>
  <c r="L134" i="17"/>
  <c r="L674" i="17"/>
  <c r="K998" i="17"/>
  <c r="K915" i="17"/>
  <c r="L470" i="17"/>
  <c r="L693" i="17"/>
  <c r="I12" i="21"/>
  <c r="E30" i="24"/>
  <c r="L56" i="17"/>
  <c r="I67" i="9"/>
  <c r="L881" i="17"/>
  <c r="K829" i="17"/>
  <c r="I12" i="8"/>
  <c r="K883" i="17"/>
  <c r="M797" i="17"/>
  <c r="L987" i="17"/>
  <c r="K1019" i="17"/>
  <c r="M955" i="17"/>
  <c r="K717" i="17"/>
  <c r="I44" i="8"/>
  <c r="J17" i="8"/>
  <c r="J43" i="9"/>
  <c r="L877" i="17"/>
  <c r="M827" i="17"/>
  <c r="L749" i="17"/>
  <c r="M366" i="17"/>
  <c r="M1013" i="17"/>
  <c r="M901" i="17"/>
  <c r="L837" i="17"/>
  <c r="M789" i="17"/>
  <c r="K713" i="17"/>
  <c r="K637" i="17"/>
  <c r="L475" i="17"/>
  <c r="M989" i="17"/>
  <c r="K891" i="17"/>
  <c r="K827" i="17"/>
  <c r="L741" i="17"/>
  <c r="L689" i="17"/>
  <c r="K462" i="17"/>
  <c r="K263" i="17"/>
  <c r="M685" i="17"/>
  <c r="M649" i="17"/>
  <c r="K603" i="17"/>
  <c r="M571" i="17"/>
  <c r="L523" i="17"/>
  <c r="L343" i="17"/>
  <c r="M214" i="17"/>
  <c r="K691" i="17"/>
  <c r="K562" i="17"/>
  <c r="M466" i="17"/>
  <c r="K378" i="17"/>
  <c r="K247" i="17"/>
  <c r="K633" i="17"/>
  <c r="K557" i="17"/>
  <c r="L505" i="17"/>
  <c r="K471" i="17"/>
  <c r="L429" i="17"/>
  <c r="M285" i="17"/>
  <c r="M206" i="17"/>
  <c r="K63" i="17"/>
  <c r="K705" i="17"/>
  <c r="K609" i="17"/>
  <c r="K561" i="17"/>
  <c r="K522" i="17"/>
  <c r="L451" i="17"/>
  <c r="M338" i="17"/>
  <c r="K266" i="17"/>
  <c r="M52" i="17"/>
  <c r="M253" i="17"/>
  <c r="K237" i="17"/>
  <c r="K60" i="17"/>
  <c r="K546" i="17"/>
  <c r="L497" i="17"/>
  <c r="K453" i="17"/>
  <c r="M422" i="17"/>
  <c r="M325" i="17"/>
  <c r="L243" i="17"/>
  <c r="L151" i="17"/>
  <c r="M99" i="17"/>
  <c r="M15" i="17"/>
  <c r="M418" i="17"/>
  <c r="K341" i="17"/>
  <c r="K276" i="17"/>
  <c r="M230" i="17"/>
  <c r="L179" i="17"/>
  <c r="K110" i="17"/>
  <c r="K75" i="17"/>
  <c r="I78" i="20"/>
  <c r="K470" i="17"/>
  <c r="K374" i="17"/>
  <c r="M330" i="17"/>
  <c r="L275" i="17"/>
  <c r="K250" i="17"/>
  <c r="K185" i="17"/>
  <c r="M131" i="17"/>
  <c r="L25" i="17"/>
  <c r="E20" i="22"/>
  <c r="E28" i="22"/>
  <c r="I42" i="21"/>
  <c r="M29" i="17"/>
  <c r="M109" i="17"/>
  <c r="M173" i="17"/>
  <c r="J21" i="20"/>
  <c r="K16" i="17"/>
  <c r="M72" i="17"/>
  <c r="K116" i="17"/>
  <c r="L5" i="17"/>
  <c r="K77" i="17"/>
  <c r="M249" i="17"/>
  <c r="M313" i="17"/>
  <c r="M258" i="17"/>
  <c r="K216" i="17"/>
  <c r="K174" i="17"/>
  <c r="K147" i="17"/>
  <c r="K125" i="17"/>
  <c r="M103" i="17"/>
  <c r="M88" i="17"/>
  <c r="K55" i="17"/>
  <c r="K31" i="17"/>
  <c r="M17" i="17"/>
  <c r="M190" i="17"/>
  <c r="K105" i="17"/>
  <c r="J19" i="17"/>
  <c r="L79" i="17"/>
  <c r="J14" i="21"/>
  <c r="D31" i="24"/>
  <c r="J174" i="17"/>
  <c r="J912" i="17"/>
  <c r="J566" i="17"/>
  <c r="J840" i="17"/>
  <c r="J582" i="17"/>
  <c r="J820" i="17"/>
  <c r="H22" i="20"/>
  <c r="H14" i="21"/>
  <c r="J29" i="17"/>
  <c r="J262" i="17"/>
  <c r="J524" i="17"/>
  <c r="J929" i="17"/>
  <c r="J645" i="17"/>
  <c r="H57" i="8"/>
  <c r="J634" i="17"/>
  <c r="J315" i="17"/>
  <c r="J874" i="17"/>
  <c r="J950" i="17"/>
  <c r="J64" i="17"/>
  <c r="J962" i="17"/>
  <c r="H23" i="21"/>
  <c r="J934" i="17"/>
  <c r="J377" i="17"/>
  <c r="J440" i="17"/>
  <c r="J12" i="17"/>
  <c r="J46" i="17"/>
  <c r="J100" i="17"/>
  <c r="J966" i="17"/>
  <c r="J717" i="17"/>
  <c r="J580" i="17"/>
  <c r="J569" i="17"/>
  <c r="J924" i="17"/>
  <c r="J810" i="17"/>
  <c r="J1017" i="17"/>
  <c r="J771" i="17"/>
  <c r="J789" i="17"/>
  <c r="J783" i="17"/>
  <c r="J562" i="17"/>
  <c r="J564" i="17"/>
  <c r="J447" i="17"/>
  <c r="J610" i="17"/>
  <c r="J873" i="17"/>
  <c r="J619" i="17"/>
  <c r="J50" i="17"/>
  <c r="J87" i="17"/>
  <c r="J246" i="17"/>
  <c r="D29" i="24"/>
  <c r="J468" i="17"/>
  <c r="J992" i="17"/>
  <c r="J189" i="17"/>
  <c r="H12" i="21"/>
  <c r="J336" i="17"/>
  <c r="J157" i="17"/>
  <c r="J626" i="17"/>
  <c r="J644" i="17"/>
  <c r="J987" i="17"/>
  <c r="J943" i="17"/>
  <c r="J731" i="17"/>
  <c r="D10" i="24"/>
  <c r="H41" i="8"/>
  <c r="J665" i="17"/>
  <c r="J653" i="17"/>
  <c r="J673" i="17"/>
  <c r="J565" i="17"/>
  <c r="J328" i="17"/>
  <c r="J669" i="17"/>
  <c r="J335" i="17"/>
  <c r="J284" i="17"/>
  <c r="J7" i="17"/>
  <c r="J95" i="17"/>
  <c r="J770" i="17"/>
  <c r="J615" i="17"/>
  <c r="J327" i="17"/>
  <c r="J36" i="17"/>
  <c r="J40" i="17"/>
  <c r="J978" i="17"/>
  <c r="J42" i="17"/>
  <c r="J816" i="17"/>
  <c r="J394" i="17"/>
  <c r="J792" i="17"/>
  <c r="J349" i="17"/>
  <c r="D14" i="24"/>
  <c r="J646" i="17"/>
  <c r="J105" i="17"/>
  <c r="J500" i="17"/>
  <c r="J343" i="17"/>
  <c r="H27" i="9"/>
  <c r="J612" i="17"/>
  <c r="J600" i="17"/>
  <c r="H20" i="8"/>
  <c r="J453" i="17"/>
  <c r="H65" i="9"/>
  <c r="J1004" i="17"/>
  <c r="J903" i="17"/>
  <c r="J484" i="17"/>
  <c r="J350" i="17"/>
  <c r="J115" i="17"/>
  <c r="J455" i="17"/>
  <c r="J234" i="17"/>
  <c r="K841" i="17"/>
  <c r="K896" i="17"/>
  <c r="K903" i="17"/>
  <c r="J1010" i="17"/>
  <c r="L807" i="17"/>
  <c r="L791" i="17"/>
  <c r="L780" i="17"/>
  <c r="J56" i="20"/>
  <c r="J54" i="21"/>
  <c r="L1006" i="17"/>
  <c r="J803" i="17"/>
  <c r="J69" i="20"/>
  <c r="I21" i="21"/>
  <c r="L1001" i="17"/>
  <c r="L985" i="17"/>
  <c r="M941" i="17"/>
  <c r="M925" i="17"/>
  <c r="M910" i="17"/>
  <c r="J906" i="17"/>
  <c r="L898" i="17"/>
  <c r="M890" i="17"/>
  <c r="K882" i="17"/>
  <c r="L874" i="17"/>
  <c r="M775" i="17"/>
  <c r="K759" i="17"/>
  <c r="K744" i="17"/>
  <c r="K736" i="17"/>
  <c r="L732" i="17"/>
  <c r="M724" i="17"/>
  <c r="M716" i="17"/>
  <c r="M712" i="17"/>
  <c r="M696" i="17"/>
  <c r="K692" i="17"/>
  <c r="K688" i="17"/>
  <c r="K684" i="17"/>
  <c r="M680" i="17"/>
  <c r="M668" i="17"/>
  <c r="K664" i="17"/>
  <c r="L656" i="17"/>
  <c r="K648" i="17"/>
  <c r="L644" i="17"/>
  <c r="K636" i="17"/>
  <c r="M632" i="17"/>
  <c r="L628" i="17"/>
  <c r="J620" i="17"/>
  <c r="M612" i="17"/>
  <c r="L604" i="17"/>
  <c r="L596" i="17"/>
  <c r="K592" i="17"/>
  <c r="L588" i="17"/>
  <c r="K576" i="17"/>
  <c r="L572" i="17"/>
  <c r="L568" i="17"/>
  <c r="M564" i="17"/>
  <c r="K556" i="17"/>
  <c r="K552" i="17"/>
  <c r="L528" i="17"/>
  <c r="M524" i="17"/>
  <c r="K516" i="17"/>
  <c r="M512" i="17"/>
  <c r="J508" i="17"/>
  <c r="K496" i="17"/>
  <c r="J480" i="17"/>
  <c r="J476" i="17"/>
  <c r="M468" i="17"/>
  <c r="L464" i="17"/>
  <c r="K456" i="17"/>
  <c r="L452" i="17"/>
  <c r="K440" i="17"/>
  <c r="K436" i="17"/>
  <c r="L432" i="17"/>
  <c r="K424" i="17"/>
  <c r="L416" i="17"/>
  <c r="M408" i="17"/>
  <c r="K400" i="17"/>
  <c r="L396" i="17"/>
  <c r="K392" i="17"/>
  <c r="K384" i="17"/>
  <c r="M380" i="17"/>
  <c r="M372" i="17"/>
  <c r="L368" i="17"/>
  <c r="M360" i="17"/>
  <c r="M340" i="17"/>
  <c r="L332" i="17"/>
  <c r="L328" i="17"/>
  <c r="L320" i="17"/>
  <c r="L312" i="17"/>
  <c r="K308" i="17"/>
  <c r="L296" i="17"/>
  <c r="K288" i="17"/>
  <c r="K280" i="17"/>
  <c r="K272" i="17"/>
  <c r="K264" i="17"/>
  <c r="K256" i="17"/>
  <c r="L252" i="17"/>
  <c r="K248" i="17"/>
  <c r="J244" i="17"/>
  <c r="L236" i="17"/>
  <c r="M228" i="17"/>
  <c r="L216" i="17"/>
  <c r="L204" i="17"/>
  <c r="K200" i="17"/>
  <c r="L180" i="17"/>
  <c r="L172" i="17"/>
  <c r="K168" i="17"/>
  <c r="L160" i="17"/>
  <c r="M148" i="17"/>
  <c r="L136" i="17"/>
  <c r="J132" i="17"/>
  <c r="M128" i="17"/>
  <c r="M120" i="17"/>
  <c r="L112" i="17"/>
  <c r="K106" i="17"/>
  <c r="K94" i="17"/>
  <c r="M90" i="17"/>
  <c r="M70" i="17"/>
  <c r="M66" i="17"/>
  <c r="M58" i="17"/>
  <c r="L50" i="17"/>
  <c r="L46" i="17"/>
  <c r="L38" i="17"/>
  <c r="L26" i="17"/>
  <c r="K22" i="17"/>
  <c r="K10" i="17"/>
  <c r="K6" i="17"/>
  <c r="H30" i="20"/>
  <c r="I76" i="21"/>
  <c r="K1023" i="17"/>
  <c r="M1047" i="17"/>
  <c r="AS92" i="8"/>
  <c r="BA74" i="9"/>
  <c r="V44" i="24"/>
  <c r="AR75" i="8"/>
  <c r="K1048" i="17"/>
  <c r="AQ75" i="9"/>
  <c r="T68" i="24"/>
  <c r="AP83" i="9"/>
  <c r="AR71" i="9"/>
  <c r="W83" i="24"/>
  <c r="M1062" i="17"/>
  <c r="AP82" i="8"/>
  <c r="U72" i="24"/>
  <c r="AQ96" i="9"/>
  <c r="AP79" i="9"/>
  <c r="U48" i="24"/>
  <c r="AQ70" i="9"/>
  <c r="AR94" i="9"/>
  <c r="X46" i="24"/>
  <c r="K1054" i="17"/>
  <c r="BA70" i="9"/>
  <c r="AS93" i="9"/>
  <c r="W56" i="24"/>
  <c r="T85" i="24"/>
  <c r="AQ98" i="9"/>
  <c r="K1045" i="17"/>
  <c r="AQ86" i="9"/>
  <c r="AT77" i="8"/>
  <c r="AS76" i="9"/>
  <c r="AP96" i="9"/>
  <c r="AT91" i="9"/>
  <c r="J656" i="17"/>
  <c r="J416" i="17"/>
  <c r="K144" i="17"/>
  <c r="M42" i="17"/>
  <c r="J16" i="17"/>
  <c r="M152" i="17"/>
  <c r="M62" i="17"/>
  <c r="M292" i="17"/>
  <c r="M957" i="17"/>
  <c r="K925" i="17"/>
  <c r="W84" i="24"/>
  <c r="V42" i="24"/>
  <c r="AT78" i="8"/>
  <c r="L492" i="17"/>
  <c r="K981" i="17"/>
  <c r="AS70" i="9"/>
  <c r="M850" i="17"/>
  <c r="M894" i="17"/>
  <c r="M708" i="17"/>
  <c r="J925" i="17"/>
  <c r="J62" i="17"/>
  <c r="J684" i="17"/>
  <c r="J240" i="17"/>
  <c r="J30" i="17"/>
  <c r="J150" i="17"/>
  <c r="J17" i="17"/>
  <c r="J445" i="17"/>
  <c r="H25" i="9"/>
  <c r="J550" i="17"/>
  <c r="J490" i="17"/>
  <c r="J1012" i="17"/>
  <c r="H56" i="21"/>
  <c r="H75" i="21"/>
  <c r="J43" i="17"/>
  <c r="H89" i="20"/>
  <c r="J597" i="17"/>
  <c r="J621" i="17"/>
  <c r="J681" i="17"/>
  <c r="J923" i="17"/>
  <c r="J802" i="17"/>
  <c r="J678" i="17"/>
  <c r="J956" i="17"/>
  <c r="H44" i="8"/>
  <c r="H29" i="20"/>
  <c r="J551" i="17"/>
  <c r="D33" i="22"/>
  <c r="J806" i="17"/>
  <c r="J37" i="17"/>
  <c r="H23" i="20"/>
  <c r="J127" i="17"/>
  <c r="H74" i="21"/>
  <c r="J1007" i="17"/>
  <c r="J905" i="17"/>
  <c r="J650" i="17"/>
  <c r="J877" i="17"/>
  <c r="J837" i="17"/>
  <c r="J723" i="17"/>
  <c r="J549" i="17"/>
  <c r="J35" i="17"/>
  <c r="J525" i="17"/>
  <c r="J451" i="17"/>
  <c r="J382" i="17"/>
  <c r="J80" i="17"/>
  <c r="H24" i="21"/>
  <c r="J497" i="17"/>
  <c r="J337" i="17"/>
  <c r="J513" i="17"/>
  <c r="J787" i="17"/>
  <c r="J1008" i="17"/>
  <c r="J177" i="17"/>
  <c r="J20" i="17"/>
  <c r="J505" i="17"/>
  <c r="H27" i="8"/>
  <c r="H55" i="20"/>
  <c r="J67" i="17"/>
  <c r="J201" i="17"/>
  <c r="J623" i="17"/>
  <c r="H64" i="20"/>
  <c r="J887" i="17"/>
  <c r="J883" i="17"/>
  <c r="H9" i="9"/>
  <c r="H30" i="21"/>
  <c r="D29" i="22"/>
  <c r="H19" i="20"/>
  <c r="J829" i="17"/>
  <c r="D7" i="22"/>
  <c r="D28" i="22"/>
  <c r="K148" i="17"/>
  <c r="M252" i="17"/>
  <c r="K70" i="17"/>
  <c r="M763" i="17"/>
  <c r="K356" i="17"/>
  <c r="L408" i="17"/>
  <c r="K985" i="17"/>
  <c r="L660" i="17"/>
  <c r="L949" i="17"/>
  <c r="BA70" i="8"/>
  <c r="L775" i="17"/>
  <c r="L937" i="17"/>
  <c r="M1052" i="17"/>
  <c r="K484" i="17"/>
  <c r="M212" i="17"/>
  <c r="AR33" i="9"/>
  <c r="AR52" i="8"/>
  <c r="AR65" i="9"/>
  <c r="AT37" i="8"/>
  <c r="AP36" i="9"/>
  <c r="AR67" i="9"/>
  <c r="AS63" i="8"/>
  <c r="L8" i="17"/>
  <c r="M177" i="17"/>
  <c r="K486" i="17"/>
  <c r="L447" i="17"/>
  <c r="K543" i="17"/>
  <c r="L687" i="17"/>
  <c r="M581" i="17"/>
  <c r="L527" i="17"/>
  <c r="AG11" i="22"/>
  <c r="K757" i="17"/>
  <c r="K1011" i="17"/>
  <c r="L1000" i="17"/>
  <c r="L828" i="17"/>
  <c r="M913" i="17"/>
  <c r="L642" i="17"/>
  <c r="AG12" i="22"/>
  <c r="K823" i="17"/>
  <c r="J44" i="8"/>
  <c r="L562" i="17"/>
  <c r="L298" i="17"/>
  <c r="L201" i="17"/>
  <c r="E11" i="24"/>
  <c r="L414" i="17"/>
  <c r="F32" i="22"/>
  <c r="L989" i="17"/>
  <c r="I33" i="20"/>
  <c r="J84" i="20"/>
  <c r="L914" i="17"/>
  <c r="M759" i="17"/>
  <c r="J56" i="21"/>
  <c r="K196" i="17"/>
  <c r="H14" i="22"/>
  <c r="J67" i="9"/>
  <c r="K742" i="17"/>
  <c r="K861" i="17"/>
  <c r="K987" i="17"/>
  <c r="J51" i="8"/>
  <c r="L761" i="17"/>
  <c r="M859" i="17"/>
  <c r="L521" i="17"/>
  <c r="K993" i="17"/>
  <c r="M837" i="17"/>
  <c r="L713" i="17"/>
  <c r="K859" i="17"/>
  <c r="K731" i="17"/>
  <c r="L333" i="17"/>
  <c r="L677" i="17"/>
  <c r="L579" i="17"/>
  <c r="L303" i="17"/>
  <c r="K594" i="17"/>
  <c r="L421" i="17"/>
  <c r="K186" i="17"/>
  <c r="K529" i="17"/>
  <c r="M454" i="17"/>
  <c r="K301" i="17"/>
  <c r="M139" i="17"/>
  <c r="M661" i="17"/>
  <c r="K539" i="17"/>
  <c r="L291" i="17"/>
  <c r="K311" i="17"/>
  <c r="L57" i="17"/>
  <c r="L545" i="17"/>
  <c r="M453" i="17"/>
  <c r="M370" i="17"/>
  <c r="M243" i="17"/>
  <c r="L99" i="17"/>
  <c r="K405" i="17"/>
  <c r="K270" i="17"/>
  <c r="K175" i="17"/>
  <c r="M49" i="17"/>
  <c r="L307" i="17"/>
  <c r="M223" i="17"/>
  <c r="M111" i="17"/>
  <c r="F18" i="24"/>
  <c r="E29" i="22"/>
  <c r="M37" i="17"/>
  <c r="M181" i="17"/>
  <c r="K19" i="17"/>
  <c r="K117" i="17"/>
  <c r="M96" i="17"/>
  <c r="M257" i="17"/>
  <c r="K245" i="17"/>
  <c r="M172" i="17"/>
  <c r="M122" i="17"/>
  <c r="M81" i="17"/>
  <c r="M30" i="17"/>
  <c r="K145" i="17"/>
  <c r="L47" i="17"/>
  <c r="F20" i="24"/>
  <c r="J218" i="17"/>
  <c r="J553" i="17"/>
  <c r="J434" i="17"/>
  <c r="J380" i="17"/>
  <c r="J658" i="17"/>
  <c r="J290" i="17"/>
  <c r="J604" i="17"/>
  <c r="J713" i="17"/>
  <c r="J702" i="17"/>
  <c r="D24" i="24"/>
  <c r="H34" i="8"/>
  <c r="H50" i="8"/>
  <c r="J1000" i="17"/>
  <c r="J963" i="17"/>
  <c r="J530" i="17"/>
  <c r="J1011" i="17"/>
  <c r="J857" i="17"/>
  <c r="J753" i="17"/>
  <c r="J869" i="17"/>
  <c r="J937" i="17"/>
  <c r="J120" i="17"/>
  <c r="J390" i="17"/>
  <c r="J725" i="17"/>
  <c r="J286" i="17"/>
  <c r="J94" i="17"/>
  <c r="J338" i="17"/>
  <c r="J57" i="17"/>
  <c r="J980" i="17"/>
  <c r="D19" i="24"/>
  <c r="J979" i="17"/>
  <c r="J498" i="17"/>
  <c r="J430" i="17"/>
  <c r="J139" i="17"/>
  <c r="J119" i="17"/>
  <c r="J547" i="17"/>
  <c r="J25" i="17"/>
  <c r="J54" i="17"/>
  <c r="J48" i="17"/>
  <c r="J345" i="17"/>
  <c r="J140" i="17"/>
  <c r="J173" i="17"/>
  <c r="J587" i="17"/>
  <c r="J364" i="17"/>
  <c r="J531" i="17"/>
  <c r="J257" i="17"/>
  <c r="D12" i="24"/>
  <c r="H12" i="9"/>
  <c r="J501" i="17"/>
  <c r="J113" i="17"/>
  <c r="J318" i="17"/>
  <c r="M1008" i="17"/>
  <c r="K768" i="17"/>
  <c r="L815" i="17"/>
  <c r="L788" i="17"/>
  <c r="I54" i="21"/>
  <c r="K1014" i="17"/>
  <c r="J795" i="17"/>
  <c r="M997" i="17"/>
  <c r="L929" i="17"/>
  <c r="M906" i="17"/>
  <c r="J894" i="17"/>
  <c r="L878" i="17"/>
  <c r="M767" i="17"/>
  <c r="J744" i="17"/>
  <c r="L728" i="17"/>
  <c r="J716" i="17"/>
  <c r="L696" i="17"/>
  <c r="J688" i="17"/>
  <c r="J676" i="17"/>
  <c r="J664" i="17"/>
  <c r="J648" i="17"/>
  <c r="L636" i="17"/>
  <c r="M620" i="17"/>
  <c r="L608" i="17"/>
  <c r="M596" i="17"/>
  <c r="L580" i="17"/>
  <c r="J572" i="17"/>
  <c r="L560" i="17"/>
  <c r="K532" i="17"/>
  <c r="L520" i="17"/>
  <c r="L508" i="17"/>
  <c r="L480" i="17"/>
  <c r="M472" i="17"/>
  <c r="M460" i="17"/>
  <c r="M448" i="17"/>
  <c r="M436" i="17"/>
  <c r="M416" i="17"/>
  <c r="M404" i="17"/>
  <c r="L392" i="17"/>
  <c r="L380" i="17"/>
  <c r="K372" i="17"/>
  <c r="M344" i="17"/>
  <c r="J332" i="17"/>
  <c r="K312" i="17"/>
  <c r="L304" i="17"/>
  <c r="L288" i="17"/>
  <c r="L268" i="17"/>
  <c r="L256" i="17"/>
  <c r="L244" i="17"/>
  <c r="L232" i="17"/>
  <c r="L208" i="17"/>
  <c r="M196" i="17"/>
  <c r="M184" i="17"/>
  <c r="L168" i="17"/>
  <c r="K156" i="17"/>
  <c r="L132" i="17"/>
  <c r="L124" i="17"/>
  <c r="M106" i="17"/>
  <c r="L90" i="17"/>
  <c r="L66" i="17"/>
  <c r="L54" i="17"/>
  <c r="K42" i="17"/>
  <c r="M26" i="17"/>
  <c r="L6" i="17"/>
  <c r="J12" i="20"/>
  <c r="K1063" i="17"/>
  <c r="W52" i="24"/>
  <c r="L1032" i="17"/>
  <c r="J1050" i="17"/>
  <c r="K1049" i="17"/>
  <c r="BA79" i="8"/>
  <c r="W57" i="24"/>
  <c r="K1058" i="17"/>
  <c r="AQ87" i="8"/>
  <c r="AR96" i="8"/>
  <c r="AR95" i="8"/>
  <c r="AS89" i="8"/>
  <c r="AQ89" i="8"/>
  <c r="T81" i="24"/>
  <c r="AT100" i="8"/>
  <c r="W79" i="24"/>
  <c r="U76" i="24"/>
  <c r="J208" i="17"/>
  <c r="M94" i="17"/>
  <c r="J18" i="17"/>
  <c r="M260" i="17"/>
  <c r="X36" i="24"/>
  <c r="W77" i="24"/>
  <c r="J1052" i="17"/>
  <c r="L74" i="17"/>
  <c r="V62" i="24"/>
  <c r="M898" i="17"/>
  <c r="K58" i="17"/>
  <c r="J200" i="17"/>
  <c r="J957" i="17"/>
  <c r="J320" i="17"/>
  <c r="J740" i="17"/>
  <c r="J111" i="17"/>
  <c r="J321" i="17"/>
  <c r="J543" i="17"/>
  <c r="J750" i="17"/>
  <c r="J143" i="17"/>
  <c r="J751" i="17"/>
  <c r="J855" i="17"/>
  <c r="J307" i="17"/>
  <c r="J393" i="17"/>
  <c r="J563" i="17"/>
  <c r="J694" i="17"/>
  <c r="J709" i="17"/>
  <c r="J209" i="17"/>
  <c r="J839" i="17"/>
  <c r="H31" i="21"/>
  <c r="J773" i="17"/>
  <c r="J226" i="17"/>
  <c r="J217" i="17"/>
  <c r="H65" i="8"/>
  <c r="J952" i="17"/>
  <c r="J72" i="17"/>
  <c r="J401" i="17"/>
  <c r="J996" i="17"/>
  <c r="D27" i="22"/>
  <c r="J418" i="17"/>
  <c r="J865" i="17"/>
  <c r="J706" i="17"/>
  <c r="J599" i="17"/>
  <c r="D18" i="24"/>
  <c r="J710" i="17"/>
  <c r="K268" i="17"/>
  <c r="M977" i="17"/>
  <c r="L1048" i="17"/>
  <c r="L156" i="17"/>
  <c r="L921" i="17"/>
  <c r="M352" i="17"/>
  <c r="AQ36" i="9"/>
  <c r="AP42" i="8"/>
  <c r="AQ67" i="9"/>
  <c r="W29" i="24"/>
  <c r="J50" i="9"/>
  <c r="L973" i="17"/>
  <c r="M969" i="17"/>
  <c r="M965" i="17"/>
  <c r="L961" i="17"/>
  <c r="M946" i="17"/>
  <c r="K866" i="17"/>
  <c r="L862" i="17"/>
  <c r="K858" i="17"/>
  <c r="M854" i="17"/>
  <c r="M846" i="17"/>
  <c r="M842" i="17"/>
  <c r="M838" i="17"/>
  <c r="L834" i="17"/>
  <c r="L830" i="17"/>
  <c r="L826" i="17"/>
  <c r="J818" i="17"/>
  <c r="K762" i="17"/>
  <c r="L758" i="17"/>
  <c r="M754" i="17"/>
  <c r="K671" i="17"/>
  <c r="J667" i="17"/>
  <c r="M663" i="17"/>
  <c r="M659" i="17"/>
  <c r="K655" i="17"/>
  <c r="L651" i="17"/>
  <c r="L647" i="17"/>
  <c r="L643" i="17"/>
  <c r="L639" i="17"/>
  <c r="J635" i="17"/>
  <c r="L631" i="17"/>
  <c r="J627" i="17"/>
  <c r="J544" i="17"/>
  <c r="L537" i="17"/>
  <c r="K355" i="17"/>
  <c r="AQ78" i="8"/>
  <c r="J1043" i="17"/>
  <c r="U67" i="24"/>
  <c r="AT79" i="8"/>
  <c r="M1056" i="17"/>
  <c r="V51" i="24"/>
  <c r="BA72" i="9"/>
  <c r="AP89" i="8"/>
  <c r="L1052" i="17"/>
  <c r="AP86" i="9"/>
  <c r="AQ69" i="9"/>
  <c r="AT86" i="9"/>
  <c r="U52" i="24"/>
  <c r="U42" i="24"/>
  <c r="W60" i="24"/>
  <c r="AQ94" i="9"/>
  <c r="AP74" i="9"/>
  <c r="X60" i="24"/>
  <c r="U39" i="24"/>
  <c r="AP95" i="9"/>
  <c r="K1035" i="17"/>
  <c r="L1033" i="17"/>
  <c r="AS71" i="8"/>
  <c r="X39" i="24"/>
  <c r="AT81" i="9"/>
  <c r="AQ95" i="8"/>
  <c r="AP70" i="9"/>
  <c r="W58" i="24"/>
  <c r="K1060" i="17"/>
  <c r="BA69" i="9"/>
  <c r="AP87" i="8"/>
  <c r="K1033" i="17"/>
  <c r="AP70" i="8"/>
  <c r="M1049" i="17"/>
  <c r="AR90" i="8"/>
  <c r="AT88" i="9"/>
  <c r="AS84" i="9"/>
  <c r="AQ91" i="9"/>
  <c r="U78" i="24"/>
  <c r="K1042" i="17"/>
  <c r="AR83" i="8"/>
  <c r="AP73" i="9"/>
  <c r="AP100" i="8"/>
  <c r="AP100" i="9"/>
  <c r="AQ85" i="9"/>
  <c r="AP71" i="9"/>
  <c r="AT98" i="8"/>
  <c r="M1037" i="17"/>
  <c r="M1026" i="17"/>
  <c r="L1062" i="17"/>
  <c r="M1034" i="17"/>
  <c r="U49" i="24"/>
  <c r="X85" i="24"/>
  <c r="AQ73" i="8"/>
  <c r="U64" i="24"/>
  <c r="AQ76" i="8"/>
  <c r="T56" i="24"/>
  <c r="T65" i="24"/>
  <c r="W72" i="24"/>
  <c r="AS92" i="9"/>
  <c r="T43" i="24"/>
  <c r="T84" i="24"/>
  <c r="AR96" i="9"/>
  <c r="L1045" i="17"/>
  <c r="AS88" i="9"/>
  <c r="M1032" i="17"/>
  <c r="AQ100" i="9"/>
  <c r="L1030" i="17"/>
  <c r="BA78" i="8"/>
  <c r="M1059" i="17"/>
  <c r="U63" i="24"/>
  <c r="J1028" i="17"/>
  <c r="AS84" i="8"/>
  <c r="J1026" i="17"/>
  <c r="W44" i="24"/>
  <c r="AS86" i="8"/>
  <c r="AP93" i="8"/>
  <c r="U37" i="24"/>
  <c r="X54" i="24"/>
  <c r="L1051" i="17"/>
  <c r="J1025" i="17"/>
  <c r="AP96" i="8"/>
  <c r="V46" i="24"/>
  <c r="T76" i="24"/>
  <c r="AR85" i="8"/>
  <c r="V70" i="24"/>
  <c r="J1038" i="17"/>
  <c r="AP74" i="8"/>
  <c r="L1037" i="17"/>
  <c r="BA80" i="8"/>
  <c r="AT75" i="9"/>
  <c r="X42" i="24"/>
  <c r="J1035" i="17"/>
  <c r="AQ90" i="8"/>
  <c r="M1036" i="17"/>
  <c r="U54" i="24"/>
  <c r="AR94" i="8"/>
  <c r="T69" i="24"/>
  <c r="U50" i="24"/>
  <c r="AQ80" i="9"/>
  <c r="M1031" i="17"/>
  <c r="M1033" i="17"/>
  <c r="X37" i="24"/>
  <c r="X71" i="24"/>
  <c r="V88" i="24"/>
  <c r="X67" i="24"/>
  <c r="L1035" i="17"/>
  <c r="AS97" i="8"/>
  <c r="BA71" i="9"/>
  <c r="X64" i="24"/>
  <c r="K1061" i="17"/>
  <c r="X78" i="24"/>
  <c r="AT100" i="9"/>
  <c r="X50" i="24"/>
  <c r="V64" i="24"/>
  <c r="AT96" i="8"/>
  <c r="AP86" i="8"/>
  <c r="AP91" i="8"/>
  <c r="AR86" i="9"/>
  <c r="T73" i="24"/>
  <c r="AT82" i="9"/>
  <c r="U69" i="24"/>
  <c r="X68" i="24"/>
  <c r="AP84" i="8"/>
  <c r="T46" i="24"/>
  <c r="AT72" i="8"/>
  <c r="AR69" i="8"/>
  <c r="T42" i="24"/>
  <c r="AR97" i="9"/>
  <c r="AT98" i="9"/>
  <c r="U74" i="24"/>
  <c r="AT95" i="9"/>
  <c r="AQ89" i="9"/>
  <c r="X83" i="24"/>
  <c r="L1023" i="17"/>
  <c r="X86" i="24"/>
  <c r="T72" i="24"/>
  <c r="K1043" i="17"/>
  <c r="AN29" i="24"/>
  <c r="AS93" i="8"/>
  <c r="W69" i="24"/>
  <c r="AS99" i="9"/>
  <c r="J1024" i="17"/>
  <c r="AS80" i="8"/>
  <c r="AS95" i="9"/>
  <c r="L1038" i="17"/>
  <c r="AS97" i="9"/>
  <c r="AQ83" i="9"/>
  <c r="X79" i="24"/>
  <c r="AR76" i="9"/>
  <c r="AP82" i="9"/>
  <c r="AT80" i="8"/>
  <c r="AQ74" i="9"/>
  <c r="AR75" i="9"/>
  <c r="T80" i="24"/>
  <c r="K1052" i="17"/>
  <c r="V60" i="24"/>
  <c r="AP99" i="8"/>
  <c r="K1027" i="17"/>
  <c r="AT76" i="8"/>
  <c r="X18" i="24"/>
  <c r="V18" i="24"/>
  <c r="V17" i="24"/>
  <c r="U19" i="24"/>
  <c r="I60" i="8"/>
  <c r="J215" i="17"/>
  <c r="L155" i="17"/>
  <c r="L163" i="17"/>
  <c r="K171" i="17"/>
  <c r="M159" i="17"/>
  <c r="K61" i="17"/>
  <c r="J1006" i="17"/>
  <c r="X15" i="24"/>
  <c r="T15" i="24"/>
  <c r="AN22" i="24"/>
  <c r="AQ31" i="9"/>
  <c r="H28" i="9"/>
  <c r="J19" i="9"/>
  <c r="V21" i="24"/>
  <c r="AN19" i="24"/>
  <c r="X17" i="24"/>
  <c r="L59" i="17"/>
  <c r="M937" i="17"/>
  <c r="M963" i="17"/>
  <c r="M441" i="17"/>
  <c r="M519" i="17"/>
  <c r="M147" i="17"/>
  <c r="M455" i="17"/>
  <c r="M518" i="17"/>
  <c r="M405" i="17"/>
  <c r="M756" i="17"/>
  <c r="M225" i="17"/>
  <c r="M607" i="17"/>
  <c r="M738" i="17"/>
  <c r="M590" i="17"/>
  <c r="M287" i="17"/>
  <c r="M750" i="17"/>
  <c r="M935" i="17"/>
  <c r="M566" i="17"/>
  <c r="M726" i="17"/>
  <c r="M844" i="17"/>
  <c r="M1012" i="17"/>
  <c r="M686" i="17"/>
  <c r="M970" i="17"/>
  <c r="M309" i="17"/>
  <c r="M802" i="17"/>
  <c r="M990" i="17"/>
  <c r="M654" i="17"/>
  <c r="M888" i="17"/>
  <c r="M810" i="17"/>
  <c r="M938" i="17"/>
  <c r="M765" i="17"/>
  <c r="M449" i="17"/>
  <c r="M267" i="17"/>
  <c r="M591" i="17"/>
  <c r="M328" i="17"/>
  <c r="M478" i="17"/>
  <c r="M238" i="17"/>
  <c r="M447" i="17"/>
  <c r="M259" i="17"/>
  <c r="M300" i="17"/>
  <c r="M703" i="17"/>
  <c r="M557" i="17"/>
  <c r="M727" i="17"/>
  <c r="M839" i="17"/>
  <c r="M903" i="17"/>
  <c r="M820" i="17"/>
  <c r="M948" i="17"/>
  <c r="M1020" i="17"/>
  <c r="M800" i="17"/>
  <c r="M1002" i="17"/>
  <c r="M719" i="17"/>
  <c r="M952" i="17"/>
  <c r="M529" i="17"/>
  <c r="M538" i="17"/>
  <c r="M794" i="17"/>
  <c r="M769" i="17"/>
  <c r="M978" i="17"/>
  <c r="M364" i="17"/>
  <c r="M953" i="17"/>
  <c r="M945" i="17"/>
  <c r="M53" i="17"/>
  <c r="M255" i="17"/>
  <c r="K551" i="17"/>
  <c r="L525" i="17"/>
  <c r="L565" i="17"/>
  <c r="M737" i="17"/>
  <c r="M633" i="17"/>
  <c r="M601" i="17"/>
  <c r="G30" i="22"/>
  <c r="K792" i="17"/>
  <c r="F26" i="24"/>
  <c r="L984" i="17"/>
  <c r="L812" i="17"/>
  <c r="K959" i="17"/>
  <c r="L626" i="17"/>
  <c r="I19" i="21"/>
  <c r="L865" i="17"/>
  <c r="L974" i="17"/>
  <c r="L538" i="17"/>
  <c r="L274" i="17"/>
  <c r="K679" i="17"/>
  <c r="I26" i="8"/>
  <c r="L366" i="17"/>
  <c r="F25" i="22"/>
  <c r="I52" i="9"/>
  <c r="J9" i="21"/>
  <c r="L246" i="17"/>
  <c r="H21" i="22"/>
  <c r="G21" i="22"/>
  <c r="L915" i="17"/>
  <c r="AN17" i="24"/>
  <c r="L150" i="17"/>
  <c r="I41" i="9"/>
  <c r="I88" i="21"/>
  <c r="F17" i="22"/>
  <c r="L1064" i="17"/>
  <c r="K606" i="17"/>
  <c r="L753" i="17"/>
  <c r="M819" i="17"/>
  <c r="M1005" i="17"/>
  <c r="M420" i="17"/>
  <c r="J33" i="9"/>
  <c r="K931" i="17"/>
  <c r="L813" i="17"/>
  <c r="K366" i="17"/>
  <c r="K929" i="17"/>
  <c r="K817" i="17"/>
  <c r="K697" i="17"/>
  <c r="M390" i="17"/>
  <c r="L939" i="17"/>
  <c r="L779" i="17"/>
  <c r="M645" i="17"/>
  <c r="L723" i="17"/>
  <c r="M613" i="17"/>
  <c r="K554" i="17"/>
  <c r="K397" i="17"/>
  <c r="M733" i="17"/>
  <c r="M531" i="17"/>
  <c r="M314" i="17"/>
  <c r="M604" i="17"/>
  <c r="K498" i="17"/>
  <c r="M279" i="17"/>
  <c r="M27" i="17"/>
  <c r="M595" i="17"/>
  <c r="L489" i="17"/>
  <c r="M357" i="17"/>
  <c r="M129" i="17"/>
  <c r="K251" i="17"/>
  <c r="M142" i="17"/>
  <c r="L513" i="17"/>
  <c r="M348" i="17"/>
  <c r="M215" i="17"/>
  <c r="L97" i="17"/>
  <c r="M386" i="17"/>
  <c r="M250" i="17"/>
  <c r="L35" i="17"/>
  <c r="L467" i="17"/>
  <c r="M275" i="17"/>
  <c r="M185" i="17"/>
  <c r="L23" i="17"/>
  <c r="J32" i="21"/>
  <c r="E32" i="22"/>
  <c r="M77" i="17"/>
  <c r="M205" i="17"/>
  <c r="L45" i="17"/>
  <c r="G16" i="22"/>
  <c r="K109" i="17"/>
  <c r="M281" i="17"/>
  <c r="K233" i="17"/>
  <c r="K157" i="17"/>
  <c r="L113" i="17"/>
  <c r="L67" i="17"/>
  <c r="M28" i="17"/>
  <c r="I43" i="20"/>
  <c r="K73" i="17"/>
  <c r="K44" i="17"/>
  <c r="F8" i="24"/>
  <c r="J462" i="17"/>
  <c r="J305" i="17"/>
  <c r="J458" i="17"/>
  <c r="J519" i="17"/>
  <c r="H86" i="21"/>
  <c r="J354" i="17"/>
  <c r="J314" i="17"/>
  <c r="J729" i="17"/>
  <c r="J339" i="17"/>
  <c r="J638" i="17"/>
  <c r="J361" i="17"/>
  <c r="H42" i="20"/>
  <c r="J974" i="17"/>
  <c r="J153" i="17"/>
  <c r="H87" i="20"/>
  <c r="J790" i="17"/>
  <c r="J967" i="17"/>
  <c r="H33" i="8"/>
  <c r="J931" i="17"/>
  <c r="J492" i="17"/>
  <c r="J378" i="17"/>
  <c r="J110" i="17"/>
  <c r="J785" i="17"/>
  <c r="J482" i="17"/>
  <c r="H84" i="20"/>
  <c r="H32" i="21"/>
  <c r="J928" i="17"/>
  <c r="J1016" i="17"/>
  <c r="H40" i="21"/>
  <c r="J614" i="17"/>
  <c r="J863" i="17"/>
  <c r="H65" i="20"/>
  <c r="J913" i="17"/>
  <c r="J629" i="17"/>
  <c r="J426" i="17"/>
  <c r="J99" i="17"/>
  <c r="J26" i="17"/>
  <c r="J991" i="17"/>
  <c r="J299" i="17"/>
  <c r="J178" i="17"/>
  <c r="J568" i="17"/>
  <c r="J142" i="17"/>
  <c r="J542" i="17"/>
  <c r="H79" i="21"/>
  <c r="H40" i="20"/>
  <c r="J457" i="17"/>
  <c r="J325" i="17"/>
  <c r="J308" i="17"/>
  <c r="J70" i="17"/>
  <c r="J182" i="17"/>
  <c r="J52" i="17"/>
  <c r="M533" i="17"/>
  <c r="M815" i="17"/>
  <c r="M788" i="17"/>
  <c r="H54" i="21"/>
  <c r="L1014" i="17"/>
  <c r="L795" i="17"/>
  <c r="K977" i="17"/>
  <c r="M921" i="17"/>
  <c r="L902" i="17"/>
  <c r="M886" i="17"/>
  <c r="K870" i="17"/>
  <c r="J759" i="17"/>
  <c r="M736" i="17"/>
  <c r="L720" i="17"/>
  <c r="M700" i="17"/>
  <c r="M692" i="17"/>
  <c r="L684" i="17"/>
  <c r="K668" i="17"/>
  <c r="M656" i="17"/>
  <c r="M644" i="17"/>
  <c r="K632" i="17"/>
  <c r="L620" i="17"/>
  <c r="K600" i="17"/>
  <c r="M592" i="17"/>
  <c r="L576" i="17"/>
  <c r="M568" i="17"/>
  <c r="M556" i="17"/>
  <c r="M528" i="17"/>
  <c r="M516" i="17"/>
  <c r="M500" i="17"/>
  <c r="M476" i="17"/>
  <c r="L468" i="17"/>
  <c r="L456" i="17"/>
  <c r="M440" i="17"/>
  <c r="K432" i="17"/>
  <c r="L412" i="17"/>
  <c r="M400" i="17"/>
  <c r="M388" i="17"/>
  <c r="K376" i="17"/>
  <c r="M368" i="17"/>
  <c r="L340" i="17"/>
  <c r="L324" i="17"/>
  <c r="J312" i="17"/>
  <c r="M296" i="17"/>
  <c r="M276" i="17"/>
  <c r="M264" i="17"/>
  <c r="K252" i="17"/>
  <c r="L240" i="17"/>
  <c r="M220" i="17"/>
  <c r="J204" i="17"/>
  <c r="M180" i="17"/>
  <c r="M164" i="17"/>
  <c r="L148" i="17"/>
  <c r="K132" i="17"/>
  <c r="M116" i="17"/>
  <c r="J106" i="17"/>
  <c r="M86" i="17"/>
  <c r="L62" i="17"/>
  <c r="M50" i="17"/>
  <c r="K38" i="17"/>
  <c r="L22" i="17"/>
  <c r="J76" i="21"/>
  <c r="AS81" i="9"/>
  <c r="AT90" i="9"/>
  <c r="T78" i="24"/>
  <c r="AT97" i="9"/>
  <c r="AT87" i="8"/>
  <c r="AR77" i="9"/>
  <c r="AS96" i="9"/>
  <c r="T37" i="24"/>
  <c r="AP84" i="9"/>
  <c r="U60" i="24"/>
  <c r="AQ92" i="9"/>
  <c r="L1057" i="17"/>
  <c r="BA78" i="9"/>
  <c r="AP93" i="9"/>
  <c r="AR78" i="9"/>
  <c r="AT74" i="9"/>
  <c r="J993" i="17"/>
  <c r="K160" i="17"/>
  <c r="K74" i="17"/>
  <c r="K584" i="17"/>
  <c r="L664" i="17"/>
  <c r="L272" i="17"/>
  <c r="M136" i="17"/>
  <c r="K933" i="17"/>
  <c r="M818" i="17"/>
  <c r="J388" i="17"/>
  <c r="J755" i="17"/>
  <c r="J288" i="17"/>
  <c r="J608" i="17"/>
  <c r="J152" i="17"/>
  <c r="J511" i="17"/>
  <c r="J409" i="17"/>
  <c r="J465" i="17"/>
  <c r="H43" i="9"/>
  <c r="J117" i="17"/>
  <c r="J398" i="17"/>
  <c r="J1015" i="17"/>
  <c r="H65" i="21"/>
  <c r="J574" i="17"/>
  <c r="J782" i="17"/>
  <c r="J618" i="17"/>
  <c r="J529" i="17"/>
  <c r="D25" i="24"/>
  <c r="J677" i="17"/>
  <c r="H49" i="8"/>
  <c r="J761" i="17"/>
  <c r="J493" i="17"/>
  <c r="J747" i="17"/>
  <c r="H22" i="21"/>
  <c r="J133" i="17"/>
  <c r="H17" i="9"/>
  <c r="J158" i="17"/>
  <c r="H42" i="21"/>
  <c r="J884" i="17"/>
  <c r="H59" i="20"/>
  <c r="J235" i="17"/>
  <c r="J402" i="17"/>
  <c r="J722" i="17"/>
  <c r="J518" i="17"/>
  <c r="J487" i="17"/>
  <c r="J670" i="17"/>
  <c r="K140" i="17"/>
  <c r="M496" i="17"/>
  <c r="K937" i="17"/>
  <c r="L890" i="17"/>
  <c r="L284" i="17"/>
  <c r="K767" i="17"/>
  <c r="M272" i="17"/>
  <c r="T29" i="24"/>
  <c r="AS60" i="8"/>
  <c r="BA37" i="8"/>
  <c r="AR62" i="9"/>
  <c r="AT46" i="9"/>
  <c r="BA55" i="8"/>
  <c r="AR63" i="8"/>
  <c r="AP60" i="8"/>
  <c r="BA63" i="9"/>
  <c r="V29" i="24"/>
  <c r="H50" i="9"/>
  <c r="K973" i="17"/>
  <c r="L969" i="17"/>
  <c r="J965" i="17"/>
  <c r="J961" i="17"/>
  <c r="L946" i="17"/>
  <c r="L866" i="17"/>
  <c r="M862" i="17"/>
  <c r="J858" i="17"/>
  <c r="K854" i="17"/>
  <c r="K846" i="17"/>
  <c r="K842" i="17"/>
  <c r="K838" i="17"/>
  <c r="M834" i="17"/>
  <c r="J830" i="17"/>
  <c r="L822" i="17"/>
  <c r="K818" i="17"/>
  <c r="M762" i="17"/>
  <c r="K758" i="17"/>
  <c r="J754" i="17"/>
  <c r="J671" i="17"/>
  <c r="L667" i="17"/>
  <c r="J663" i="17"/>
  <c r="J659" i="17"/>
  <c r="J655" i="17"/>
  <c r="J651" i="17"/>
  <c r="M647" i="17"/>
  <c r="J643" i="17"/>
  <c r="J639" i="17"/>
  <c r="L635" i="17"/>
  <c r="J631" i="17"/>
  <c r="M627" i="17"/>
  <c r="L544" i="17"/>
  <c r="M355" i="17"/>
  <c r="M1035" i="17"/>
  <c r="M1043" i="17"/>
  <c r="L1058" i="17"/>
  <c r="K1021" i="17"/>
  <c r="AP77" i="9"/>
  <c r="AR71" i="8"/>
  <c r="AT82" i="8"/>
  <c r="X40" i="24"/>
  <c r="U84" i="24"/>
  <c r="AR88" i="9"/>
  <c r="U88" i="24"/>
  <c r="V57" i="24"/>
  <c r="AR82" i="9"/>
  <c r="AQ97" i="8"/>
  <c r="AT84" i="8"/>
  <c r="AS89" i="9"/>
  <c r="AS73" i="8"/>
  <c r="AT97" i="8"/>
  <c r="J1046" i="17"/>
  <c r="U71" i="24"/>
  <c r="AT84" i="9"/>
  <c r="K1051" i="17"/>
  <c r="L1060" i="17"/>
  <c r="BA83" i="8"/>
  <c r="J1023" i="17"/>
  <c r="AP94" i="9"/>
  <c r="V68" i="24"/>
  <c r="AR90" i="9"/>
  <c r="V77" i="24"/>
  <c r="J1034" i="17"/>
  <c r="AS82" i="9"/>
  <c r="AT99" i="8"/>
  <c r="U61" i="24"/>
  <c r="AQ94" i="8"/>
  <c r="AT78" i="9"/>
  <c r="V52" i="24"/>
  <c r="AS85" i="8"/>
  <c r="AS79" i="8"/>
  <c r="V74" i="24"/>
  <c r="X62" i="24"/>
  <c r="M1040" i="17"/>
  <c r="V65" i="24"/>
  <c r="AS85" i="9"/>
  <c r="U77" i="24"/>
  <c r="AS94" i="8"/>
  <c r="BA74" i="8"/>
  <c r="BA73" i="8"/>
  <c r="V81" i="24"/>
  <c r="K1038" i="17"/>
  <c r="AP78" i="9"/>
  <c r="AQ88" i="8"/>
  <c r="AS90" i="8"/>
  <c r="J1045" i="17"/>
  <c r="T35" i="24"/>
  <c r="T51" i="24"/>
  <c r="J1029" i="17"/>
  <c r="M1041" i="17"/>
  <c r="M1063" i="17"/>
  <c r="V36" i="24"/>
  <c r="V75" i="24"/>
  <c r="AQ83" i="8"/>
  <c r="BA73" i="9"/>
  <c r="AT85" i="9"/>
  <c r="W81" i="24"/>
  <c r="M1058" i="17"/>
  <c r="W80" i="24"/>
  <c r="L1026" i="17"/>
  <c r="AR86" i="8"/>
  <c r="L1063" i="17"/>
  <c r="AP92" i="8"/>
  <c r="AT96" i="9"/>
  <c r="K1036" i="17"/>
  <c r="M1061" i="17"/>
  <c r="W43" i="24"/>
  <c r="M1057" i="17"/>
  <c r="J1041" i="17"/>
  <c r="T67" i="24"/>
  <c r="L1022" i="17"/>
  <c r="AQ77" i="9"/>
  <c r="W76" i="24"/>
  <c r="AT76" i="9"/>
  <c r="AP69" i="9"/>
  <c r="U85" i="24"/>
  <c r="M1025" i="17"/>
  <c r="J1056" i="17"/>
  <c r="T66" i="24"/>
  <c r="U66" i="24"/>
  <c r="L1040" i="17"/>
  <c r="AR89" i="8"/>
  <c r="AT69" i="9"/>
  <c r="AR98" i="8"/>
  <c r="AT69" i="8"/>
  <c r="K1040" i="17"/>
  <c r="AT72" i="9"/>
  <c r="W59" i="24"/>
  <c r="AR70" i="9"/>
  <c r="L1059" i="17"/>
  <c r="W75" i="24"/>
  <c r="L1036" i="17"/>
  <c r="AP73" i="8"/>
  <c r="V37" i="24"/>
  <c r="AT83" i="9"/>
  <c r="AQ76" i="9"/>
  <c r="U40" i="24"/>
  <c r="J1040" i="17"/>
  <c r="BA81" i="9"/>
  <c r="AP75" i="9"/>
  <c r="AR72" i="8"/>
  <c r="BA79" i="9"/>
  <c r="AQ90" i="9"/>
  <c r="V76" i="24"/>
  <c r="AT85" i="8"/>
  <c r="AQ95" i="9"/>
  <c r="AR93" i="9"/>
  <c r="AQ86" i="8"/>
  <c r="X35" i="24"/>
  <c r="AR99" i="9"/>
  <c r="AP98" i="8"/>
  <c r="AT53" i="9"/>
  <c r="T87" i="24"/>
  <c r="J758" i="17"/>
  <c r="X56" i="24"/>
  <c r="T50" i="24"/>
  <c r="T70" i="24"/>
  <c r="L1028" i="17"/>
  <c r="T77" i="24"/>
  <c r="AS99" i="8"/>
  <c r="V49" i="24"/>
  <c r="V45" i="24"/>
  <c r="V87" i="24"/>
  <c r="L1053" i="17"/>
  <c r="AS71" i="9"/>
  <c r="V84" i="24"/>
  <c r="L1021" i="17"/>
  <c r="AR93" i="8"/>
  <c r="K1024" i="17"/>
  <c r="AQ85" i="8"/>
  <c r="AR76" i="8"/>
  <c r="U44" i="24"/>
  <c r="AS82" i="8"/>
  <c r="U35" i="24"/>
  <c r="AR72" i="9"/>
  <c r="U82" i="24"/>
  <c r="AS100" i="9"/>
  <c r="X70" i="24"/>
  <c r="T79" i="24"/>
  <c r="AP99" i="9"/>
  <c r="V69" i="24"/>
  <c r="AT99" i="9"/>
  <c r="AT86" i="8"/>
  <c r="X63" i="24"/>
  <c r="T39" i="24"/>
  <c r="AS78" i="8"/>
  <c r="U36" i="24"/>
  <c r="AQ81" i="8"/>
  <c r="U57" i="24"/>
  <c r="BA76" i="8"/>
  <c r="AP97" i="9"/>
  <c r="BA77" i="9"/>
  <c r="W18" i="24"/>
  <c r="V19" i="24"/>
  <c r="T17" i="24"/>
  <c r="J60" i="8"/>
  <c r="J219" i="17"/>
  <c r="M187" i="17"/>
  <c r="K183" i="17"/>
  <c r="K215" i="17"/>
  <c r="M219" i="17"/>
  <c r="AN15" i="24"/>
  <c r="V22" i="24"/>
  <c r="U22" i="24"/>
  <c r="AP31" i="9"/>
  <c r="I26" i="9"/>
  <c r="H19" i="9"/>
  <c r="I19" i="9"/>
  <c r="X19" i="24"/>
  <c r="K59" i="17"/>
  <c r="M144" i="17"/>
  <c r="M345" i="17"/>
  <c r="M473" i="17"/>
  <c r="M551" i="17"/>
  <c r="M327" i="17"/>
  <c r="M477" i="17"/>
  <c r="M95" i="17"/>
  <c r="M469" i="17"/>
  <c r="M108" i="17"/>
  <c r="M286" i="17"/>
  <c r="M638" i="17"/>
  <c r="M56" i="17"/>
  <c r="M602" i="17"/>
  <c r="M539" i="17"/>
  <c r="M766" i="17"/>
  <c r="M311" i="17"/>
  <c r="M589" i="17"/>
  <c r="M772" i="17"/>
  <c r="M876" i="17"/>
  <c r="M534" i="17"/>
  <c r="M816" i="17"/>
  <c r="M999" i="17"/>
  <c r="M414" i="17"/>
  <c r="M825" i="17"/>
  <c r="M1016" i="17"/>
  <c r="M792" i="17"/>
  <c r="M920" i="17"/>
  <c r="M835" i="17"/>
  <c r="M971" i="17"/>
  <c r="M353" i="17"/>
  <c r="M4" i="17"/>
  <c r="M495" i="17"/>
  <c r="M16" i="17"/>
  <c r="M349" i="17"/>
  <c r="M501" i="17"/>
  <c r="M341" i="17"/>
  <c r="M542" i="17"/>
  <c r="M283" i="17"/>
  <c r="M587" i="17"/>
  <c r="M451" i="17"/>
  <c r="M626" i="17"/>
  <c r="M790" i="17"/>
  <c r="M855" i="17"/>
  <c r="M918" i="17"/>
  <c r="M483" i="17"/>
  <c r="M852" i="17"/>
  <c r="M964" i="17"/>
  <c r="M459" i="17"/>
  <c r="M864" i="17"/>
  <c r="G18" i="22"/>
  <c r="M786" i="17"/>
  <c r="M991" i="17"/>
  <c r="M665" i="17"/>
  <c r="M623" i="17"/>
  <c r="M904" i="17"/>
  <c r="M951" i="17"/>
  <c r="M1003" i="17"/>
  <c r="M167" i="17"/>
  <c r="M616" i="17"/>
  <c r="AN21" i="8"/>
  <c r="AO21" i="8"/>
  <c r="AU24" i="8"/>
  <c r="AW24" i="8"/>
  <c r="AY24" i="8"/>
  <c r="AN20" i="9"/>
  <c r="AO20" i="9"/>
  <c r="AR20" i="9"/>
  <c r="AN18" i="9"/>
  <c r="AO18" i="9"/>
  <c r="AN29" i="9"/>
  <c r="AO29" i="9"/>
  <c r="AQ29" i="9"/>
  <c r="AN24" i="8"/>
  <c r="AO24" i="8"/>
  <c r="AN26" i="8"/>
  <c r="AO26" i="8"/>
  <c r="M801" i="17"/>
  <c r="G17" i="22"/>
  <c r="M718" i="17"/>
  <c r="M873" i="17"/>
  <c r="M928" i="17"/>
  <c r="M980" i="17"/>
  <c r="M687" i="17"/>
  <c r="M871" i="17"/>
  <c r="M682" i="17"/>
  <c r="M610" i="17"/>
  <c r="M574" i="17"/>
  <c r="M510" i="17"/>
  <c r="M71" i="17"/>
  <c r="M36" i="17"/>
  <c r="G31" i="22"/>
  <c r="M387" i="17"/>
  <c r="G8" i="22"/>
  <c r="M673" i="17"/>
  <c r="M880" i="17"/>
  <c r="M924" i="17"/>
  <c r="M622" i="17"/>
  <c r="M783" i="17"/>
  <c r="M634" i="17"/>
  <c r="M674" i="17"/>
  <c r="M269" i="17"/>
  <c r="M233" i="17"/>
  <c r="M339" i="17"/>
  <c r="M336" i="17"/>
  <c r="M199" i="17"/>
  <c r="AU33" i="8"/>
  <c r="AW33" i="8"/>
  <c r="AY33" i="8"/>
  <c r="AU13" i="8"/>
  <c r="AW13" i="8" s="1"/>
  <c r="AY13" i="8" s="1"/>
  <c r="AN25" i="8"/>
  <c r="AO25" i="8"/>
  <c r="BA25" i="8"/>
  <c r="AN22" i="8"/>
  <c r="AO22" i="8"/>
  <c r="AN30" i="8"/>
  <c r="AO30" i="8"/>
  <c r="AS30" i="8"/>
  <c r="AU27" i="8"/>
  <c r="AW27" i="8"/>
  <c r="AY27" i="8"/>
  <c r="AN28" i="8"/>
  <c r="AO28" i="8"/>
  <c r="AS28" i="8"/>
  <c r="AU28" i="8"/>
  <c r="AW28" i="8"/>
  <c r="AY28" i="8"/>
  <c r="AN29" i="8"/>
  <c r="AO29" i="8"/>
  <c r="AU23" i="8"/>
  <c r="AW23" i="8"/>
  <c r="AY23" i="8"/>
  <c r="AU29" i="8"/>
  <c r="AW29" i="8"/>
  <c r="AY29" i="8"/>
  <c r="AU30" i="8"/>
  <c r="AW30" i="8"/>
  <c r="AY30" i="8"/>
  <c r="AU31" i="8"/>
  <c r="AW31" i="8"/>
  <c r="AY31" i="8"/>
  <c r="BC16" i="9"/>
  <c r="AK18" i="24"/>
  <c r="W19" i="24"/>
  <c r="AL30" i="24"/>
  <c r="AF30" i="24"/>
  <c r="AX83" i="21"/>
  <c r="AX33" i="21"/>
  <c r="AN68" i="21"/>
  <c r="AO68" i="21"/>
  <c r="AC10" i="21"/>
  <c r="AE14" i="21"/>
  <c r="AX52" i="21"/>
  <c r="AX64" i="21"/>
  <c r="AU44" i="21"/>
  <c r="AW44" i="21"/>
  <c r="AY44" i="21"/>
  <c r="AN57" i="21"/>
  <c r="AO57" i="21"/>
  <c r="AU59" i="21"/>
  <c r="AW59" i="21"/>
  <c r="AY59" i="21"/>
  <c r="AE13" i="21"/>
  <c r="AG13" i="21"/>
  <c r="AN29" i="21"/>
  <c r="AO29" i="21"/>
  <c r="AX71" i="21"/>
  <c r="AC21" i="21"/>
  <c r="AN33" i="21"/>
  <c r="AO33" i="21"/>
  <c r="AP33" i="21"/>
  <c r="AU31" i="21"/>
  <c r="AW31" i="21"/>
  <c r="AY31" i="21"/>
  <c r="AL13" i="22"/>
  <c r="X27" i="24"/>
  <c r="V32" i="24"/>
  <c r="AI35" i="24"/>
  <c r="AF35" i="24"/>
  <c r="BC15" i="21"/>
  <c r="AL10" i="22"/>
  <c r="T21" i="24"/>
  <c r="AU42" i="20"/>
  <c r="AW42" i="20"/>
  <c r="AY42" i="20"/>
  <c r="AX42" i="20"/>
  <c r="W9" i="20"/>
  <c r="Y9" i="20"/>
  <c r="AN31" i="20"/>
  <c r="AO31" i="20"/>
  <c r="H4" i="8"/>
  <c r="I28" i="9"/>
  <c r="AC9" i="20"/>
  <c r="AN56" i="20"/>
  <c r="AO56" i="20"/>
  <c r="AU21" i="20"/>
  <c r="AW21" i="20"/>
  <c r="AY21" i="20"/>
  <c r="AN42" i="20"/>
  <c r="AO42" i="20"/>
  <c r="AX16" i="20"/>
  <c r="AX51" i="20"/>
  <c r="AE11" i="20"/>
  <c r="AH11" i="20"/>
  <c r="AF14" i="20"/>
  <c r="AI14" i="20"/>
  <c r="AN85" i="20"/>
  <c r="AO85" i="20"/>
  <c r="AE22" i="20"/>
  <c r="AG22" i="20"/>
  <c r="AX29" i="20"/>
  <c r="AE23" i="20"/>
  <c r="AG23" i="20"/>
  <c r="AU23" i="20"/>
  <c r="AW23" i="20"/>
  <c r="AY23" i="20"/>
  <c r="AX54" i="20"/>
  <c r="AU60" i="20"/>
  <c r="AW60" i="20"/>
  <c r="AY60" i="20"/>
  <c r="AX49" i="20"/>
  <c r="AX28" i="20"/>
  <c r="AX66" i="20"/>
  <c r="AN58" i="20"/>
  <c r="AO58" i="20"/>
  <c r="BA58" i="20"/>
  <c r="AX21" i="20"/>
  <c r="AU79" i="20"/>
  <c r="AW79" i="20"/>
  <c r="AY79" i="20"/>
  <c r="AU41" i="20"/>
  <c r="AW41" i="20"/>
  <c r="AY41" i="20"/>
  <c r="AU20" i="20"/>
  <c r="AW20" i="20"/>
  <c r="AY20" i="20"/>
  <c r="V15" i="24"/>
  <c r="J55" i="20"/>
  <c r="M175" i="17"/>
  <c r="L199" i="17"/>
  <c r="J163" i="17"/>
  <c r="T20" i="24"/>
  <c r="AU84" i="20"/>
  <c r="AX46" i="20"/>
  <c r="AX59" i="20"/>
  <c r="AC19" i="20"/>
  <c r="BC12" i="20"/>
  <c r="W17" i="24"/>
  <c r="U23" i="24"/>
  <c r="AJ21" i="24"/>
  <c r="W28" i="24"/>
  <c r="AX57" i="20"/>
  <c r="AU71" i="20"/>
  <c r="AW71" i="20"/>
  <c r="AY71" i="20"/>
  <c r="W20" i="20"/>
  <c r="Y20" i="20"/>
  <c r="AX72" i="20"/>
  <c r="AU83" i="20"/>
  <c r="AW83" i="20"/>
  <c r="AY83" i="20"/>
  <c r="AN82" i="20"/>
  <c r="AO82" i="20"/>
  <c r="T18" i="24"/>
  <c r="J866" i="17"/>
  <c r="U26" i="24"/>
  <c r="M1054" i="17"/>
  <c r="AR84" i="8"/>
  <c r="AP89" i="9"/>
  <c r="AT93" i="8"/>
  <c r="M1021" i="17"/>
  <c r="J1037" i="17"/>
  <c r="T48" i="24"/>
  <c r="V54" i="24"/>
  <c r="AP88" i="9"/>
  <c r="J1047" i="17"/>
  <c r="AU55" i="21"/>
  <c r="AW55" i="21"/>
  <c r="AY55" i="21"/>
  <c r="W19" i="21"/>
  <c r="Y19" i="21"/>
  <c r="Z19" i="21"/>
  <c r="AU82" i="21"/>
  <c r="AW82" i="21"/>
  <c r="AY82" i="21"/>
  <c r="AU34" i="21"/>
  <c r="AW34" i="21"/>
  <c r="AY34" i="21"/>
  <c r="AN43" i="21"/>
  <c r="AO43" i="21"/>
  <c r="AP43" i="21"/>
  <c r="W23" i="21"/>
  <c r="Y23" i="21"/>
  <c r="AA23" i="21"/>
  <c r="AU83" i="21"/>
  <c r="AW83" i="21"/>
  <c r="AY83" i="21"/>
  <c r="AN47" i="21"/>
  <c r="AO47" i="21"/>
  <c r="AN72" i="21"/>
  <c r="AO72" i="21"/>
  <c r="AE12" i="21"/>
  <c r="AH12" i="21"/>
  <c r="AU16" i="21"/>
  <c r="AW16" i="21"/>
  <c r="AY16" i="21"/>
  <c r="V31" i="24"/>
  <c r="AR74" i="9"/>
  <c r="V66" i="24"/>
  <c r="AQ82" i="8"/>
  <c r="M1055" i="17"/>
  <c r="AQ78" i="9"/>
  <c r="AS79" i="9"/>
  <c r="AS98" i="8"/>
  <c r="W35" i="24"/>
  <c r="AQ81" i="9"/>
  <c r="AP78" i="8"/>
  <c r="AS73" i="9"/>
  <c r="AU38" i="21"/>
  <c r="AW38" i="21"/>
  <c r="AY38" i="21"/>
  <c r="AX38" i="21"/>
  <c r="BC11" i="21"/>
  <c r="X88" i="24"/>
  <c r="U53" i="24"/>
  <c r="J1033" i="17"/>
  <c r="X44" i="24"/>
  <c r="L1029" i="17"/>
  <c r="W78" i="24"/>
  <c r="AP91" i="9"/>
  <c r="AT94" i="9"/>
  <c r="AP83" i="8"/>
  <c r="AR89" i="9"/>
  <c r="BA84" i="9"/>
  <c r="X82" i="24"/>
  <c r="X52" i="24"/>
  <c r="V80" i="24"/>
  <c r="W55" i="24"/>
  <c r="K1039" i="17"/>
  <c r="AQ84" i="8"/>
  <c r="M1039" i="17"/>
  <c r="BA75" i="8"/>
  <c r="X53" i="24"/>
  <c r="W54" i="24"/>
  <c r="AR95" i="9"/>
  <c r="AR85" i="9"/>
  <c r="AT89" i="8"/>
  <c r="AT79" i="9"/>
  <c r="AS69" i="9"/>
  <c r="W51" i="24"/>
  <c r="X43" i="24"/>
  <c r="AR81" i="8"/>
  <c r="W82" i="24"/>
  <c r="AQ100" i="8"/>
  <c r="AP80" i="9"/>
  <c r="U41" i="24"/>
  <c r="BA76" i="9"/>
  <c r="J1063" i="17"/>
  <c r="X80" i="24"/>
  <c r="W42" i="24"/>
  <c r="AP71" i="8"/>
  <c r="J1059" i="17"/>
  <c r="BA82" i="9"/>
  <c r="V39" i="24"/>
  <c r="AQ93" i="9"/>
  <c r="M1029" i="17"/>
  <c r="AS94" i="9"/>
  <c r="K1028" i="17"/>
  <c r="W36" i="24"/>
  <c r="M1051" i="17"/>
  <c r="AS77" i="9"/>
  <c r="T57" i="24"/>
  <c r="AP88" i="8"/>
  <c r="AR100" i="8"/>
  <c r="T88" i="24"/>
  <c r="AT92" i="9"/>
  <c r="T38" i="24"/>
  <c r="AQ75" i="8"/>
  <c r="W49" i="24"/>
  <c r="AT75" i="8"/>
  <c r="X75" i="24"/>
  <c r="AS74" i="9"/>
  <c r="J359" i="17"/>
  <c r="M537" i="17"/>
  <c r="L627" i="17"/>
  <c r="M635" i="17"/>
  <c r="K643" i="17"/>
  <c r="K651" i="17"/>
  <c r="L659" i="17"/>
  <c r="M667" i="17"/>
  <c r="L754" i="17"/>
  <c r="L818" i="17"/>
  <c r="J826" i="17"/>
  <c r="L838" i="17"/>
  <c r="J846" i="17"/>
  <c r="J854" i="17"/>
  <c r="M866" i="17"/>
  <c r="L957" i="17"/>
  <c r="K965" i="17"/>
  <c r="I50" i="9"/>
  <c r="W16" i="24"/>
  <c r="AQ49" i="9"/>
  <c r="AP40" i="9"/>
  <c r="AP63" i="8"/>
  <c r="BA60" i="9"/>
  <c r="AP65" i="9"/>
  <c r="BA64" i="8"/>
  <c r="AP50" i="8"/>
  <c r="AP37" i="8"/>
  <c r="AU88" i="21"/>
  <c r="K616" i="17"/>
  <c r="L870" i="17"/>
  <c r="V63" i="24"/>
  <c r="K18" i="17"/>
  <c r="D8" i="22"/>
  <c r="H85" i="21"/>
  <c r="J491" i="17"/>
  <c r="D24" i="22"/>
  <c r="J76" i="17"/>
  <c r="J5" i="17"/>
  <c r="J422" i="17"/>
  <c r="J809" i="17"/>
  <c r="J478" i="17"/>
  <c r="J353" i="17"/>
  <c r="J274" i="17"/>
  <c r="H57" i="21"/>
  <c r="J833" i="17"/>
  <c r="J27" i="17"/>
  <c r="J936" i="17"/>
  <c r="J114" i="17"/>
  <c r="AN51" i="20"/>
  <c r="AO51" i="20"/>
  <c r="AP51" i="20"/>
  <c r="J392" i="17"/>
  <c r="T45" i="24"/>
  <c r="L652" i="17"/>
  <c r="M826" i="17"/>
  <c r="K348" i="17"/>
  <c r="J14" i="17"/>
  <c r="AT87" i="9"/>
  <c r="T44" i="24"/>
  <c r="AR97" i="8"/>
  <c r="AT81" i="8"/>
  <c r="T86" i="24"/>
  <c r="U75" i="24"/>
  <c r="W86" i="24"/>
  <c r="AT93" i="9"/>
  <c r="AK23" i="24"/>
  <c r="AL23" i="24"/>
  <c r="I44" i="24"/>
  <c r="A44" i="24"/>
  <c r="J10" i="17"/>
  <c r="K46" i="17"/>
  <c r="K66" i="17"/>
  <c r="J112" i="17"/>
  <c r="K136" i="17"/>
  <c r="J172" i="17"/>
  <c r="L196" i="17"/>
  <c r="K232" i="17"/>
  <c r="M256" i="17"/>
  <c r="M288" i="17"/>
  <c r="M320" i="17"/>
  <c r="K344" i="17"/>
  <c r="L384" i="17"/>
  <c r="J408" i="17"/>
  <c r="J436" i="17"/>
  <c r="J464" i="17"/>
  <c r="J496" i="17"/>
  <c r="L524" i="17"/>
  <c r="M560" i="17"/>
  <c r="J588" i="17"/>
  <c r="M608" i="17"/>
  <c r="M636" i="17"/>
  <c r="M664" i="17"/>
  <c r="L688" i="17"/>
  <c r="L716" i="17"/>
  <c r="L744" i="17"/>
  <c r="M878" i="17"/>
  <c r="L910" i="17"/>
  <c r="M1001" i="17"/>
  <c r="K811" i="17"/>
  <c r="M776" i="17"/>
  <c r="K1018" i="17"/>
  <c r="W30" i="24"/>
  <c r="V30" i="24"/>
  <c r="AN30" i="24"/>
  <c r="U30" i="24"/>
  <c r="V23" i="24"/>
  <c r="W23" i="24"/>
  <c r="X25" i="24"/>
  <c r="T25" i="24"/>
  <c r="W25" i="24"/>
  <c r="BC13" i="20"/>
  <c r="J179" i="17"/>
  <c r="J819" i="17"/>
  <c r="D9" i="24"/>
  <c r="J13" i="17"/>
  <c r="J268" i="17"/>
  <c r="J22" i="17"/>
  <c r="J292" i="17"/>
  <c r="J259" i="17"/>
  <c r="J323" i="17"/>
  <c r="D34" i="24"/>
  <c r="J893" i="17"/>
  <c r="J760" i="17"/>
  <c r="J49" i="17"/>
  <c r="J65" i="17"/>
  <c r="J437" i="17"/>
  <c r="J999" i="17"/>
  <c r="H66" i="9"/>
  <c r="J890" i="17"/>
  <c r="J832" i="17"/>
  <c r="H32" i="20"/>
  <c r="H17" i="8"/>
  <c r="H42" i="9"/>
  <c r="J687" i="17"/>
  <c r="J958" i="17"/>
  <c r="J273" i="17"/>
  <c r="K121" i="17"/>
  <c r="J75" i="20"/>
  <c r="K4" i="17"/>
  <c r="L53" i="17"/>
  <c r="M145" i="17"/>
  <c r="M305" i="17"/>
  <c r="K8" i="17"/>
  <c r="I22" i="20"/>
  <c r="J41" i="20"/>
  <c r="L11" i="17"/>
  <c r="K262" i="17"/>
  <c r="K445" i="17"/>
  <c r="L87" i="17"/>
  <c r="K309" i="17"/>
  <c r="K130" i="17"/>
  <c r="M389" i="17"/>
  <c r="K587" i="17"/>
  <c r="K142" i="17"/>
  <c r="L129" i="17"/>
  <c r="K489" i="17"/>
  <c r="L747" i="17"/>
  <c r="M419" i="17"/>
  <c r="L601" i="17"/>
  <c r="L531" i="17"/>
  <c r="L397" i="17"/>
  <c r="L613" i="17"/>
  <c r="L645" i="17"/>
  <c r="K923" i="17"/>
  <c r="K548" i="17"/>
  <c r="L869" i="17"/>
  <c r="L585" i="17"/>
  <c r="M861" i="17"/>
  <c r="J67" i="21"/>
  <c r="M593" i="17"/>
  <c r="L706" i="17"/>
  <c r="L390" i="17"/>
  <c r="J42" i="9"/>
  <c r="L670" i="17"/>
  <c r="L158" i="17"/>
  <c r="L1017" i="17"/>
  <c r="L426" i="17"/>
  <c r="I43" i="9"/>
  <c r="L164" i="17"/>
  <c r="L625" i="17"/>
  <c r="J23" i="20"/>
  <c r="K221" i="17"/>
  <c r="K810" i="17"/>
  <c r="K353" i="17"/>
  <c r="M193" i="17"/>
  <c r="L21" i="17"/>
  <c r="AK19" i="24"/>
  <c r="AJ19" i="24"/>
  <c r="AF19" i="24"/>
  <c r="AL19" i="24"/>
  <c r="AL16" i="24"/>
  <c r="AI16" i="24"/>
  <c r="AF16" i="24"/>
  <c r="AK16" i="24"/>
  <c r="AI26" i="24"/>
  <c r="AJ26" i="24"/>
  <c r="U29" i="24"/>
  <c r="AI18" i="24"/>
  <c r="AF18" i="24"/>
  <c r="AJ18" i="24"/>
  <c r="S9" i="20"/>
  <c r="AN70" i="20"/>
  <c r="AO70" i="20"/>
  <c r="AX56" i="20"/>
  <c r="AU38" i="20"/>
  <c r="AW38" i="20"/>
  <c r="AY38" i="20"/>
  <c r="AL29" i="24"/>
  <c r="AF29" i="24"/>
  <c r="I46" i="24"/>
  <c r="A46" i="24"/>
  <c r="F280" i="2"/>
  <c r="Y280" i="2"/>
  <c r="G280" i="2" s="1"/>
  <c r="F250" i="2"/>
  <c r="Y250" i="2"/>
  <c r="G250" i="2" s="1"/>
  <c r="F283" i="2"/>
  <c r="Y283" i="2"/>
  <c r="G283" i="2" s="1"/>
  <c r="I66" i="9"/>
  <c r="R20" i="9"/>
  <c r="I18" i="9"/>
  <c r="I9" i="9"/>
  <c r="M1064" i="17"/>
  <c r="K1017" i="17"/>
  <c r="K1013" i="17"/>
  <c r="K1009" i="17"/>
  <c r="K989" i="17"/>
  <c r="K978" i="17"/>
  <c r="K974" i="17"/>
  <c r="M966" i="17"/>
  <c r="L966" i="17"/>
  <c r="K966" i="17"/>
  <c r="K962" i="17"/>
  <c r="M958" i="17"/>
  <c r="K958" i="17"/>
  <c r="M954" i="17"/>
  <c r="L954" i="17"/>
  <c r="Y290" i="2"/>
  <c r="G290" i="2" s="1"/>
  <c r="F290" i="2"/>
  <c r="F286" i="2"/>
  <c r="Y286" i="2"/>
  <c r="G286" i="2" s="1"/>
  <c r="Y270" i="2"/>
  <c r="G270" i="2" s="1"/>
  <c r="F270" i="2"/>
  <c r="F257" i="2"/>
  <c r="Y257" i="2"/>
  <c r="G257" i="2" s="1"/>
  <c r="J41" i="9"/>
  <c r="E241" i="2"/>
  <c r="Y230" i="2"/>
  <c r="G230" i="2" s="1"/>
  <c r="E219" i="2"/>
  <c r="V2" i="8"/>
  <c r="AN2" i="8"/>
  <c r="C68" i="9"/>
  <c r="AS38" i="9"/>
  <c r="K478" i="17"/>
  <c r="M474" i="17"/>
  <c r="M438" i="17"/>
  <c r="K426" i="17"/>
  <c r="K422" i="17"/>
  <c r="Y214" i="2"/>
  <c r="G214" i="2" s="1"/>
  <c r="F214" i="2"/>
  <c r="K787" i="17"/>
  <c r="L787" i="17"/>
  <c r="L760" i="17"/>
  <c r="K756" i="17"/>
  <c r="K708" i="17"/>
  <c r="K693" i="17"/>
  <c r="L673" i="17"/>
  <c r="E196" i="2"/>
  <c r="Y185" i="2"/>
  <c r="G185" i="2" s="1"/>
  <c r="F169" i="2"/>
  <c r="Y169" i="2"/>
  <c r="G169" i="2" s="1"/>
  <c r="R52" i="9"/>
  <c r="K949" i="17"/>
  <c r="L584" i="17"/>
  <c r="M115" i="17"/>
  <c r="L69" i="17"/>
  <c r="L65" i="17"/>
  <c r="L51" i="17"/>
  <c r="K47" i="17"/>
  <c r="I84" i="20"/>
  <c r="E268" i="2"/>
  <c r="E250" i="2"/>
  <c r="AT52" i="8"/>
  <c r="J43" i="8"/>
  <c r="I33" i="8"/>
  <c r="L316" i="17"/>
  <c r="L300" i="17"/>
  <c r="K134" i="17"/>
  <c r="E110" i="2"/>
  <c r="C41" i="8"/>
  <c r="J9" i="8"/>
  <c r="R51" i="9"/>
  <c r="K1003" i="17"/>
  <c r="L540" i="17"/>
  <c r="L504" i="17"/>
  <c r="L223" i="17"/>
  <c r="K187" i="17"/>
  <c r="L183" i="17"/>
  <c r="R67" i="21"/>
  <c r="R64" i="21"/>
  <c r="C59" i="8"/>
  <c r="C44" i="8"/>
  <c r="BA41" i="8"/>
  <c r="I35" i="8"/>
  <c r="C33" i="8"/>
  <c r="C12" i="8"/>
  <c r="C57" i="9"/>
  <c r="R50" i="9"/>
  <c r="C44" i="9"/>
  <c r="R28" i="9"/>
  <c r="R18" i="9"/>
  <c r="L356" i="17"/>
  <c r="M135" i="17"/>
  <c r="M127" i="17"/>
  <c r="K30" i="17"/>
  <c r="C40" i="20"/>
  <c r="R24" i="20"/>
  <c r="C20" i="20"/>
  <c r="L751" i="17"/>
  <c r="K152" i="17"/>
  <c r="L82" i="17"/>
  <c r="L78" i="17"/>
  <c r="L49" i="17"/>
  <c r="K41" i="17"/>
  <c r="E79" i="2"/>
  <c r="R34" i="20"/>
  <c r="R87" i="21"/>
  <c r="R58" i="21"/>
  <c r="P17" i="22"/>
  <c r="E18" i="2"/>
  <c r="E59" i="2"/>
  <c r="J29" i="20"/>
  <c r="K755" i="17"/>
  <c r="K789" i="17"/>
  <c r="K660" i="17"/>
  <c r="L624" i="17"/>
  <c r="L444" i="17"/>
  <c r="K420" i="17"/>
  <c r="K211" i="17"/>
  <c r="K163" i="17"/>
  <c r="L159" i="17"/>
  <c r="C84" i="20"/>
  <c r="I75" i="20"/>
  <c r="R59" i="20"/>
  <c r="C55" i="20"/>
  <c r="R31" i="20"/>
  <c r="R29" i="20"/>
  <c r="C24" i="20"/>
  <c r="C40" i="21"/>
  <c r="P26" i="22"/>
  <c r="P24" i="22"/>
  <c r="E31" i="2"/>
  <c r="AP4" i="8"/>
  <c r="Z4" i="8"/>
  <c r="Q18" i="22"/>
  <c r="Q15" i="22"/>
  <c r="Q21" i="22"/>
  <c r="Q7" i="22"/>
  <c r="Q10" i="22"/>
  <c r="Q19" i="22"/>
  <c r="Q34" i="22"/>
  <c r="Q25" i="22"/>
  <c r="Q20" i="22"/>
  <c r="Q30" i="22"/>
  <c r="Q12" i="22"/>
  <c r="Q23" i="22"/>
  <c r="Q24" i="22"/>
  <c r="Q16" i="22"/>
  <c r="Q17" i="22"/>
  <c r="Q33" i="22"/>
  <c r="Q13" i="22"/>
  <c r="Q27" i="22"/>
  <c r="Q14" i="22"/>
  <c r="Q9" i="22"/>
  <c r="Q22" i="22"/>
  <c r="Q11" i="22"/>
  <c r="Q29" i="22"/>
  <c r="Q26" i="22"/>
  <c r="Q32" i="22"/>
  <c r="Q28" i="22"/>
  <c r="Q8" i="22"/>
  <c r="Q31" i="22"/>
  <c r="Z4" i="21"/>
  <c r="H49" i="21"/>
  <c r="AP4" i="21"/>
  <c r="AG7" i="24"/>
  <c r="AH14" i="24"/>
  <c r="AF21" i="24"/>
  <c r="AY45" i="9"/>
  <c r="AY62" i="9"/>
  <c r="AY39" i="9"/>
  <c r="AY42" i="9"/>
  <c r="AY60" i="9"/>
  <c r="AY44" i="9"/>
  <c r="AY53" i="9"/>
  <c r="AY47" i="9"/>
  <c r="AI19" i="21"/>
  <c r="AI13" i="20"/>
  <c r="AJ19" i="20"/>
  <c r="AY38" i="8"/>
  <c r="AY56" i="8"/>
  <c r="AH11" i="24"/>
  <c r="AB10" i="24"/>
  <c r="AI20" i="20"/>
  <c r="AC7" i="20"/>
  <c r="AU7" i="20"/>
  <c r="AP4" i="9"/>
  <c r="Z4" i="9"/>
  <c r="AY62" i="8"/>
  <c r="AY52" i="8"/>
  <c r="AP78" i="20"/>
  <c r="AT67" i="20"/>
  <c r="AS67" i="20"/>
  <c r="AP67" i="20"/>
  <c r="AJ13" i="21"/>
  <c r="AI13" i="21"/>
  <c r="AY37" i="21"/>
  <c r="AS25" i="20"/>
  <c r="AT25" i="20"/>
  <c r="BA25" i="20"/>
  <c r="AQ25" i="20"/>
  <c r="AR25" i="20"/>
  <c r="AT47" i="20"/>
  <c r="BA29" i="20"/>
  <c r="AR29" i="20"/>
  <c r="AQ29" i="20"/>
  <c r="AT29" i="20"/>
  <c r="AY57" i="20"/>
  <c r="AJ11" i="20"/>
  <c r="AI11" i="20"/>
  <c r="AY26" i="20"/>
  <c r="AT28" i="20"/>
  <c r="AR28" i="20"/>
  <c r="BA28" i="20"/>
  <c r="AP28" i="20"/>
  <c r="AQ28" i="20"/>
  <c r="AF36" i="24"/>
  <c r="AG11" i="24"/>
  <c r="AB14" i="24"/>
  <c r="AC14" i="24"/>
  <c r="Y14" i="24"/>
  <c r="AL14" i="24"/>
  <c r="AC9" i="24"/>
  <c r="AA7" i="24"/>
  <c r="R14" i="24"/>
  <c r="S14" i="24"/>
  <c r="AB12" i="24"/>
  <c r="AD10" i="24"/>
  <c r="Z14" i="24"/>
  <c r="AD7" i="24"/>
  <c r="AC6" i="20"/>
  <c r="AU6" i="20"/>
  <c r="AY58" i="8"/>
  <c r="AY54" i="8"/>
  <c r="AY35" i="8"/>
  <c r="AY49" i="8"/>
  <c r="AY63" i="8"/>
  <c r="T14" i="24"/>
  <c r="X14" i="24"/>
  <c r="AN14" i="24"/>
  <c r="U14" i="24"/>
  <c r="V14" i="24"/>
  <c r="W14" i="24"/>
  <c r="AY36" i="8"/>
  <c r="AY55" i="8"/>
  <c r="R11" i="24"/>
  <c r="S11" i="24"/>
  <c r="AB7" i="24"/>
  <c r="AE13" i="24"/>
  <c r="Y9" i="24"/>
  <c r="AC10" i="24"/>
  <c r="AE10" i="24"/>
  <c r="Z8" i="24"/>
  <c r="Y8" i="24"/>
  <c r="Y10" i="24"/>
  <c r="AA9" i="24"/>
  <c r="AC12" i="24"/>
  <c r="AH8" i="24"/>
  <c r="AA14" i="24"/>
  <c r="Z7" i="24"/>
  <c r="Z11" i="24"/>
  <c r="R9" i="24"/>
  <c r="S9" i="24"/>
  <c r="AA10" i="24"/>
  <c r="Z10" i="24"/>
  <c r="AK14" i="24"/>
  <c r="AC13" i="24"/>
  <c r="AG13" i="24"/>
  <c r="AD8" i="24"/>
  <c r="AH9" i="24"/>
  <c r="AA12" i="24"/>
  <c r="AG14" i="24"/>
  <c r="AI14" i="24"/>
  <c r="AD14" i="24"/>
  <c r="AA11" i="24"/>
  <c r="AH13" i="24"/>
  <c r="Y7" i="24"/>
  <c r="AE9" i="24"/>
  <c r="Y11" i="24"/>
  <c r="Y13" i="24"/>
  <c r="Z13" i="24"/>
  <c r="AH7" i="24"/>
  <c r="R12" i="24"/>
  <c r="S12" i="24"/>
  <c r="AB9" i="24"/>
  <c r="Z9" i="24"/>
  <c r="Y12" i="24"/>
  <c r="AC11" i="24"/>
  <c r="AG8" i="24"/>
  <c r="R7" i="24"/>
  <c r="S7" i="24"/>
  <c r="AD9" i="24"/>
  <c r="AA13" i="24"/>
  <c r="AC7" i="24"/>
  <c r="AA8" i="24"/>
  <c r="AE11" i="24"/>
  <c r="AD11" i="24"/>
  <c r="AF26" i="24"/>
  <c r="AF23" i="24"/>
  <c r="AD13" i="24"/>
  <c r="AC8" i="24"/>
  <c r="R8" i="24"/>
  <c r="S8" i="24"/>
  <c r="AE7" i="24"/>
  <c r="AH10" i="24"/>
  <c r="AH12" i="24"/>
  <c r="AE14" i="24"/>
  <c r="AB13" i="24"/>
  <c r="Z12" i="24"/>
  <c r="R13" i="24"/>
  <c r="S13" i="24"/>
  <c r="AD12" i="24"/>
  <c r="AG10" i="24"/>
  <c r="AG9" i="24"/>
  <c r="AG12" i="24"/>
  <c r="AE8" i="24"/>
  <c r="AE12" i="24"/>
  <c r="AB11" i="24"/>
  <c r="AB8" i="24"/>
  <c r="R10" i="24"/>
  <c r="S10" i="24"/>
  <c r="AU21" i="8"/>
  <c r="AW21" i="8"/>
  <c r="AY21" i="8"/>
  <c r="AU30" i="9"/>
  <c r="AW30" i="9"/>
  <c r="AY30" i="9"/>
  <c r="AN23" i="9"/>
  <c r="AO23" i="9"/>
  <c r="AU20" i="9"/>
  <c r="AW20" i="9"/>
  <c r="AY20" i="9"/>
  <c r="AN13" i="9"/>
  <c r="AO13" i="9"/>
  <c r="AU24" i="9"/>
  <c r="AW24" i="9"/>
  <c r="AY24" i="9"/>
  <c r="AN24" i="9"/>
  <c r="AO24" i="9"/>
  <c r="AN17" i="9"/>
  <c r="AO17" i="9"/>
  <c r="AU28" i="9"/>
  <c r="AW28" i="9"/>
  <c r="AY28" i="9"/>
  <c r="AN28" i="9"/>
  <c r="AO28" i="9"/>
  <c r="BA28" i="9"/>
  <c r="AU21" i="9"/>
  <c r="AW21" i="9"/>
  <c r="AY21" i="9"/>
  <c r="AU17" i="9"/>
  <c r="AW17" i="9"/>
  <c r="AY17" i="9"/>
  <c r="AN14" i="9"/>
  <c r="AO14" i="9"/>
  <c r="AN21" i="9"/>
  <c r="AO21" i="9"/>
  <c r="AQ21" i="9"/>
  <c r="AU19" i="9"/>
  <c r="AW19" i="9"/>
  <c r="AY19" i="9"/>
  <c r="W33" i="24"/>
  <c r="AN33" i="24"/>
  <c r="U33" i="24"/>
  <c r="T33" i="24"/>
  <c r="AU18" i="8"/>
  <c r="AW18" i="8" s="1"/>
  <c r="AY18" i="8" s="1"/>
  <c r="AU23" i="9"/>
  <c r="AW23" i="9"/>
  <c r="AY23" i="9"/>
  <c r="AN25" i="9"/>
  <c r="AO25" i="9"/>
  <c r="AN23" i="8"/>
  <c r="AO23" i="8"/>
  <c r="AN30" i="9"/>
  <c r="AO30" i="9"/>
  <c r="AU22" i="9"/>
  <c r="AW22" i="9"/>
  <c r="AY22" i="9"/>
  <c r="AN26" i="9"/>
  <c r="AO26" i="9"/>
  <c r="AN15" i="9"/>
  <c r="AO15" i="9"/>
  <c r="AS15" i="9"/>
  <c r="AN16" i="24"/>
  <c r="U16" i="24"/>
  <c r="AF25" i="24"/>
  <c r="Y253" i="2"/>
  <c r="G253" i="2" s="1"/>
  <c r="F253" i="2"/>
  <c r="F251" i="2"/>
  <c r="Y251" i="2"/>
  <c r="G251" i="2" s="1"/>
  <c r="AN27" i="9"/>
  <c r="AO27" i="9"/>
  <c r="AU16" i="9"/>
  <c r="AW16" i="9"/>
  <c r="AY16" i="9"/>
  <c r="AU14" i="9"/>
  <c r="AW14" i="9"/>
  <c r="AY14" i="9"/>
  <c r="AU27" i="9"/>
  <c r="AW27" i="9"/>
  <c r="AY27" i="9"/>
  <c r="AN22" i="9"/>
  <c r="AO22" i="9"/>
  <c r="AS22" i="9"/>
  <c r="AN13" i="8"/>
  <c r="AO13" i="8" s="1"/>
  <c r="AS13" i="8" s="1"/>
  <c r="X26" i="24"/>
  <c r="T26" i="24"/>
  <c r="S23" i="21"/>
  <c r="AE24" i="21"/>
  <c r="AG24" i="21"/>
  <c r="AU43" i="21"/>
  <c r="AW43" i="21"/>
  <c r="AY43" i="21"/>
  <c r="AN82" i="21"/>
  <c r="AO82" i="21"/>
  <c r="AU51" i="21"/>
  <c r="AW51" i="21"/>
  <c r="AY51" i="21"/>
  <c r="AE22" i="21"/>
  <c r="AG22" i="21"/>
  <c r="AK22" i="21"/>
  <c r="AX31" i="21"/>
  <c r="AU25" i="21"/>
  <c r="AW25" i="21"/>
  <c r="AY25" i="21"/>
  <c r="AN75" i="21"/>
  <c r="AO75" i="21"/>
  <c r="AX32" i="21"/>
  <c r="AX23" i="21"/>
  <c r="AX53" i="21"/>
  <c r="AU65" i="21"/>
  <c r="AW65" i="21"/>
  <c r="AY65" i="21"/>
  <c r="AX15" i="21"/>
  <c r="AU74" i="21"/>
  <c r="AW74" i="21"/>
  <c r="AY74" i="21"/>
  <c r="AX56" i="21"/>
  <c r="AU24" i="21"/>
  <c r="AW24" i="21"/>
  <c r="AY24" i="21"/>
  <c r="AN54" i="21"/>
  <c r="AO54" i="21"/>
  <c r="AX49" i="21"/>
  <c r="AN63" i="21"/>
  <c r="AO63" i="21"/>
  <c r="AP63" i="21"/>
  <c r="AU79" i="21"/>
  <c r="AW79" i="21"/>
  <c r="AY79" i="21"/>
  <c r="AU77" i="21"/>
  <c r="AW77" i="21"/>
  <c r="AY77" i="21"/>
  <c r="AU32" i="21"/>
  <c r="AW32" i="21"/>
  <c r="AY32" i="21"/>
  <c r="AX73" i="21"/>
  <c r="AU54" i="21"/>
  <c r="AW54" i="21"/>
  <c r="AY54" i="21"/>
  <c r="AU22" i="21"/>
  <c r="AW22" i="21"/>
  <c r="AY22" i="21"/>
  <c r="AX50" i="21"/>
  <c r="AF21" i="21"/>
  <c r="AI21" i="21"/>
  <c r="AX62" i="21"/>
  <c r="AN22" i="21"/>
  <c r="AO22" i="21"/>
  <c r="AE23" i="21"/>
  <c r="AH23" i="21"/>
  <c r="AX20" i="21"/>
  <c r="AU48" i="21"/>
  <c r="AW48" i="21"/>
  <c r="AY48" i="21"/>
  <c r="AF22" i="21"/>
  <c r="AI22" i="21"/>
  <c r="AN85" i="21"/>
  <c r="AO85" i="21"/>
  <c r="AQ85" i="21"/>
  <c r="AX19" i="21"/>
  <c r="AU71" i="21"/>
  <c r="AW71" i="21"/>
  <c r="AY71" i="21"/>
  <c r="AX27" i="21"/>
  <c r="AC23" i="21"/>
  <c r="AU85" i="21"/>
  <c r="AX69" i="21"/>
  <c r="AX18" i="21"/>
  <c r="AU29" i="21"/>
  <c r="AW29" i="21"/>
  <c r="AY29" i="21"/>
  <c r="AX68" i="21"/>
  <c r="AX41" i="21"/>
  <c r="AF23" i="21"/>
  <c r="AN67" i="21"/>
  <c r="AO67" i="21"/>
  <c r="AU50" i="21"/>
  <c r="AW50" i="21"/>
  <c r="AY50" i="21"/>
  <c r="AU45" i="21"/>
  <c r="AW45" i="21"/>
  <c r="AY45" i="21"/>
  <c r="AX25" i="21"/>
  <c r="AU39" i="21"/>
  <c r="AW39" i="21"/>
  <c r="AY39" i="21"/>
  <c r="W13" i="21"/>
  <c r="Y13" i="21"/>
  <c r="Z13" i="21"/>
  <c r="AU53" i="21"/>
  <c r="AW53" i="21"/>
  <c r="AY53" i="21"/>
  <c r="AU35" i="21"/>
  <c r="AW35" i="21"/>
  <c r="AY35" i="21"/>
  <c r="AU23" i="21"/>
  <c r="AW23" i="21"/>
  <c r="AY23" i="21"/>
  <c r="AX30" i="21"/>
  <c r="AE21" i="21"/>
  <c r="AG21" i="21"/>
  <c r="AK21" i="21"/>
  <c r="AU58" i="21"/>
  <c r="AW58" i="21"/>
  <c r="AY58" i="21"/>
  <c r="AX63" i="21"/>
  <c r="AN73" i="21"/>
  <c r="AO73" i="21"/>
  <c r="AU18" i="21"/>
  <c r="AW18" i="21"/>
  <c r="AY18" i="21"/>
  <c r="AU49" i="21"/>
  <c r="AW49" i="21"/>
  <c r="AY49" i="21"/>
  <c r="AN79" i="21"/>
  <c r="AO79" i="21"/>
  <c r="W9" i="21"/>
  <c r="Y9" i="21"/>
  <c r="AX80" i="21"/>
  <c r="AX37" i="21"/>
  <c r="AX47" i="21"/>
  <c r="AU52" i="21"/>
  <c r="AW52" i="21"/>
  <c r="AY52" i="21"/>
  <c r="AF11" i="21"/>
  <c r="AN89" i="21"/>
  <c r="AO89" i="21"/>
  <c r="AU17" i="21"/>
  <c r="AW17" i="21"/>
  <c r="AY17" i="21"/>
  <c r="W21" i="21"/>
  <c r="Y21" i="21"/>
  <c r="AN42" i="21"/>
  <c r="AO42" i="21"/>
  <c r="AU72" i="21"/>
  <c r="AW72" i="21"/>
  <c r="AY72" i="21"/>
  <c r="W24" i="21"/>
  <c r="Y24" i="21"/>
  <c r="S19" i="20"/>
  <c r="AU18" i="20"/>
  <c r="AW18" i="20"/>
  <c r="AY18" i="20"/>
  <c r="AN37" i="20"/>
  <c r="AO37" i="20"/>
  <c r="AU77" i="20"/>
  <c r="AW77" i="20"/>
  <c r="AY77" i="20"/>
  <c r="AU33" i="20"/>
  <c r="AW33" i="20"/>
  <c r="AY33" i="20"/>
  <c r="AN32" i="20"/>
  <c r="AO32" i="20"/>
  <c r="AU89" i="20"/>
  <c r="AN52" i="20"/>
  <c r="AO52" i="20"/>
  <c r="AX15" i="20"/>
  <c r="W10" i="20"/>
  <c r="Y10" i="20"/>
  <c r="AU54" i="20"/>
  <c r="AW54" i="20"/>
  <c r="AY54" i="20"/>
  <c r="AN26" i="20"/>
  <c r="AO26" i="20"/>
  <c r="AQ26" i="20"/>
  <c r="AU34" i="20"/>
  <c r="AW34" i="20"/>
  <c r="AY34" i="20"/>
  <c r="AN50" i="20"/>
  <c r="AO50" i="20"/>
  <c r="AE13" i="20"/>
  <c r="AN71" i="20"/>
  <c r="AO71" i="20"/>
  <c r="AU46" i="20"/>
  <c r="AW46" i="20"/>
  <c r="AY46" i="20"/>
  <c r="AU56" i="20"/>
  <c r="AW56" i="20"/>
  <c r="AY56" i="20"/>
  <c r="AX30" i="20"/>
  <c r="AN63" i="20"/>
  <c r="AO63" i="20"/>
  <c r="AU32" i="20"/>
  <c r="AW32" i="20"/>
  <c r="AY32" i="20"/>
  <c r="AX47" i="20"/>
  <c r="AF9" i="20"/>
  <c r="AJ9" i="20"/>
  <c r="AN77" i="20"/>
  <c r="AO77" i="20"/>
  <c r="AR77" i="20"/>
  <c r="AX69" i="20"/>
  <c r="AF21" i="20"/>
  <c r="AJ21" i="20"/>
  <c r="AN79" i="20"/>
  <c r="AO79" i="20"/>
  <c r="AN65" i="20"/>
  <c r="AO65" i="20"/>
  <c r="AU25" i="20"/>
  <c r="AW25" i="20"/>
  <c r="AY25" i="20"/>
  <c r="AN30" i="20"/>
  <c r="AO30" i="20"/>
  <c r="AX77" i="20"/>
  <c r="AX48" i="20"/>
  <c r="W11" i="20"/>
  <c r="Y11" i="20"/>
  <c r="AX80" i="20"/>
  <c r="AN45" i="20"/>
  <c r="AO45" i="20"/>
  <c r="AN39" i="20"/>
  <c r="AO39" i="20"/>
  <c r="AX82" i="20"/>
  <c r="AX61" i="20"/>
  <c r="AU47" i="20"/>
  <c r="AW47" i="20"/>
  <c r="AY47" i="20"/>
  <c r="AX41" i="20"/>
  <c r="W13" i="20"/>
  <c r="Y13" i="20"/>
  <c r="AF12" i="20"/>
  <c r="AJ12" i="20"/>
  <c r="AX31" i="20"/>
  <c r="AU75" i="20"/>
  <c r="AW75" i="20"/>
  <c r="AY75" i="20"/>
  <c r="AX32" i="20"/>
  <c r="AU22" i="20"/>
  <c r="AW22" i="20"/>
  <c r="AY22" i="20"/>
  <c r="AX38" i="20"/>
  <c r="AN73" i="20"/>
  <c r="AO73" i="20"/>
  <c r="AU86" i="20"/>
  <c r="AF22" i="20"/>
  <c r="AU28" i="20"/>
  <c r="AW28" i="20"/>
  <c r="AY28" i="20"/>
  <c r="AU45" i="20"/>
  <c r="AW45" i="20"/>
  <c r="AY45" i="20"/>
  <c r="AU53" i="20"/>
  <c r="AW53" i="20"/>
  <c r="AY53" i="20"/>
  <c r="AX53" i="20"/>
  <c r="AX71" i="20"/>
  <c r="AC13" i="20"/>
  <c r="AX18" i="20"/>
  <c r="AU80" i="20"/>
  <c r="AW80" i="20"/>
  <c r="AY80" i="20"/>
  <c r="W19" i="20"/>
  <c r="Y19" i="20"/>
  <c r="AN88" i="20"/>
  <c r="AO88" i="20"/>
  <c r="AX65" i="20"/>
  <c r="AU88" i="20"/>
  <c r="AN86" i="20"/>
  <c r="AO86" i="20"/>
  <c r="AS86" i="20"/>
  <c r="AN34" i="20"/>
  <c r="AO34" i="20"/>
  <c r="AQ34" i="20"/>
  <c r="AU72" i="20"/>
  <c r="AW72" i="20"/>
  <c r="AY72" i="20"/>
  <c r="AN53" i="20"/>
  <c r="AO53" i="20"/>
  <c r="AE20" i="20"/>
  <c r="AU81" i="20"/>
  <c r="AW81" i="20"/>
  <c r="AY81" i="20"/>
  <c r="AC22" i="20"/>
  <c r="AN72" i="20"/>
  <c r="AO72" i="20"/>
  <c r="AX63" i="20"/>
  <c r="AX55" i="20"/>
  <c r="AX74" i="20"/>
  <c r="AN21" i="20"/>
  <c r="AO21" i="20"/>
  <c r="AX37" i="20"/>
  <c r="AU74" i="20"/>
  <c r="AW74" i="20"/>
  <c r="AY74" i="20"/>
  <c r="AU39" i="20"/>
  <c r="AW39" i="20"/>
  <c r="AY39" i="20"/>
  <c r="AU68" i="20"/>
  <c r="AW68" i="20"/>
  <c r="AY68" i="20"/>
  <c r="AN33" i="20"/>
  <c r="AO33" i="20"/>
  <c r="AN60" i="20"/>
  <c r="AO60" i="20"/>
  <c r="AN46" i="20"/>
  <c r="AO46" i="20"/>
  <c r="AC21" i="20"/>
  <c r="AN74" i="20"/>
  <c r="AO74" i="20"/>
  <c r="AX24" i="20"/>
  <c r="AN83" i="20"/>
  <c r="AO83" i="20"/>
  <c r="AC23" i="20"/>
  <c r="AN62" i="20"/>
  <c r="AO62" i="20"/>
  <c r="BA62" i="20"/>
  <c r="AX34" i="20"/>
  <c r="AN68" i="20"/>
  <c r="AO68" i="20"/>
  <c r="AX35" i="20"/>
  <c r="W21" i="20"/>
  <c r="Y21" i="20"/>
  <c r="AF10" i="20"/>
  <c r="AI10" i="20"/>
  <c r="AN55" i="20"/>
  <c r="AO55" i="20"/>
  <c r="AN44" i="20"/>
  <c r="AO44" i="20"/>
  <c r="AX79" i="20"/>
  <c r="AN49" i="20"/>
  <c r="AO49" i="20"/>
  <c r="AN80" i="20"/>
  <c r="AO80" i="20"/>
  <c r="F294" i="2"/>
  <c r="Y294" i="2"/>
  <c r="G294" i="2" s="1"/>
  <c r="X33" i="24"/>
  <c r="AU13" i="9"/>
  <c r="AW13" i="9"/>
  <c r="AY13" i="9"/>
  <c r="S9" i="9"/>
  <c r="AU26" i="9"/>
  <c r="AW26" i="9"/>
  <c r="AY26" i="9"/>
  <c r="AU15" i="9"/>
  <c r="AW15" i="9"/>
  <c r="AY15" i="9"/>
  <c r="AU18" i="9"/>
  <c r="AW18" i="9"/>
  <c r="AY18" i="9"/>
  <c r="AN27" i="8"/>
  <c r="AO27" i="8"/>
  <c r="AL17" i="24"/>
  <c r="AJ17" i="24"/>
  <c r="AI17" i="24"/>
  <c r="AF17" i="24"/>
  <c r="AL34" i="24"/>
  <c r="AK34" i="24"/>
  <c r="AJ34" i="24"/>
  <c r="AF34" i="24"/>
  <c r="AK28" i="24"/>
  <c r="AF28" i="24"/>
  <c r="AL28" i="24"/>
  <c r="S19" i="21"/>
  <c r="AX48" i="21"/>
  <c r="AU30" i="21"/>
  <c r="AW30" i="21"/>
  <c r="AY30" i="21"/>
  <c r="AX45" i="21"/>
  <c r="AU67" i="21"/>
  <c r="AW67" i="21"/>
  <c r="AY67" i="21"/>
  <c r="AX40" i="21"/>
  <c r="AN39" i="21"/>
  <c r="AO39" i="21"/>
  <c r="AU28" i="21"/>
  <c r="AW28" i="21"/>
  <c r="AY28" i="21"/>
  <c r="AN38" i="21"/>
  <c r="AO38" i="21"/>
  <c r="AU46" i="21"/>
  <c r="AW46" i="21"/>
  <c r="AY46" i="21"/>
  <c r="AU36" i="21"/>
  <c r="AW36" i="21"/>
  <c r="AY36" i="21"/>
  <c r="AX42" i="21"/>
  <c r="AX29" i="21"/>
  <c r="AU68" i="21"/>
  <c r="AW68" i="21"/>
  <c r="AY68" i="21"/>
  <c r="AN40" i="21"/>
  <c r="AO40" i="21"/>
  <c r="AN30" i="21"/>
  <c r="AO30" i="21"/>
  <c r="AX44" i="21"/>
  <c r="AX35" i="21"/>
  <c r="AX66" i="21"/>
  <c r="AN35" i="21"/>
  <c r="AO35" i="21"/>
  <c r="AN27" i="21"/>
  <c r="AO27" i="21"/>
  <c r="AX36" i="21"/>
  <c r="W20" i="21"/>
  <c r="Y20" i="21"/>
  <c r="AB20" i="21"/>
  <c r="AN59" i="21"/>
  <c r="AO59" i="21"/>
  <c r="AU20" i="21"/>
  <c r="AW20" i="21"/>
  <c r="AY20" i="21"/>
  <c r="AC11" i="21"/>
  <c r="AN66" i="21"/>
  <c r="AO66" i="21"/>
  <c r="AQ66" i="21"/>
  <c r="AN25" i="21"/>
  <c r="AO25" i="21"/>
  <c r="F264" i="2"/>
  <c r="Y264" i="2"/>
  <c r="G264" i="2" s="1"/>
  <c r="F15" i="8"/>
  <c r="F23" i="8" s="1"/>
  <c r="F31" i="8" s="1"/>
  <c r="F39" i="8" s="1"/>
  <c r="F47" i="8" s="1"/>
  <c r="F55" i="8" s="1"/>
  <c r="F63" i="8" s="1"/>
  <c r="W7" i="8"/>
  <c r="AK17" i="24"/>
  <c r="AK22" i="24"/>
  <c r="AF22" i="24"/>
  <c r="AL22" i="24"/>
  <c r="AI15" i="24"/>
  <c r="AL15" i="24"/>
  <c r="AK15" i="24"/>
  <c r="E283" i="2"/>
  <c r="AU25" i="8"/>
  <c r="AW25" i="8"/>
  <c r="AY25" i="8"/>
  <c r="AN15" i="8"/>
  <c r="AO15" i="8" s="1"/>
  <c r="AR15" i="8" s="1"/>
  <c r="U21" i="24"/>
  <c r="V34" i="24"/>
  <c r="T34" i="24"/>
  <c r="X34" i="24"/>
  <c r="S12" i="20"/>
  <c r="AX40" i="20"/>
  <c r="AX81" i="20"/>
  <c r="AU63" i="20"/>
  <c r="AW63" i="20"/>
  <c r="AY63" i="20"/>
  <c r="AX33" i="20"/>
  <c r="AX17" i="20"/>
  <c r="AC14" i="20"/>
  <c r="AU69" i="20"/>
  <c r="AW69" i="20"/>
  <c r="AY69" i="20"/>
  <c r="AU78" i="20"/>
  <c r="AW78" i="20"/>
  <c r="AY78" i="20"/>
  <c r="AN61" i="20"/>
  <c r="AO61" i="20"/>
  <c r="AU17" i="20"/>
  <c r="AW17" i="20"/>
  <c r="AY17" i="20"/>
  <c r="AX75" i="20"/>
  <c r="AU76" i="20"/>
  <c r="AW76" i="20"/>
  <c r="AY76" i="20"/>
  <c r="W23" i="20"/>
  <c r="Y23" i="20"/>
  <c r="Z23" i="20"/>
  <c r="AU85" i="20"/>
  <c r="AC12" i="20"/>
  <c r="AN35" i="20"/>
  <c r="AO35" i="20"/>
  <c r="AR35" i="20"/>
  <c r="AU66" i="20"/>
  <c r="AW66" i="20"/>
  <c r="AY66" i="20"/>
  <c r="AN38" i="20"/>
  <c r="AO38" i="20"/>
  <c r="AU82" i="20"/>
  <c r="AW82" i="20"/>
  <c r="AY82" i="20"/>
  <c r="AU58" i="20"/>
  <c r="AW58" i="20"/>
  <c r="AY58" i="20"/>
  <c r="AE9" i="20"/>
  <c r="AG9" i="20"/>
  <c r="AN87" i="20"/>
  <c r="AO87" i="20"/>
  <c r="AR87" i="20"/>
  <c r="AU64" i="20"/>
  <c r="AW64" i="20"/>
  <c r="AY64" i="20"/>
  <c r="S11" i="21"/>
  <c r="AX74" i="21"/>
  <c r="AN84" i="21"/>
  <c r="AO84" i="21"/>
  <c r="AS84" i="21"/>
  <c r="AX78" i="21"/>
  <c r="AN81" i="21"/>
  <c r="AO81" i="21"/>
  <c r="AE10" i="21"/>
  <c r="AH10" i="21"/>
  <c r="AU80" i="21"/>
  <c r="AW80" i="21"/>
  <c r="AY80" i="21"/>
  <c r="AC22" i="21"/>
  <c r="AC24" i="21"/>
  <c r="AN80" i="21"/>
  <c r="AO80" i="21"/>
  <c r="BA80" i="21"/>
  <c r="F281" i="2"/>
  <c r="Y281" i="2"/>
  <c r="G281" i="2" s="1"/>
  <c r="F235" i="2"/>
  <c r="Y235" i="2"/>
  <c r="G235" i="2" s="1"/>
  <c r="E204" i="2"/>
  <c r="E185" i="2"/>
  <c r="E171" i="2"/>
  <c r="E288" i="2"/>
  <c r="E285" i="2"/>
  <c r="E276" i="2"/>
  <c r="E220" i="2"/>
  <c r="E202" i="2"/>
  <c r="E130" i="2"/>
  <c r="E124" i="2"/>
  <c r="AT71" i="8"/>
  <c r="L61" i="17"/>
  <c r="K188" i="17"/>
  <c r="K195" i="17"/>
  <c r="L219" i="17"/>
  <c r="Y218" i="2"/>
  <c r="G218" i="2" s="1"/>
  <c r="Y200" i="2"/>
  <c r="G200" i="2" s="1"/>
  <c r="Y197" i="2"/>
  <c r="G197" i="2" s="1"/>
  <c r="E193" i="2"/>
  <c r="E146" i="2"/>
  <c r="E144" i="2"/>
  <c r="Y243" i="2"/>
  <c r="G243" i="2" s="1"/>
  <c r="C58" i="8"/>
  <c r="C26" i="8"/>
  <c r="E125" i="2"/>
  <c r="E118" i="2"/>
  <c r="R17" i="9"/>
  <c r="E43" i="2"/>
  <c r="E104" i="2"/>
  <c r="I55" i="20"/>
  <c r="E11" i="2"/>
  <c r="R84" i="20"/>
  <c r="R54" i="20"/>
  <c r="C44" i="20"/>
  <c r="R14" i="20"/>
  <c r="R13" i="20"/>
  <c r="R12" i="20"/>
  <c r="R11" i="20"/>
  <c r="V1" i="20"/>
  <c r="AN1" i="20"/>
  <c r="P20" i="22"/>
  <c r="E105" i="2"/>
  <c r="J199" i="17"/>
  <c r="R42" i="20"/>
  <c r="R41" i="20"/>
  <c r="R69" i="21"/>
  <c r="C22" i="21"/>
  <c r="R79" i="20"/>
  <c r="R56" i="21"/>
  <c r="R40" i="21"/>
  <c r="E73" i="2"/>
  <c r="E85" i="2"/>
  <c r="L173" i="17"/>
  <c r="E88" i="2"/>
  <c r="E87" i="2"/>
  <c r="AF15" i="24"/>
  <c r="T8" i="24"/>
  <c r="X8" i="24"/>
  <c r="W8" i="24"/>
  <c r="U8" i="24"/>
  <c r="V8" i="24"/>
  <c r="AN8" i="24"/>
  <c r="AI12" i="24"/>
  <c r="AK12" i="24"/>
  <c r="AJ12" i="24"/>
  <c r="AL12" i="24"/>
  <c r="AI13" i="24"/>
  <c r="AL13" i="24"/>
  <c r="AJ13" i="24"/>
  <c r="AK13" i="24"/>
  <c r="AJ14" i="24"/>
  <c r="AI10" i="24"/>
  <c r="AK10" i="24"/>
  <c r="AL10" i="24"/>
  <c r="AJ10" i="24"/>
  <c r="AN11" i="24"/>
  <c r="V11" i="24"/>
  <c r="X11" i="24"/>
  <c r="W11" i="24"/>
  <c r="T11" i="24"/>
  <c r="U11" i="24"/>
  <c r="AN13" i="24"/>
  <c r="U13" i="24"/>
  <c r="V13" i="24"/>
  <c r="W13" i="24"/>
  <c r="T13" i="24"/>
  <c r="X13" i="24"/>
  <c r="V7" i="24"/>
  <c r="X7" i="24"/>
  <c r="U7" i="24"/>
  <c r="W7" i="24"/>
  <c r="T7" i="24"/>
  <c r="AN7" i="24"/>
  <c r="AJ11" i="24"/>
  <c r="AI11" i="24"/>
  <c r="AL11" i="24"/>
  <c r="AK11" i="24"/>
  <c r="AK7" i="24"/>
  <c r="AI7" i="24"/>
  <c r="AF7" i="24"/>
  <c r="AL7" i="24"/>
  <c r="AJ7" i="24"/>
  <c r="AN9" i="24"/>
  <c r="W9" i="24"/>
  <c r="V9" i="24"/>
  <c r="U9" i="24"/>
  <c r="T9" i="24"/>
  <c r="X9" i="24"/>
  <c r="AL8" i="24"/>
  <c r="AK8" i="24"/>
  <c r="AJ8" i="24"/>
  <c r="AI8" i="24"/>
  <c r="AK9" i="24"/>
  <c r="AL9" i="24"/>
  <c r="AI9" i="24"/>
  <c r="AJ9" i="24"/>
  <c r="AF14" i="24"/>
  <c r="W10" i="24"/>
  <c r="AN10" i="24"/>
  <c r="X10" i="24"/>
  <c r="U10" i="24"/>
  <c r="V10" i="24"/>
  <c r="T10" i="24"/>
  <c r="W12" i="24"/>
  <c r="X12" i="24"/>
  <c r="V12" i="24"/>
  <c r="T12" i="24"/>
  <c r="U12" i="24"/>
  <c r="AN12" i="24"/>
  <c r="AF13" i="24"/>
  <c r="AF11" i="24"/>
  <c r="AF10" i="24"/>
  <c r="AF12" i="24"/>
  <c r="AF9" i="24"/>
  <c r="AF8" i="24"/>
  <c r="AQ33" i="21"/>
  <c r="AS57" i="21"/>
  <c r="BA57" i="21"/>
  <c r="AP30" i="8"/>
  <c r="BA78" i="20"/>
  <c r="AS78" i="20"/>
  <c r="AQ78" i="20"/>
  <c r="AB24" i="20"/>
  <c r="AT41" i="21"/>
  <c r="AR41" i="21"/>
  <c r="AP41" i="21"/>
  <c r="AQ51" i="20"/>
  <c r="AR78" i="20"/>
  <c r="AQ36" i="21"/>
  <c r="AH14" i="21"/>
  <c r="AG14" i="21"/>
  <c r="AQ10" i="21"/>
  <c r="AS10" i="21"/>
  <c r="AR10" i="21"/>
  <c r="BA10" i="21"/>
  <c r="AT10" i="21"/>
  <c r="AP10" i="21"/>
  <c r="AT23" i="20"/>
  <c r="AM67" i="24"/>
  <c r="AM61" i="24"/>
  <c r="AM70" i="24"/>
  <c r="AT56" i="20"/>
  <c r="AP56" i="20"/>
  <c r="BA56" i="20"/>
  <c r="AR56" i="20"/>
  <c r="AP68" i="21"/>
  <c r="AR29" i="9"/>
  <c r="AP36" i="21"/>
  <c r="AT36" i="21"/>
  <c r="AS28" i="21"/>
  <c r="AR28" i="21"/>
  <c r="AP28" i="21"/>
  <c r="AQ28" i="21"/>
  <c r="AQ70" i="21"/>
  <c r="AT70" i="21"/>
  <c r="AR70" i="21"/>
  <c r="AP70" i="21"/>
  <c r="AS81" i="20"/>
  <c r="AP16" i="21"/>
  <c r="AR16" i="21"/>
  <c r="AQ13" i="21"/>
  <c r="AT13" i="21"/>
  <c r="AP13" i="21"/>
  <c r="AR13" i="20"/>
  <c r="AS13" i="20"/>
  <c r="AQ13" i="20"/>
  <c r="AT13" i="20"/>
  <c r="AP13" i="20"/>
  <c r="AS18" i="21"/>
  <c r="AR18" i="21"/>
  <c r="BA18" i="21"/>
  <c r="AP18" i="21"/>
  <c r="AR14" i="20"/>
  <c r="AR19" i="21"/>
  <c r="AP19" i="21"/>
  <c r="AS19" i="21"/>
  <c r="AT19" i="21"/>
  <c r="BA19" i="21"/>
  <c r="BA17" i="21"/>
  <c r="AT17" i="21"/>
  <c r="AQ17" i="21"/>
  <c r="AR17" i="21"/>
  <c r="AT24" i="21"/>
  <c r="AQ24" i="21"/>
  <c r="BA24" i="21"/>
  <c r="AP24" i="21"/>
  <c r="AR24" i="21"/>
  <c r="AR11" i="20"/>
  <c r="AT11" i="20"/>
  <c r="BA11" i="20"/>
  <c r="AP11" i="20"/>
  <c r="AS20" i="21"/>
  <c r="AR20" i="21"/>
  <c r="AQ20" i="21"/>
  <c r="AB22" i="21"/>
  <c r="AS55" i="21"/>
  <c r="AT78" i="21"/>
  <c r="AT48" i="20"/>
  <c r="F17" i="20"/>
  <c r="F27" i="20" s="1"/>
  <c r="F37" i="20" s="1"/>
  <c r="F52" i="20" s="1"/>
  <c r="F62" i="20" s="1"/>
  <c r="F72" i="20" s="1"/>
  <c r="F82" i="20" s="1"/>
  <c r="AM51" i="24"/>
  <c r="AM39" i="24"/>
  <c r="AM28" i="24"/>
  <c r="Z24" i="20"/>
  <c r="AB19" i="21"/>
  <c r="AS71" i="21"/>
  <c r="AQ47" i="20"/>
  <c r="AP21" i="21"/>
  <c r="AP78" i="21"/>
  <c r="AS78" i="21"/>
  <c r="AR64" i="21"/>
  <c r="AR40" i="20"/>
  <c r="AM16" i="24"/>
  <c r="AG19" i="20"/>
  <c r="AK19" i="20"/>
  <c r="AM71" i="24"/>
  <c r="AA19" i="21"/>
  <c r="AR71" i="21"/>
  <c r="AR47" i="20"/>
  <c r="AQ78" i="21"/>
  <c r="BA64" i="21"/>
  <c r="BA40" i="20"/>
  <c r="AM23" i="24"/>
  <c r="AM47" i="24"/>
  <c r="AM49" i="24"/>
  <c r="AA22" i="20"/>
  <c r="BA78" i="21"/>
  <c r="AP40" i="20"/>
  <c r="AP23" i="21"/>
  <c r="AP77" i="21"/>
  <c r="AR48" i="20"/>
  <c r="AG20" i="21"/>
  <c r="AS44" i="21"/>
  <c r="AR60" i="21"/>
  <c r="AT60" i="21"/>
  <c r="AG14" i="20"/>
  <c r="AR19" i="20"/>
  <c r="AT19" i="20"/>
  <c r="AQ19" i="20"/>
  <c r="AS19" i="20"/>
  <c r="AP19" i="20"/>
  <c r="AP29" i="8"/>
  <c r="AR29" i="8"/>
  <c r="AS29" i="8"/>
  <c r="AQ29" i="8"/>
  <c r="AQ49" i="21"/>
  <c r="AT23" i="9"/>
  <c r="AS23" i="9"/>
  <c r="AR23" i="9"/>
  <c r="BA23" i="9"/>
  <c r="AQ23" i="9"/>
  <c r="AP23" i="9"/>
  <c r="AR26" i="21"/>
  <c r="BA47" i="20"/>
  <c r="AQ51" i="21"/>
  <c r="AG10" i="20"/>
  <c r="Z22" i="20"/>
  <c r="BA55" i="21"/>
  <c r="AR55" i="21"/>
  <c r="AS83" i="21"/>
  <c r="AS48" i="20"/>
  <c r="AT84" i="20"/>
  <c r="AT51" i="21"/>
  <c r="AP51" i="21"/>
  <c r="AH24" i="20"/>
  <c r="AQ55" i="21"/>
  <c r="AT83" i="21"/>
  <c r="AQ83" i="21"/>
  <c r="AS64" i="21"/>
  <c r="AQ56" i="21"/>
  <c r="AQ48" i="20"/>
  <c r="AP48" i="20"/>
  <c r="AI24" i="21"/>
  <c r="AK24" i="21"/>
  <c r="AW19" i="21"/>
  <c r="AY19" i="21"/>
  <c r="AW10" i="21"/>
  <c r="AY10" i="21"/>
  <c r="AS51" i="21"/>
  <c r="AT55" i="21"/>
  <c r="AJ12" i="21"/>
  <c r="AH22" i="20"/>
  <c r="AH9" i="21"/>
  <c r="AW14" i="21"/>
  <c r="AY14" i="21"/>
  <c r="AP15" i="21"/>
  <c r="AT15" i="21"/>
  <c r="AR15" i="21"/>
  <c r="BA15" i="21"/>
  <c r="AS15" i="21"/>
  <c r="AQ15" i="21"/>
  <c r="AT20" i="20"/>
  <c r="AQ88" i="21"/>
  <c r="AR88" i="21"/>
  <c r="AP88" i="21"/>
  <c r="AT88" i="21"/>
  <c r="AS88" i="21"/>
  <c r="BA53" i="21"/>
  <c r="AQ53" i="21"/>
  <c r="AH22" i="21"/>
  <c r="AP53" i="21"/>
  <c r="AT75" i="20"/>
  <c r="AP75" i="20"/>
  <c r="AS75" i="20"/>
  <c r="AQ75" i="20"/>
  <c r="AR75" i="20"/>
  <c r="BA75" i="20"/>
  <c r="BA32" i="21"/>
  <c r="AR32" i="21"/>
  <c r="AP32" i="21"/>
  <c r="AQ32" i="21"/>
  <c r="AT32" i="21"/>
  <c r="AS32" i="21"/>
  <c r="AB10" i="21"/>
  <c r="AJ21" i="21"/>
  <c r="AH23" i="20"/>
  <c r="AW14" i="20"/>
  <c r="AY14" i="20"/>
  <c r="AJ22" i="21"/>
  <c r="AG19" i="21"/>
  <c r="AT43" i="21"/>
  <c r="AJ9" i="21"/>
  <c r="AK9" i="21"/>
  <c r="AS31" i="20"/>
  <c r="AR31" i="20"/>
  <c r="BA31" i="20"/>
  <c r="AP31" i="20"/>
  <c r="AQ31" i="20"/>
  <c r="AT31" i="20"/>
  <c r="AS24" i="20"/>
  <c r="BA46" i="21"/>
  <c r="AT47" i="21"/>
  <c r="AQ47" i="21"/>
  <c r="AP47" i="21"/>
  <c r="AR47" i="21"/>
  <c r="BA47" i="21"/>
  <c r="AS47" i="21"/>
  <c r="AQ10" i="20"/>
  <c r="AR10" i="20"/>
  <c r="AP10" i="20"/>
  <c r="BA10" i="20"/>
  <c r="AS10" i="20"/>
  <c r="AT10" i="20"/>
  <c r="AS69" i="20"/>
  <c r="AP69" i="20"/>
  <c r="BA69" i="20"/>
  <c r="AR69" i="20"/>
  <c r="AQ69" i="20"/>
  <c r="AP16" i="20"/>
  <c r="BA16" i="20"/>
  <c r="AS16" i="20"/>
  <c r="AT16" i="20"/>
  <c r="AR16" i="20"/>
  <c r="BA52" i="21"/>
  <c r="AS52" i="21"/>
  <c r="AQ52" i="21"/>
  <c r="AS87" i="21"/>
  <c r="AP87" i="21"/>
  <c r="AR87" i="21"/>
  <c r="AT87" i="21"/>
  <c r="AQ87" i="21"/>
  <c r="BA59" i="20"/>
  <c r="AS59" i="20"/>
  <c r="AR59" i="20"/>
  <c r="AQ59" i="20"/>
  <c r="AT59" i="20"/>
  <c r="AP59" i="20"/>
  <c r="AQ12" i="20"/>
  <c r="BA12" i="20"/>
  <c r="AT12" i="20"/>
  <c r="AP12" i="20"/>
  <c r="AS12" i="20"/>
  <c r="AR12" i="20"/>
  <c r="AG12" i="21"/>
  <c r="AH9" i="20"/>
  <c r="AW13" i="21"/>
  <c r="AY13" i="21"/>
  <c r="AH24" i="21"/>
  <c r="AQ82" i="20"/>
  <c r="AR65" i="21"/>
  <c r="BA65" i="21"/>
  <c r="AQ65" i="21"/>
  <c r="AS65" i="21"/>
  <c r="AR13" i="21"/>
  <c r="BA13" i="21"/>
  <c r="AP56" i="21"/>
  <c r="AR56" i="21"/>
  <c r="BA56" i="21"/>
  <c r="AS56" i="21"/>
  <c r="BA27" i="20"/>
  <c r="AP41" i="20"/>
  <c r="AT41" i="20"/>
  <c r="BA41" i="20"/>
  <c r="AR41" i="20"/>
  <c r="AG10" i="21"/>
  <c r="AR77" i="21"/>
  <c r="AQ77" i="21"/>
  <c r="BA77" i="21"/>
  <c r="AT77" i="21"/>
  <c r="AR22" i="20"/>
  <c r="AT22" i="20"/>
  <c r="AS22" i="20"/>
  <c r="AP22" i="20"/>
  <c r="AP9" i="20"/>
  <c r="AT9" i="20"/>
  <c r="AI20" i="21"/>
  <c r="Z12" i="21"/>
  <c r="AH13" i="21"/>
  <c r="AK13" i="21"/>
  <c r="BA28" i="21"/>
  <c r="AG21" i="20"/>
  <c r="AT29" i="8"/>
  <c r="AA14" i="20"/>
  <c r="AA12" i="21"/>
  <c r="AT53" i="21"/>
  <c r="AR18" i="9"/>
  <c r="AA22" i="21"/>
  <c r="AT52" i="21"/>
  <c r="AG11" i="21"/>
  <c r="AS11" i="20"/>
  <c r="AP17" i="21"/>
  <c r="AW19" i="20"/>
  <c r="AY19" i="20"/>
  <c r="BA29" i="8"/>
  <c r="AM43" i="24"/>
  <c r="AW11" i="21"/>
  <c r="AY11" i="21"/>
  <c r="AW11" i="20"/>
  <c r="AY11" i="20"/>
  <c r="AW13" i="20"/>
  <c r="AY13" i="20"/>
  <c r="AR23" i="8"/>
  <c r="BA36" i="21"/>
  <c r="AS36" i="21"/>
  <c r="AS70" i="21"/>
  <c r="BA70" i="21"/>
  <c r="AP84" i="20"/>
  <c r="AS84" i="20"/>
  <c r="AR84" i="20"/>
  <c r="AT18" i="21"/>
  <c r="AQ18" i="21"/>
  <c r="BA19" i="9"/>
  <c r="AS19" i="9"/>
  <c r="AT19" i="9"/>
  <c r="AS76" i="21"/>
  <c r="AQ76" i="21"/>
  <c r="AR76" i="21"/>
  <c r="BA76" i="21"/>
  <c r="AP76" i="21"/>
  <c r="AT76" i="21"/>
  <c r="AR48" i="21"/>
  <c r="AQ48" i="21"/>
  <c r="AQ22" i="21"/>
  <c r="AP26" i="21"/>
  <c r="AT26" i="21"/>
  <c r="AP50" i="21"/>
  <c r="AQ50" i="21"/>
  <c r="AT50" i="21"/>
  <c r="AR50" i="21"/>
  <c r="BA12" i="21"/>
  <c r="AP12" i="21"/>
  <c r="AR12" i="21"/>
  <c r="AS12" i="21"/>
  <c r="AQ12" i="21"/>
  <c r="AT12" i="21"/>
  <c r="BA43" i="20"/>
  <c r="AR43" i="20"/>
  <c r="AQ43" i="20"/>
  <c r="AQ17" i="20"/>
  <c r="AT17" i="20"/>
  <c r="AS17" i="20"/>
  <c r="AW12" i="20"/>
  <c r="AY12" i="20"/>
  <c r="BA22" i="20"/>
  <c r="AQ22" i="20"/>
  <c r="AT37" i="21"/>
  <c r="AR52" i="21"/>
  <c r="AP52" i="21"/>
  <c r="AQ16" i="20"/>
  <c r="BA19" i="20"/>
  <c r="AT65" i="21"/>
  <c r="AP65" i="21"/>
  <c r="AS13" i="21"/>
  <c r="AW16" i="20"/>
  <c r="AY16" i="20"/>
  <c r="F17" i="21"/>
  <c r="F27" i="21" s="1"/>
  <c r="F37" i="21" s="1"/>
  <c r="F52" i="21" s="1"/>
  <c r="F62" i="21" s="1"/>
  <c r="F72" i="21" s="1"/>
  <c r="F82" i="21" s="1"/>
  <c r="AW9" i="21"/>
  <c r="AY9" i="21"/>
  <c r="AW10" i="20"/>
  <c r="AY10" i="20"/>
  <c r="AQ77" i="20"/>
  <c r="AS77" i="20"/>
  <c r="AT77" i="20"/>
  <c r="AP26" i="20"/>
  <c r="AT26" i="20"/>
  <c r="AG23" i="21"/>
  <c r="AI12" i="20"/>
  <c r="AR26" i="20"/>
  <c r="AR22" i="8"/>
  <c r="AT22" i="8"/>
  <c r="AQ22" i="8"/>
  <c r="AP22" i="8"/>
  <c r="AS22" i="8"/>
  <c r="BA22" i="8"/>
  <c r="AP43" i="20"/>
  <c r="AT69" i="20"/>
  <c r="BA50" i="21"/>
  <c r="AS50" i="21"/>
  <c r="AY15" i="20"/>
  <c r="AS9" i="20"/>
  <c r="AR9" i="20"/>
  <c r="BA9" i="20"/>
  <c r="AQ9" i="20"/>
  <c r="AS18" i="9"/>
  <c r="AS16" i="21"/>
  <c r="AT16" i="21"/>
  <c r="BA16" i="21"/>
  <c r="AP71" i="21"/>
  <c r="AQ71" i="21"/>
  <c r="BA71" i="21"/>
  <c r="AP17" i="20"/>
  <c r="BA17" i="20"/>
  <c r="AR17" i="20"/>
  <c r="AW12" i="21"/>
  <c r="AY12" i="21"/>
  <c r="AP20" i="21"/>
  <c r="BA20" i="21"/>
  <c r="AT20" i="21"/>
  <c r="AP9" i="21"/>
  <c r="AS9" i="21"/>
  <c r="AT9" i="21"/>
  <c r="AR9" i="21"/>
  <c r="BA9" i="21"/>
  <c r="AQ9" i="21"/>
  <c r="BA77" i="20"/>
  <c r="AP77" i="20"/>
  <c r="AR22" i="21"/>
  <c r="AR18" i="20"/>
  <c r="AT18" i="20"/>
  <c r="AP18" i="20"/>
  <c r="AS18" i="20"/>
  <c r="BA18" i="20"/>
  <c r="AQ18" i="20"/>
  <c r="AP47" i="8"/>
  <c r="AQ47" i="8"/>
  <c r="AP54" i="9"/>
  <c r="AT54" i="9"/>
  <c r="BA54" i="9"/>
  <c r="AQ54" i="9"/>
  <c r="AS54" i="9"/>
  <c r="AR54" i="9"/>
  <c r="AP15" i="20"/>
  <c r="AS15" i="20"/>
  <c r="AT15" i="20"/>
  <c r="AQ15" i="20"/>
  <c r="AR15" i="20"/>
  <c r="BA15" i="20"/>
  <c r="AI9" i="20"/>
  <c r="AM9" i="24"/>
  <c r="AM24" i="24"/>
  <c r="AM68" i="24"/>
  <c r="AM44" i="24"/>
  <c r="AM37" i="24"/>
  <c r="AM54" i="24"/>
  <c r="AM19" i="24"/>
  <c r="AM29" i="24"/>
  <c r="AM41" i="24"/>
  <c r="AT29" i="9"/>
  <c r="AM46" i="24"/>
  <c r="AM27" i="24"/>
  <c r="AM56" i="24"/>
  <c r="AM17" i="24"/>
  <c r="AM15" i="24"/>
  <c r="BA51" i="20"/>
  <c r="AM20" i="24"/>
  <c r="AS51" i="20"/>
  <c r="AM8" i="24"/>
  <c r="AM7" i="24"/>
  <c r="BA37" i="9"/>
  <c r="AT31" i="9"/>
  <c r="AR53" i="9"/>
  <c r="BA49" i="8"/>
  <c r="AS47" i="9"/>
  <c r="AM50" i="24"/>
  <c r="AM38" i="24"/>
  <c r="AM25" i="24"/>
  <c r="AM65" i="24"/>
  <c r="AM64" i="24"/>
  <c r="AM53" i="24"/>
  <c r="AM33" i="24"/>
  <c r="AM66" i="24"/>
  <c r="AM14" i="24"/>
  <c r="AM36" i="24"/>
  <c r="AM34" i="24"/>
  <c r="AM60" i="24"/>
  <c r="AM31" i="24"/>
  <c r="AM40" i="24"/>
  <c r="AM42" i="24"/>
  <c r="AM69" i="24"/>
  <c r="AS36" i="20"/>
  <c r="AT43" i="20"/>
  <c r="AT32" i="9"/>
  <c r="AP49" i="9"/>
  <c r="AG11" i="20"/>
  <c r="AK11" i="20"/>
  <c r="AM11" i="24"/>
  <c r="AM21" i="24"/>
  <c r="AM59" i="24"/>
  <c r="AM55" i="24"/>
  <c r="AM45" i="24"/>
  <c r="AM18" i="24"/>
  <c r="AM26" i="24"/>
  <c r="AM35" i="24"/>
  <c r="AM32" i="24"/>
  <c r="AM22" i="24"/>
  <c r="AM58" i="24"/>
  <c r="AM52" i="24"/>
  <c r="AM30" i="24"/>
  <c r="AM48" i="24"/>
  <c r="AM10" i="24"/>
  <c r="AM13" i="24"/>
  <c r="AS49" i="9"/>
  <c r="BA60" i="20"/>
  <c r="AP60" i="20"/>
  <c r="AP57" i="8"/>
  <c r="AQ57" i="8"/>
  <c r="AS57" i="8"/>
  <c r="AR57" i="8"/>
  <c r="AT57" i="8"/>
  <c r="BA57" i="8"/>
  <c r="BA38" i="8"/>
  <c r="AP38" i="8"/>
  <c r="AQ38" i="8"/>
  <c r="AT38" i="8"/>
  <c r="AS38" i="8"/>
  <c r="AR38" i="8"/>
  <c r="AQ33" i="8"/>
  <c r="AR33" i="8"/>
  <c r="AS33" i="8"/>
  <c r="AT33" i="8"/>
  <c r="AP33" i="8"/>
  <c r="BA33" i="8"/>
  <c r="AQ39" i="9"/>
  <c r="AS58" i="21"/>
  <c r="AQ58" i="21"/>
  <c r="AT58" i="21"/>
  <c r="AP58" i="21"/>
  <c r="AR58" i="21"/>
  <c r="BA58" i="21"/>
  <c r="AR59" i="8"/>
  <c r="AQ59" i="8"/>
  <c r="BA59" i="8"/>
  <c r="AT59" i="8"/>
  <c r="AS59" i="8"/>
  <c r="AP59" i="8"/>
  <c r="AQ43" i="8"/>
  <c r="AR43" i="8"/>
  <c r="AT43" i="8"/>
  <c r="AS43" i="8"/>
  <c r="BA43" i="8"/>
  <c r="AP43" i="8"/>
  <c r="BA31" i="8"/>
  <c r="AQ31" i="8"/>
  <c r="AP31" i="8"/>
  <c r="AR31" i="8"/>
  <c r="AT31" i="8"/>
  <c r="AS31" i="8"/>
  <c r="AP34" i="8"/>
  <c r="BA34" i="8"/>
  <c r="AP58" i="9"/>
  <c r="AS58" i="9"/>
  <c r="AR58" i="9"/>
  <c r="AQ58" i="9"/>
  <c r="AT58" i="9"/>
  <c r="BA58" i="9"/>
  <c r="AR51" i="9"/>
  <c r="AT51" i="9"/>
  <c r="AP51" i="9"/>
  <c r="AQ51" i="9"/>
  <c r="BA51" i="9"/>
  <c r="AS51" i="9"/>
  <c r="AS69" i="21"/>
  <c r="AP69" i="21"/>
  <c r="BA69" i="21"/>
  <c r="AQ69" i="21"/>
  <c r="AT69" i="21"/>
  <c r="AR69" i="21"/>
  <c r="AP66" i="8"/>
  <c r="AS66" i="8"/>
  <c r="BA66" i="8"/>
  <c r="AR66" i="8"/>
  <c r="AT66" i="8"/>
  <c r="AQ66" i="8"/>
  <c r="BA32" i="8"/>
  <c r="AR32" i="8"/>
  <c r="AS32" i="8"/>
  <c r="AQ32" i="8"/>
  <c r="AT32" i="8"/>
  <c r="AP32" i="8"/>
  <c r="AQ56" i="9"/>
  <c r="AR56" i="9"/>
  <c r="BA56" i="9"/>
  <c r="AP56" i="9"/>
  <c r="AS56" i="9"/>
  <c r="AT56" i="9"/>
  <c r="AI21" i="20"/>
  <c r="AR31" i="9"/>
  <c r="AT11" i="21"/>
  <c r="AS11" i="21"/>
  <c r="AQ11" i="21"/>
  <c r="AR11" i="21"/>
  <c r="AP11" i="21"/>
  <c r="BA11" i="21"/>
  <c r="AT40" i="8"/>
  <c r="AR40" i="8"/>
  <c r="BA40" i="8"/>
  <c r="AS40" i="8"/>
  <c r="AQ40" i="8"/>
  <c r="AP40" i="8"/>
  <c r="AR66" i="9"/>
  <c r="AS34" i="21"/>
  <c r="AR34" i="21"/>
  <c r="AP34" i="21"/>
  <c r="AQ34" i="21"/>
  <c r="BA34" i="21"/>
  <c r="AT34" i="21"/>
  <c r="BA14" i="21"/>
  <c r="AP14" i="21"/>
  <c r="AS14" i="21"/>
  <c r="AR14" i="21"/>
  <c r="AT14" i="21"/>
  <c r="AQ14" i="21"/>
  <c r="AQ61" i="8"/>
  <c r="AS61" i="8"/>
  <c r="AT61" i="8"/>
  <c r="AR61" i="8"/>
  <c r="AP61" i="8"/>
  <c r="BA61" i="8"/>
  <c r="AP35" i="8"/>
  <c r="AT35" i="8"/>
  <c r="AQ35" i="8"/>
  <c r="BA35" i="8"/>
  <c r="AR35" i="8"/>
  <c r="AS35" i="8"/>
  <c r="AT35" i="9"/>
  <c r="AR35" i="9"/>
  <c r="AQ35" i="9"/>
  <c r="AP35" i="9"/>
  <c r="AS35" i="9"/>
  <c r="BA35" i="9"/>
  <c r="BA66" i="20"/>
  <c r="AQ66" i="20"/>
  <c r="AT66" i="20"/>
  <c r="AR66" i="20"/>
  <c r="AP66" i="20"/>
  <c r="AS66" i="20"/>
  <c r="AR36" i="8"/>
  <c r="AP36" i="8"/>
  <c r="AQ36" i="8"/>
  <c r="BA36" i="8"/>
  <c r="AT36" i="8"/>
  <c r="AS36" i="8"/>
  <c r="BA41" i="9"/>
  <c r="AP41" i="9"/>
  <c r="AR41" i="9"/>
  <c r="AT41" i="9"/>
  <c r="AS41" i="9"/>
  <c r="AQ41" i="9"/>
  <c r="AP26" i="8"/>
  <c r="AQ26" i="8"/>
  <c r="BA26" i="8"/>
  <c r="AT26" i="8"/>
  <c r="AR26" i="8"/>
  <c r="AS26" i="8"/>
  <c r="AS68" i="8"/>
  <c r="AQ68" i="8"/>
  <c r="AR68" i="8"/>
  <c r="AT68" i="8"/>
  <c r="AP68" i="8"/>
  <c r="BA68" i="8"/>
  <c r="AK12" i="21"/>
  <c r="AQ43" i="21"/>
  <c r="AR43" i="21"/>
  <c r="BA43" i="21"/>
  <c r="AS43" i="21"/>
  <c r="AP29" i="21"/>
  <c r="AR29" i="21"/>
  <c r="AS29" i="21"/>
  <c r="V13" i="8"/>
  <c r="AR19" i="9"/>
  <c r="AQ19" i="9"/>
  <c r="AT40" i="20"/>
  <c r="AS40" i="20"/>
  <c r="AQ40" i="20"/>
  <c r="BA51" i="21"/>
  <c r="AR51" i="21"/>
  <c r="AT43" i="9"/>
  <c r="AR43" i="9"/>
  <c r="BA43" i="9"/>
  <c r="AP43" i="9"/>
  <c r="AQ43" i="9"/>
  <c r="AS43" i="9"/>
  <c r="AT33" i="21"/>
  <c r="AS33" i="21"/>
  <c r="BA33" i="21"/>
  <c r="AR33" i="21"/>
  <c r="AT68" i="21"/>
  <c r="AR68" i="21"/>
  <c r="AQ68" i="21"/>
  <c r="AS68" i="21"/>
  <c r="BA68" i="21"/>
  <c r="AT86" i="21"/>
  <c r="AS86" i="21"/>
  <c r="AQ86" i="21"/>
  <c r="AR86" i="21"/>
  <c r="BA48" i="8"/>
  <c r="AS48" i="8"/>
  <c r="AP48" i="8"/>
  <c r="AQ48" i="8"/>
  <c r="AT48" i="8"/>
  <c r="AR48" i="8"/>
  <c r="AQ64" i="9"/>
  <c r="AR64" i="9"/>
  <c r="AP64" i="9"/>
  <c r="AS64" i="9"/>
  <c r="BA64" i="9"/>
  <c r="AT64" i="9"/>
  <c r="AT52" i="9"/>
  <c r="AR52" i="9"/>
  <c r="AP52" i="9"/>
  <c r="AQ52" i="9"/>
  <c r="AS52" i="9"/>
  <c r="BA52" i="9"/>
  <c r="BA45" i="9"/>
  <c r="AT45" i="9"/>
  <c r="AR45" i="9"/>
  <c r="AP45" i="9"/>
  <c r="AQ45" i="9"/>
  <c r="AS45" i="9"/>
  <c r="AR24" i="8"/>
  <c r="AS20" i="9"/>
  <c r="AT20" i="9"/>
  <c r="AQ20" i="9"/>
  <c r="BA20" i="9"/>
  <c r="AP20" i="9"/>
  <c r="BA81" i="20"/>
  <c r="AR81" i="20"/>
  <c r="AP51" i="8"/>
  <c r="BA51" i="8"/>
  <c r="AR51" i="8"/>
  <c r="AT51" i="8"/>
  <c r="AQ51" i="8"/>
  <c r="AP59" i="9"/>
  <c r="AQ59" i="9"/>
  <c r="AT59" i="9"/>
  <c r="AR59" i="9"/>
  <c r="AS59" i="9"/>
  <c r="BA59" i="9"/>
  <c r="AP25" i="8"/>
  <c r="AQ54" i="20"/>
  <c r="AR54" i="20"/>
  <c r="AP53" i="8"/>
  <c r="AS53" i="8"/>
  <c r="BA53" i="8"/>
  <c r="AR46" i="8"/>
  <c r="AS46" i="8"/>
  <c r="AQ46" i="8"/>
  <c r="AP46" i="8"/>
  <c r="BA46" i="8"/>
  <c r="AS61" i="9"/>
  <c r="AT61" i="9"/>
  <c r="BA61" i="9"/>
  <c r="AP61" i="9"/>
  <c r="AQ61" i="9"/>
  <c r="AR61" i="9"/>
  <c r="AR50" i="9"/>
  <c r="AT50" i="9"/>
  <c r="AP50" i="9"/>
  <c r="BA50" i="9"/>
  <c r="AQ50" i="9"/>
  <c r="AS50" i="9"/>
  <c r="AS31" i="9"/>
  <c r="AT39" i="8"/>
  <c r="AQ39" i="8"/>
  <c r="AP63" i="20"/>
  <c r="AR63" i="20"/>
  <c r="AT63" i="20"/>
  <c r="AQ63" i="20"/>
  <c r="AS63" i="20"/>
  <c r="BA63" i="20"/>
  <c r="AB21" i="21"/>
  <c r="Z21" i="21"/>
  <c r="AA21" i="21"/>
  <c r="AQ63" i="21"/>
  <c r="AB24" i="21"/>
  <c r="Z24" i="21"/>
  <c r="AA24" i="21"/>
  <c r="AS73" i="21"/>
  <c r="AP13" i="9"/>
  <c r="AQ13" i="9"/>
  <c r="AS65" i="20"/>
  <c r="AP65" i="20"/>
  <c r="BA65" i="20"/>
  <c r="AT65" i="20"/>
  <c r="AQ65" i="20"/>
  <c r="AR65" i="20"/>
  <c r="AR28" i="9"/>
  <c r="AP28" i="9"/>
  <c r="AQ28" i="9"/>
  <c r="AS28" i="9"/>
  <c r="AT28" i="9"/>
  <c r="AR30" i="20"/>
  <c r="AP30" i="20"/>
  <c r="BA30" i="20"/>
  <c r="AH21" i="21"/>
  <c r="AT24" i="8"/>
  <c r="BA83" i="21"/>
  <c r="AR83" i="21"/>
  <c r="AS65" i="8"/>
  <c r="BA65" i="8"/>
  <c r="AR65" i="8"/>
  <c r="AP65" i="8"/>
  <c r="AT65" i="8"/>
  <c r="AS64" i="8"/>
  <c r="AT64" i="8"/>
  <c r="AR64" i="8"/>
  <c r="BA63" i="8"/>
  <c r="AQ63" i="8"/>
  <c r="AS62" i="8"/>
  <c r="AR62" i="8"/>
  <c r="AQ62" i="8"/>
  <c r="AP52" i="8"/>
  <c r="BA52" i="8"/>
  <c r="AQ52" i="8"/>
  <c r="AS52" i="8"/>
  <c r="AR50" i="8"/>
  <c r="BA50" i="8"/>
  <c r="AQ50" i="8"/>
  <c r="AS50" i="8"/>
  <c r="AT49" i="8"/>
  <c r="AP49" i="8"/>
  <c r="AR49" i="8"/>
  <c r="AS49" i="8"/>
  <c r="AQ42" i="8"/>
  <c r="AR42" i="8"/>
  <c r="AS42" i="8"/>
  <c r="AT42" i="8"/>
  <c r="AR41" i="8"/>
  <c r="AQ41" i="8"/>
  <c r="AP41" i="8"/>
  <c r="AT41" i="8"/>
  <c r="AS37" i="8"/>
  <c r="AQ37" i="8"/>
  <c r="AR37" i="8"/>
  <c r="BA68" i="9"/>
  <c r="AP68" i="9"/>
  <c r="AT65" i="9"/>
  <c r="AS65" i="9"/>
  <c r="BA65" i="9"/>
  <c r="AQ65" i="9"/>
  <c r="AP60" i="9"/>
  <c r="AR60" i="9"/>
  <c r="AS60" i="9"/>
  <c r="AP53" i="9"/>
  <c r="AQ53" i="9"/>
  <c r="BA53" i="9"/>
  <c r="AP44" i="9"/>
  <c r="AS44" i="9"/>
  <c r="AT42" i="9"/>
  <c r="AQ42" i="9"/>
  <c r="AR42" i="9"/>
  <c r="BA39" i="8"/>
  <c r="AP39" i="8"/>
  <c r="AQ38" i="9"/>
  <c r="AP38" i="9"/>
  <c r="AP32" i="9"/>
  <c r="AQ32" i="9"/>
  <c r="AS32" i="9"/>
  <c r="BA26" i="20"/>
  <c r="AQ60" i="8"/>
  <c r="BA60" i="8"/>
  <c r="AR60" i="8"/>
  <c r="AQ58" i="8"/>
  <c r="AS58" i="8"/>
  <c r="AT58" i="8"/>
  <c r="AP56" i="8"/>
  <c r="AR56" i="8"/>
  <c r="AT56" i="8"/>
  <c r="AQ56" i="8"/>
  <c r="AS56" i="8"/>
  <c r="AS55" i="8"/>
  <c r="AR55" i="8"/>
  <c r="AP55" i="8"/>
  <c r="AT55" i="8"/>
  <c r="AP54" i="8"/>
  <c r="AT54" i="8"/>
  <c r="AQ54" i="8"/>
  <c r="AS54" i="8"/>
  <c r="AQ45" i="8"/>
  <c r="BA45" i="8"/>
  <c r="AS45" i="8"/>
  <c r="AR45" i="8"/>
  <c r="AP44" i="8"/>
  <c r="AQ44" i="8"/>
  <c r="AS44" i="8"/>
  <c r="AT44" i="8"/>
  <c r="AS63" i="9"/>
  <c r="AQ63" i="9"/>
  <c r="AR63" i="9"/>
  <c r="AP63" i="9"/>
  <c r="AS62" i="9"/>
  <c r="AT62" i="9"/>
  <c r="AQ62" i="9"/>
  <c r="AT57" i="9"/>
  <c r="AS57" i="9"/>
  <c r="BA57" i="9"/>
  <c r="AP57" i="9"/>
  <c r="AQ57" i="9"/>
  <c r="AT48" i="9"/>
  <c r="AP48" i="9"/>
  <c r="AQ48" i="9"/>
  <c r="AP47" i="9"/>
  <c r="AR47" i="9"/>
  <c r="AP46" i="9"/>
  <c r="AQ46" i="9"/>
  <c r="BA46" i="9"/>
  <c r="AS37" i="9"/>
  <c r="AP37" i="9"/>
  <c r="AR36" i="9"/>
  <c r="AS36" i="9"/>
  <c r="BA36" i="9"/>
  <c r="AT36" i="9"/>
  <c r="AT67" i="8"/>
  <c r="AR67" i="8"/>
  <c r="AQ67" i="8"/>
  <c r="AS67" i="8"/>
  <c r="BA67" i="8"/>
  <c r="AT67" i="9"/>
  <c r="AS67" i="9"/>
  <c r="AP67" i="9"/>
  <c r="BA40" i="9"/>
  <c r="AS40" i="9"/>
  <c r="AQ40" i="9"/>
  <c r="AT40" i="9"/>
  <c r="AR40" i="9"/>
  <c r="AR34" i="9"/>
  <c r="BA34" i="9"/>
  <c r="AQ34" i="9"/>
  <c r="AT34" i="9"/>
  <c r="AP34" i="9"/>
  <c r="AQ33" i="9"/>
  <c r="AS33" i="9"/>
  <c r="AA20" i="21"/>
  <c r="Z20" i="21"/>
  <c r="AQ89" i="20"/>
  <c r="AT89" i="20"/>
  <c r="AP89" i="20"/>
  <c r="AR89" i="20"/>
  <c r="AS89" i="20"/>
  <c r="BA23" i="20"/>
  <c r="AQ23" i="20"/>
  <c r="AR23" i="20"/>
  <c r="AP23" i="20"/>
  <c r="AS23" i="20"/>
  <c r="AS53" i="21"/>
  <c r="AR53" i="21"/>
  <c r="AR51" i="20"/>
  <c r="AT51" i="20"/>
  <c r="BA26" i="21"/>
  <c r="AS26" i="21"/>
  <c r="AP64" i="21"/>
  <c r="AT64" i="21"/>
  <c r="AP27" i="20"/>
  <c r="AS27" i="20"/>
  <c r="AT27" i="20"/>
  <c r="Z12" i="20"/>
  <c r="AB12" i="20"/>
  <c r="AA12" i="20"/>
  <c r="AP45" i="21"/>
  <c r="AR45" i="21"/>
  <c r="AT45" i="21"/>
  <c r="AQ45" i="21"/>
  <c r="BA45" i="21"/>
  <c r="AS45" i="21"/>
  <c r="AP62" i="21"/>
  <c r="AS62" i="21"/>
  <c r="AR62" i="21"/>
  <c r="AQ62" i="21"/>
  <c r="AT62" i="21"/>
  <c r="BA62" i="21"/>
  <c r="AQ41" i="20"/>
  <c r="AS41" i="20"/>
  <c r="AR38" i="20"/>
  <c r="AT33" i="20"/>
  <c r="BA66" i="21"/>
  <c r="AT66" i="21"/>
  <c r="AR66" i="21"/>
  <c r="AS66" i="21"/>
  <c r="AP66" i="21"/>
  <c r="BA40" i="21"/>
  <c r="AR40" i="21"/>
  <c r="AS40" i="21"/>
  <c r="AT40" i="21"/>
  <c r="AB13" i="20"/>
  <c r="AR39" i="21"/>
  <c r="AS21" i="20"/>
  <c r="AT30" i="21"/>
  <c r="BA29" i="9"/>
  <c r="AS29" i="9"/>
  <c r="AP29" i="9"/>
  <c r="BA18" i="9"/>
  <c r="AQ18" i="9"/>
  <c r="AR74" i="21"/>
  <c r="BA74" i="21"/>
  <c r="AT74" i="21"/>
  <c r="AP74" i="21"/>
  <c r="AQ74" i="21"/>
  <c r="AR44" i="21"/>
  <c r="BA44" i="21"/>
  <c r="AT44" i="21"/>
  <c r="AP44" i="21"/>
  <c r="AP84" i="21"/>
  <c r="AT84" i="21"/>
  <c r="AQ84" i="21"/>
  <c r="AR84" i="21"/>
  <c r="AP72" i="20"/>
  <c r="AQ72" i="20"/>
  <c r="AR72" i="20"/>
  <c r="BA72" i="20"/>
  <c r="AQ30" i="20"/>
  <c r="AS30" i="20"/>
  <c r="AT30" i="20"/>
  <c r="AT79" i="20"/>
  <c r="AS79" i="20"/>
  <c r="AP79" i="20"/>
  <c r="AB10" i="20"/>
  <c r="Z10" i="20"/>
  <c r="AA10" i="20"/>
  <c r="BA14" i="9"/>
  <c r="AP14" i="9"/>
  <c r="AT14" i="9"/>
  <c r="AS14" i="9"/>
  <c r="AR14" i="9"/>
  <c r="AQ14" i="9"/>
  <c r="AS27" i="8"/>
  <c r="AR27" i="8"/>
  <c r="AP44" i="20"/>
  <c r="AS53" i="20"/>
  <c r="AP53" i="20"/>
  <c r="AR53" i="20"/>
  <c r="AA11" i="20"/>
  <c r="AB11" i="20"/>
  <c r="Z11" i="20"/>
  <c r="AP50" i="20"/>
  <c r="AS50" i="20"/>
  <c r="AT37" i="20"/>
  <c r="BA37" i="20"/>
  <c r="AR42" i="21"/>
  <c r="AS42" i="21"/>
  <c r="AP42" i="21"/>
  <c r="AT89" i="21"/>
  <c r="AQ89" i="21"/>
  <c r="AS89" i="21"/>
  <c r="AP89" i="21"/>
  <c r="AR89" i="21"/>
  <c r="AT75" i="21"/>
  <c r="AS75" i="21"/>
  <c r="AQ17" i="9"/>
  <c r="BA17" i="9"/>
  <c r="AS17" i="9"/>
  <c r="AT17" i="9"/>
  <c r="AR17" i="9"/>
  <c r="AP17" i="9"/>
  <c r="AP81" i="21"/>
  <c r="AT81" i="21"/>
  <c r="AT71" i="20"/>
  <c r="AR52" i="20"/>
  <c r="AS52" i="20"/>
  <c r="AT52" i="20"/>
  <c r="AP52" i="20"/>
  <c r="AQ52" i="20"/>
  <c r="BA52" i="20"/>
  <c r="AR79" i="21"/>
  <c r="AQ79" i="21"/>
  <c r="BA79" i="21"/>
  <c r="AT79" i="21"/>
  <c r="AP79" i="21"/>
  <c r="AS79" i="21"/>
  <c r="AT63" i="21"/>
  <c r="AS63" i="21"/>
  <c r="AR63" i="21"/>
  <c r="BA63" i="21"/>
  <c r="AP38" i="20"/>
  <c r="AR27" i="21"/>
  <c r="AS27" i="21"/>
  <c r="AP40" i="21"/>
  <c r="AQ40" i="21"/>
  <c r="AP74" i="20"/>
  <c r="AQ74" i="20"/>
  <c r="AR74" i="20"/>
  <c r="AS60" i="20"/>
  <c r="AQ60" i="20"/>
  <c r="AT60" i="20"/>
  <c r="AR60" i="20"/>
  <c r="AT45" i="20"/>
  <c r="AR45" i="20"/>
  <c r="BA73" i="21"/>
  <c r="AT73" i="21"/>
  <c r="AP73" i="21"/>
  <c r="AQ73" i="21"/>
  <c r="AR73" i="21"/>
  <c r="AR67" i="21"/>
  <c r="AP67" i="21"/>
  <c r="BA67" i="21"/>
  <c r="AR22" i="9"/>
  <c r="AP22" i="9"/>
  <c r="AQ22" i="9"/>
  <c r="BA22" i="9"/>
  <c r="AT22" i="9"/>
  <c r="AP29" i="20"/>
  <c r="AS29" i="20"/>
  <c r="AJ10" i="20"/>
  <c r="BA60" i="21"/>
  <c r="AS60" i="21"/>
  <c r="AR21" i="21"/>
  <c r="AS21" i="21"/>
  <c r="AT59" i="21"/>
  <c r="AP83" i="20"/>
  <c r="AS83" i="20"/>
  <c r="AP23" i="8"/>
  <c r="BA23" i="8"/>
  <c r="AQ23" i="8"/>
  <c r="AS23" i="8"/>
  <c r="AT23" i="8"/>
  <c r="AR70" i="20"/>
  <c r="AT70" i="20"/>
  <c r="AS82" i="20"/>
  <c r="AR82" i="20"/>
  <c r="AP82" i="20"/>
  <c r="BA82" i="20"/>
  <c r="AT82" i="20"/>
  <c r="AA20" i="20"/>
  <c r="AJ22" i="20"/>
  <c r="AI22" i="20"/>
  <c r="AP39" i="20"/>
  <c r="AS72" i="20"/>
  <c r="AT72" i="20"/>
  <c r="AS74" i="20"/>
  <c r="AT74" i="20"/>
  <c r="BA74" i="20"/>
  <c r="AT13" i="9"/>
  <c r="AS13" i="9"/>
  <c r="AR13" i="9"/>
  <c r="BA13" i="9"/>
  <c r="AT28" i="8"/>
  <c r="AQ28" i="8"/>
  <c r="AR28" i="8"/>
  <c r="BA28" i="8"/>
  <c r="AP28" i="8"/>
  <c r="BA24" i="8"/>
  <c r="AQ24" i="8"/>
  <c r="AP24" i="8"/>
  <c r="AS24" i="8"/>
  <c r="AR61" i="21"/>
  <c r="BA61" i="21"/>
  <c r="AT61" i="21"/>
  <c r="AS61" i="21"/>
  <c r="AP61" i="21"/>
  <c r="AB11" i="21"/>
  <c r="AA11" i="21"/>
  <c r="Z11" i="21"/>
  <c r="AR36" i="20"/>
  <c r="AQ36" i="20"/>
  <c r="AR57" i="20"/>
  <c r="AP57" i="20"/>
  <c r="AQ47" i="9"/>
  <c r="BA47" i="9"/>
  <c r="AT47" i="9"/>
  <c r="AS55" i="9"/>
  <c r="AQ55" i="9"/>
  <c r="AR34" i="8"/>
  <c r="AQ34" i="8"/>
  <c r="AT36" i="20"/>
  <c r="AT37" i="9"/>
  <c r="Z10" i="21"/>
  <c r="AA14" i="21"/>
  <c r="AQ27" i="20"/>
  <c r="AS46" i="21"/>
  <c r="AT46" i="21"/>
  <c r="BA24" i="20"/>
  <c r="AS16" i="9"/>
  <c r="BA16" i="9"/>
  <c r="AQ61" i="21"/>
  <c r="AT62" i="8"/>
  <c r="AP62" i="8"/>
  <c r="BA62" i="8"/>
  <c r="AP58" i="8"/>
  <c r="BA58" i="8"/>
  <c r="AR37" i="9"/>
  <c r="AT55" i="9"/>
  <c r="AT34" i="8"/>
  <c r="BA36" i="20"/>
  <c r="AQ57" i="20"/>
  <c r="AB14" i="21"/>
  <c r="AP46" i="21"/>
  <c r="AQ46" i="21"/>
  <c r="AT24" i="20"/>
  <c r="AS64" i="20"/>
  <c r="BA64" i="20"/>
  <c r="AQ16" i="9"/>
  <c r="BA57" i="20"/>
  <c r="AS57" i="20"/>
  <c r="AR64" i="20"/>
  <c r="AT57" i="21"/>
  <c r="AR57" i="21"/>
  <c r="AQ57" i="21"/>
  <c r="AP57" i="21"/>
  <c r="AQ41" i="21"/>
  <c r="AS41" i="21"/>
  <c r="BA41" i="21"/>
  <c r="AI24" i="20"/>
  <c r="AJ24" i="20"/>
  <c r="AK24" i="20"/>
  <c r="AP36" i="20"/>
  <c r="AT57" i="20"/>
  <c r="AP24" i="20"/>
  <c r="AQ64" i="20"/>
  <c r="AP64" i="20"/>
  <c r="AT16" i="9"/>
  <c r="AG12" i="20"/>
  <c r="AK12" i="20"/>
  <c r="BA30" i="8"/>
  <c r="AR30" i="8"/>
  <c r="BA76" i="20"/>
  <c r="AQ76" i="20"/>
  <c r="AR76" i="20"/>
  <c r="AT76" i="20"/>
  <c r="AM63" i="24"/>
  <c r="AM62" i="24"/>
  <c r="AM57" i="24"/>
  <c r="AM12" i="24"/>
  <c r="AJ14" i="20"/>
  <c r="AK14" i="20"/>
  <c r="AP34" i="20"/>
  <c r="AS34" i="20"/>
  <c r="AT34" i="20"/>
  <c r="AR34" i="20"/>
  <c r="BA34" i="20"/>
  <c r="AR27" i="9"/>
  <c r="AP27" i="9"/>
  <c r="AS27" i="9"/>
  <c r="BA27" i="9"/>
  <c r="AQ29" i="21"/>
  <c r="AT29" i="21"/>
  <c r="BA29" i="21"/>
  <c r="BA37" i="21"/>
  <c r="AR37" i="21"/>
  <c r="AQ37" i="21"/>
  <c r="AP37" i="21"/>
  <c r="AS37" i="21"/>
  <c r="AK20" i="21"/>
  <c r="BA48" i="21"/>
  <c r="AS48" i="21"/>
  <c r="AP48" i="21"/>
  <c r="AT48" i="21"/>
  <c r="AS47" i="20"/>
  <c r="AP47" i="20"/>
  <c r="BA54" i="20"/>
  <c r="AS54" i="20"/>
  <c r="AP54" i="20"/>
  <c r="AT54" i="20"/>
  <c r="AP81" i="20"/>
  <c r="AT81" i="20"/>
  <c r="AQ81" i="20"/>
  <c r="AR24" i="20"/>
  <c r="AQ24" i="20"/>
  <c r="AP16" i="9"/>
  <c r="AR16" i="9"/>
  <c r="AP14" i="20"/>
  <c r="AQ14" i="20"/>
  <c r="AS14" i="20"/>
  <c r="BA14" i="20"/>
  <c r="AT14" i="20"/>
  <c r="AQ20" i="20"/>
  <c r="AS20" i="20"/>
  <c r="AR20" i="20"/>
  <c r="AP20" i="20"/>
  <c r="BA20" i="20"/>
  <c r="AT53" i="8"/>
  <c r="AQ53" i="8"/>
  <c r="AR53" i="8"/>
  <c r="AT47" i="8"/>
  <c r="AS47" i="8"/>
  <c r="AR47" i="8"/>
  <c r="BA47" i="8"/>
  <c r="AT45" i="8"/>
  <c r="AP45" i="8"/>
  <c r="AQ68" i="9"/>
  <c r="AS68" i="9"/>
  <c r="AR68" i="9"/>
  <c r="AT68" i="9"/>
  <c r="AQ66" i="9"/>
  <c r="AP66" i="9"/>
  <c r="AS66" i="9"/>
  <c r="AT66" i="9"/>
  <c r="BA66" i="9"/>
  <c r="AP55" i="9"/>
  <c r="AR55" i="9"/>
  <c r="BA55" i="9"/>
  <c r="AR48" i="9"/>
  <c r="BA48" i="9"/>
  <c r="AS48" i="9"/>
  <c r="AP42" i="9"/>
  <c r="BA42" i="9"/>
  <c r="AS42" i="9"/>
  <c r="AR39" i="9"/>
  <c r="AP39" i="9"/>
  <c r="BA39" i="9"/>
  <c r="AS39" i="9"/>
  <c r="AT39" i="9"/>
  <c r="AR25" i="21"/>
  <c r="BA30" i="21"/>
  <c r="AS30" i="21"/>
  <c r="AP30" i="21"/>
  <c r="AQ88" i="20"/>
  <c r="AT88" i="20"/>
  <c r="AG13" i="20"/>
  <c r="AH13" i="20"/>
  <c r="AS32" i="20"/>
  <c r="AT32" i="20"/>
  <c r="AT85" i="20"/>
  <c r="AQ85" i="20"/>
  <c r="AS85" i="20"/>
  <c r="AP85" i="20"/>
  <c r="AR85" i="20"/>
  <c r="AK9" i="20"/>
  <c r="AS61" i="20"/>
  <c r="AQ61" i="20"/>
  <c r="AP61" i="20"/>
  <c r="AS80" i="20"/>
  <c r="AS46" i="20"/>
  <c r="AR46" i="20"/>
  <c r="BA46" i="20"/>
  <c r="AJ11" i="21"/>
  <c r="AI11" i="21"/>
  <c r="AK11" i="21"/>
  <c r="AT22" i="21"/>
  <c r="BA22" i="21"/>
  <c r="AS22" i="21"/>
  <c r="AP22" i="21"/>
  <c r="AQ38" i="21"/>
  <c r="AP38" i="21"/>
  <c r="AT38" i="21"/>
  <c r="AT49" i="20"/>
  <c r="AQ49" i="20"/>
  <c r="AP49" i="20"/>
  <c r="AR49" i="20"/>
  <c r="AH20" i="20"/>
  <c r="AG20" i="20"/>
  <c r="AK20" i="20"/>
  <c r="AI23" i="21"/>
  <c r="AJ23" i="21"/>
  <c r="AK23" i="21"/>
  <c r="AS85" i="21"/>
  <c r="AR85" i="21"/>
  <c r="AR25" i="8"/>
  <c r="AQ25" i="8"/>
  <c r="AT25" i="8"/>
  <c r="AS25" i="8"/>
  <c r="AT18" i="9"/>
  <c r="AP18" i="9"/>
  <c r="AQ59" i="21"/>
  <c r="AP59" i="21"/>
  <c r="AR59" i="21"/>
  <c r="AT35" i="21"/>
  <c r="AQ35" i="21"/>
  <c r="AS35" i="21"/>
  <c r="AR44" i="20"/>
  <c r="AS44" i="20"/>
  <c r="AQ44" i="20"/>
  <c r="AT44" i="20"/>
  <c r="BA44" i="20"/>
  <c r="AQ86" i="20"/>
  <c r="AP86" i="20"/>
  <c r="AR86" i="20"/>
  <c r="AT86" i="20"/>
  <c r="AP70" i="20"/>
  <c r="AS70" i="20"/>
  <c r="AQ70" i="20"/>
  <c r="BA70" i="20"/>
  <c r="AR72" i="21"/>
  <c r="AP72" i="21"/>
  <c r="AS72" i="21"/>
  <c r="AT72" i="21"/>
  <c r="AQ72" i="21"/>
  <c r="BA72" i="21"/>
  <c r="AP58" i="20"/>
  <c r="AS58" i="20"/>
  <c r="AR58" i="20"/>
  <c r="AT58" i="20"/>
  <c r="AQ58" i="20"/>
  <c r="AA9" i="20"/>
  <c r="AB9" i="20"/>
  <c r="Z9" i="20"/>
  <c r="AR35" i="21"/>
  <c r="AQ81" i="21"/>
  <c r="AS81" i="21"/>
  <c r="AR81" i="21"/>
  <c r="BA81" i="21"/>
  <c r="BA55" i="20"/>
  <c r="AR55" i="20"/>
  <c r="AQ55" i="20"/>
  <c r="AQ83" i="20"/>
  <c r="BA83" i="20"/>
  <c r="AR83" i="20"/>
  <c r="AT83" i="20"/>
  <c r="AB13" i="21"/>
  <c r="AA13" i="21"/>
  <c r="AT85" i="21"/>
  <c r="AP85" i="21"/>
  <c r="BA30" i="9"/>
  <c r="AS30" i="9"/>
  <c r="AP30" i="9"/>
  <c r="AR30" i="9"/>
  <c r="AR21" i="8"/>
  <c r="AQ21" i="8"/>
  <c r="AT21" i="8"/>
  <c r="AS21" i="8"/>
  <c r="AP21" i="8"/>
  <c r="BA21" i="8"/>
  <c r="AT31" i="21"/>
  <c r="BA31" i="21"/>
  <c r="AR31" i="21"/>
  <c r="AQ31" i="21"/>
  <c r="AP31" i="21"/>
  <c r="AS31" i="21"/>
  <c r="AK22" i="20"/>
  <c r="BA38" i="20"/>
  <c r="AS38" i="20"/>
  <c r="AT38" i="20"/>
  <c r="AQ38" i="20"/>
  <c r="AS39" i="20"/>
  <c r="AR39" i="20"/>
  <c r="BA39" i="20"/>
  <c r="AQ32" i="20"/>
  <c r="AP32" i="20"/>
  <c r="BA21" i="9"/>
  <c r="AS21" i="9"/>
  <c r="AR21" i="9"/>
  <c r="AP21" i="9"/>
  <c r="AT21" i="9"/>
  <c r="AQ27" i="21"/>
  <c r="BA27" i="21"/>
  <c r="AT27" i="21"/>
  <c r="AP27" i="21"/>
  <c r="AR88" i="20"/>
  <c r="BA45" i="20"/>
  <c r="AQ45" i="20"/>
  <c r="AS45" i="20"/>
  <c r="AP45" i="20"/>
  <c r="AP71" i="20"/>
  <c r="AQ71" i="20"/>
  <c r="AK21" i="20"/>
  <c r="AK19" i="21"/>
  <c r="BA44" i="8"/>
  <c r="AR44" i="8"/>
  <c r="AP62" i="9"/>
  <c r="BA62" i="9"/>
  <c r="BA32" i="9"/>
  <c r="AR32" i="9"/>
  <c r="AS56" i="20"/>
  <c r="AQ56" i="20"/>
  <c r="AR49" i="9"/>
  <c r="AT49" i="9"/>
  <c r="BA49" i="9"/>
  <c r="AS46" i="9"/>
  <c r="AR46" i="9"/>
  <c r="AP33" i="9"/>
  <c r="BA33" i="9"/>
  <c r="AT33" i="9"/>
  <c r="BA38" i="9"/>
  <c r="AT38" i="9"/>
  <c r="AJ14" i="21"/>
  <c r="AK14" i="21"/>
  <c r="AI14" i="21"/>
  <c r="AP64" i="8"/>
  <c r="AT35" i="20"/>
  <c r="AS35" i="20"/>
  <c r="BA35" i="20"/>
  <c r="AQ35" i="20"/>
  <c r="AP35" i="20"/>
  <c r="AB21" i="20"/>
  <c r="AA21" i="20"/>
  <c r="Z21" i="20"/>
  <c r="AR62" i="20"/>
  <c r="AP62" i="20"/>
  <c r="AS62" i="20"/>
  <c r="AQ62" i="20"/>
  <c r="AT62" i="20"/>
  <c r="AQ80" i="21"/>
  <c r="AR80" i="21"/>
  <c r="AS80" i="21"/>
  <c r="AT80" i="21"/>
  <c r="AP80" i="21"/>
  <c r="AP25" i="9"/>
  <c r="AS25" i="9"/>
  <c r="BA25" i="9"/>
  <c r="AQ25" i="9"/>
  <c r="BA42" i="20"/>
  <c r="AP42" i="20"/>
  <c r="AT42" i="20"/>
  <c r="AQ42" i="20"/>
  <c r="AS42" i="20"/>
  <c r="AR42" i="20"/>
  <c r="AQ87" i="20"/>
  <c r="AP87" i="20"/>
  <c r="AT87" i="20"/>
  <c r="AS87" i="20"/>
  <c r="AR68" i="20"/>
  <c r="AP68" i="20"/>
  <c r="AS68" i="20"/>
  <c r="BA68" i="20"/>
  <c r="AT15" i="9"/>
  <c r="AP15" i="9"/>
  <c r="AQ15" i="9"/>
  <c r="AR15" i="9"/>
  <c r="BA15" i="9"/>
  <c r="AB23" i="20"/>
  <c r="AA23" i="20"/>
  <c r="AQ25" i="21"/>
  <c r="AT25" i="21"/>
  <c r="AS25" i="21"/>
  <c r="AP25" i="21"/>
  <c r="BA25" i="21"/>
  <c r="AP73" i="20"/>
  <c r="BA73" i="20"/>
  <c r="AR73" i="20"/>
  <c r="AQ73" i="20"/>
  <c r="AS73" i="20"/>
  <c r="AT73" i="20"/>
  <c r="AR49" i="21"/>
  <c r="AS49" i="21"/>
  <c r="BA23" i="21"/>
  <c r="AQ23" i="21"/>
  <c r="AT30" i="8"/>
  <c r="AR67" i="20"/>
  <c r="AQ67" i="20"/>
  <c r="BA67" i="20"/>
  <c r="AT49" i="21"/>
  <c r="AQ21" i="21"/>
  <c r="AB23" i="21"/>
  <c r="AR23" i="21"/>
  <c r="Z23" i="21"/>
  <c r="AS23" i="21"/>
  <c r="AQ30" i="8"/>
  <c r="AS26" i="20"/>
  <c r="AP49" i="21"/>
  <c r="AI23" i="20"/>
  <c r="AK23" i="20"/>
  <c r="BA21" i="21"/>
  <c r="AQ44" i="9"/>
  <c r="BA44" i="9"/>
  <c r="AS39" i="8"/>
  <c r="AT44" i="9"/>
  <c r="AJ10" i="21"/>
  <c r="AK10" i="21"/>
  <c r="V15" i="21"/>
  <c r="BA61" i="20"/>
  <c r="AR61" i="20"/>
  <c r="AT61" i="20"/>
  <c r="AP35" i="21"/>
  <c r="BA35" i="21"/>
  <c r="AR30" i="21"/>
  <c r="AQ30" i="21"/>
  <c r="AR38" i="21"/>
  <c r="AS38" i="21"/>
  <c r="BA38" i="21"/>
  <c r="AQ39" i="21"/>
  <c r="AP39" i="21"/>
  <c r="BA39" i="21"/>
  <c r="AS39" i="21"/>
  <c r="AQ68" i="20"/>
  <c r="AT68" i="20"/>
  <c r="AA19" i="20"/>
  <c r="AB19" i="20"/>
  <c r="Z19" i="20"/>
  <c r="BA79" i="20"/>
  <c r="AQ79" i="20"/>
  <c r="BA50" i="20"/>
  <c r="AQ50" i="20"/>
  <c r="AT50" i="20"/>
  <c r="V13" i="9"/>
  <c r="AB20" i="20"/>
  <c r="Z20" i="20"/>
  <c r="AK10" i="20"/>
  <c r="V15" i="20"/>
  <c r="AS59" i="21"/>
  <c r="BA59" i="21"/>
  <c r="AS33" i="20"/>
  <c r="AR33" i="20"/>
  <c r="AQ33" i="20"/>
  <c r="BA33" i="20"/>
  <c r="BA21" i="20"/>
  <c r="AT21" i="20"/>
  <c r="AP21" i="20"/>
  <c r="AR21" i="20"/>
  <c r="AQ21" i="20"/>
  <c r="AR32" i="20"/>
  <c r="BA32" i="20"/>
  <c r="AT42" i="21"/>
  <c r="AQ42" i="21"/>
  <c r="BA42" i="21"/>
  <c r="AT54" i="21"/>
  <c r="BA54" i="21"/>
  <c r="AS54" i="21"/>
  <c r="AQ54" i="21"/>
  <c r="AP54" i="21"/>
  <c r="AR54" i="21"/>
  <c r="AP82" i="21"/>
  <c r="BA82" i="21"/>
  <c r="AQ82" i="21"/>
  <c r="AT82" i="21"/>
  <c r="AS82" i="21"/>
  <c r="AR82" i="21"/>
  <c r="AT25" i="9"/>
  <c r="AR25" i="9"/>
  <c r="AP24" i="9"/>
  <c r="AQ24" i="9"/>
  <c r="BA24" i="9"/>
  <c r="AT24" i="9"/>
  <c r="AR24" i="9"/>
  <c r="AS24" i="9"/>
  <c r="AP15" i="8"/>
  <c r="AQ27" i="8"/>
  <c r="AP27" i="8"/>
  <c r="BA27" i="8"/>
  <c r="BA80" i="20"/>
  <c r="AR80" i="20"/>
  <c r="AQ80" i="20"/>
  <c r="AP80" i="20"/>
  <c r="AT80" i="20"/>
  <c r="AP46" i="20"/>
  <c r="AT46" i="20"/>
  <c r="AQ46" i="20"/>
  <c r="Z13" i="20"/>
  <c r="AA13" i="20"/>
  <c r="BA71" i="20"/>
  <c r="AR71" i="20"/>
  <c r="AS37" i="20"/>
  <c r="AQ37" i="20"/>
  <c r="AR37" i="20"/>
  <c r="AB9" i="21"/>
  <c r="Z9" i="21"/>
  <c r="AA9" i="21"/>
  <c r="AS67" i="21"/>
  <c r="AQ67" i="21"/>
  <c r="AT67" i="21"/>
  <c r="AQ75" i="21"/>
  <c r="BA75" i="21"/>
  <c r="AR75" i="21"/>
  <c r="AP75" i="21"/>
  <c r="AT27" i="9"/>
  <c r="AQ27" i="9"/>
  <c r="AQ30" i="9"/>
  <c r="AT30" i="9"/>
  <c r="AK13" i="20"/>
  <c r="AS71" i="20"/>
  <c r="AP37" i="20"/>
  <c r="AR50" i="20"/>
  <c r="AT27" i="8"/>
  <c r="AR79" i="20"/>
  <c r="AT39" i="21"/>
  <c r="AP33" i="20"/>
  <c r="AS49" i="20"/>
  <c r="BA49" i="20"/>
  <c r="AP55" i="20"/>
  <c r="AS55" i="20"/>
  <c r="AT55" i="20"/>
  <c r="AT53" i="20"/>
  <c r="AQ53" i="20"/>
  <c r="BA53" i="20"/>
  <c r="AS88" i="20"/>
  <c r="AP88" i="20"/>
  <c r="AT39" i="20"/>
  <c r="AQ39" i="20"/>
  <c r="AQ26" i="9"/>
  <c r="AP26" i="9"/>
  <c r="BA26" i="9"/>
  <c r="AS26" i="9"/>
  <c r="AR26" i="9"/>
  <c r="AT26" i="9"/>
  <c r="AP76" i="20"/>
  <c r="AS76" i="20"/>
  <c r="AQ60" i="21"/>
  <c r="AP60" i="21"/>
  <c r="AR54" i="8"/>
  <c r="E251" i="2" l="1"/>
  <c r="Y220" i="2"/>
  <c r="G220" i="2" s="1"/>
  <c r="E218" i="2"/>
  <c r="E213" i="2"/>
  <c r="Y192" i="2"/>
  <c r="G192" i="2" s="1"/>
  <c r="Y186" i="2"/>
  <c r="G186" i="2" s="1"/>
  <c r="E182" i="2"/>
  <c r="E180" i="2"/>
  <c r="E296" i="2"/>
  <c r="E222" i="2"/>
  <c r="E184" i="2"/>
  <c r="Y292" i="2"/>
  <c r="G292" i="2" s="1"/>
  <c r="E254" i="2"/>
  <c r="E253" i="2"/>
  <c r="E243" i="2"/>
  <c r="E239" i="2"/>
  <c r="E238" i="2"/>
  <c r="E228" i="2"/>
  <c r="E216" i="2"/>
  <c r="E210" i="2"/>
  <c r="E209" i="2"/>
  <c r="E199" i="2"/>
  <c r="E198" i="2"/>
  <c r="Y182" i="2"/>
  <c r="G182" i="2" s="1"/>
  <c r="E282" i="2"/>
  <c r="E270" i="2"/>
  <c r="Y269" i="2"/>
  <c r="G269" i="2" s="1"/>
  <c r="E264" i="2"/>
  <c r="Y255" i="2"/>
  <c r="G255" i="2" s="1"/>
  <c r="E240" i="2"/>
  <c r="E234" i="2"/>
  <c r="E230" i="2"/>
  <c r="E178" i="2"/>
  <c r="Y173" i="2"/>
  <c r="G173" i="2" s="1"/>
  <c r="K2" i="17"/>
  <c r="M2" i="17"/>
  <c r="L2" i="17"/>
  <c r="J2" i="17"/>
  <c r="F188" i="2"/>
  <c r="Y189" i="2"/>
  <c r="G189" i="2" s="1"/>
  <c r="Y196" i="2"/>
  <c r="G196" i="2" s="1"/>
  <c r="Y190" i="2"/>
  <c r="G190" i="2" s="1"/>
  <c r="Y244" i="2"/>
  <c r="G244" i="2" s="1"/>
  <c r="F256" i="2"/>
  <c r="F276" i="2"/>
  <c r="Y195" i="2"/>
  <c r="G195" i="2" s="1"/>
  <c r="F219" i="2"/>
  <c r="Y191" i="2"/>
  <c r="G191" i="2" s="1"/>
  <c r="Y212" i="2"/>
  <c r="G212" i="2" s="1"/>
  <c r="E187" i="2"/>
  <c r="F217" i="2"/>
  <c r="F204" i="2"/>
  <c r="F216" i="2"/>
  <c r="F173" i="2"/>
  <c r="Y273" i="2"/>
  <c r="G273" i="2" s="1"/>
  <c r="Y291" i="2"/>
  <c r="G291" i="2" s="1"/>
  <c r="F258" i="2"/>
  <c r="Y175" i="2"/>
  <c r="G175" i="2" s="1"/>
  <c r="E236" i="2"/>
  <c r="Y226" i="2"/>
  <c r="G226" i="2" s="1"/>
  <c r="E211" i="2"/>
  <c r="F15" i="9"/>
  <c r="F23" i="9" s="1"/>
  <c r="F31" i="9" s="1"/>
  <c r="F39" i="9" s="1"/>
  <c r="F47" i="9" s="1"/>
  <c r="F55" i="9" s="1"/>
  <c r="F63" i="9" s="1"/>
  <c r="F292" i="2"/>
  <c r="E237" i="2"/>
  <c r="F275" i="2"/>
  <c r="F176" i="2"/>
  <c r="Y171" i="2"/>
  <c r="G171" i="2" s="1"/>
  <c r="F206" i="2"/>
  <c r="E294" i="2"/>
  <c r="E293" i="2"/>
  <c r="E248" i="2"/>
  <c r="E205" i="2"/>
  <c r="E174" i="2"/>
  <c r="Y172" i="2"/>
  <c r="G172" i="2" s="1"/>
  <c r="Y278" i="2"/>
  <c r="G278" i="2" s="1"/>
  <c r="Y287" i="2"/>
  <c r="G287" i="2" s="1"/>
  <c r="E275" i="2"/>
  <c r="E269" i="2"/>
  <c r="E190" i="2"/>
  <c r="E176" i="2"/>
  <c r="E172" i="2"/>
  <c r="AN17" i="8"/>
  <c r="AO17" i="8" s="1"/>
  <c r="H49" i="20"/>
  <c r="AC9" i="8"/>
  <c r="AD9" i="8" s="1"/>
  <c r="AG9" i="8" s="1"/>
  <c r="AU16" i="8"/>
  <c r="AW16" i="8" s="1"/>
  <c r="AY16" i="8" s="1"/>
  <c r="AN18" i="8"/>
  <c r="AO18" i="8" s="1"/>
  <c r="AS18" i="8" s="1"/>
  <c r="Y179" i="2"/>
  <c r="G179" i="2" s="1"/>
  <c r="E289" i="2"/>
  <c r="W12" i="8"/>
  <c r="Y12" i="8" s="1"/>
  <c r="AB12" i="8" s="1"/>
  <c r="AC11" i="8"/>
  <c r="AD11" i="8" s="1"/>
  <c r="AJ11" i="8" s="1"/>
  <c r="AU15" i="8"/>
  <c r="AW15" i="8" s="1"/>
  <c r="AY15" i="8" s="1"/>
  <c r="S12" i="9"/>
  <c r="F226" i="2"/>
  <c r="BA15" i="8"/>
  <c r="AR13" i="8"/>
  <c r="AC11" i="9"/>
  <c r="AD11" i="9" s="1"/>
  <c r="AC12" i="8"/>
  <c r="AD12" i="8" s="1"/>
  <c r="AH12" i="8" s="1"/>
  <c r="AU14" i="8"/>
  <c r="AW14" i="8" s="1"/>
  <c r="AY14" i="8" s="1"/>
  <c r="AC10" i="9"/>
  <c r="AD10" i="9" s="1"/>
  <c r="AG10" i="9" s="1"/>
  <c r="BA13" i="8"/>
  <c r="W9" i="9"/>
  <c r="Y9" i="9" s="1"/>
  <c r="W11" i="9"/>
  <c r="Y11" i="9" s="1"/>
  <c r="AB11" i="9" s="1"/>
  <c r="W10" i="9"/>
  <c r="Y10" i="9" s="1"/>
  <c r="AU17" i="8"/>
  <c r="AW17" i="8" s="1"/>
  <c r="AY17" i="8" s="1"/>
  <c r="BB18" i="21"/>
  <c r="BC18" i="21" s="1"/>
  <c r="AP13" i="8"/>
  <c r="S10" i="8"/>
  <c r="AN20" i="8"/>
  <c r="AO20" i="8" s="1"/>
  <c r="AR20" i="8" s="1"/>
  <c r="AC9" i="9"/>
  <c r="AD9" i="9" s="1"/>
  <c r="Z4" i="20"/>
  <c r="Y262" i="2"/>
  <c r="G262" i="2" s="1"/>
  <c r="AN19" i="8"/>
  <c r="AO19" i="8" s="1"/>
  <c r="W11" i="8"/>
  <c r="Y11" i="8" s="1"/>
  <c r="AA11" i="8" s="1"/>
  <c r="E121" i="2"/>
  <c r="E113" i="2"/>
  <c r="E267" i="2"/>
  <c r="E244" i="2"/>
  <c r="Y242" i="2"/>
  <c r="G242" i="2" s="1"/>
  <c r="E56" i="2"/>
  <c r="E91" i="2"/>
  <c r="E279" i="2"/>
  <c r="E272" i="2"/>
  <c r="E191" i="2"/>
  <c r="E97" i="2"/>
  <c r="E281" i="2"/>
  <c r="Y265" i="2"/>
  <c r="G265" i="2" s="1"/>
  <c r="E263" i="2"/>
  <c r="Y245" i="2"/>
  <c r="G245" i="2" s="1"/>
  <c r="E242" i="2"/>
  <c r="Y232" i="2"/>
  <c r="G232" i="2" s="1"/>
  <c r="E100" i="2"/>
  <c r="E35" i="2"/>
  <c r="E259" i="2"/>
  <c r="E194" i="2"/>
  <c r="E262" i="2"/>
  <c r="E233" i="2"/>
  <c r="E208" i="2"/>
  <c r="E179" i="2"/>
  <c r="Y177" i="2"/>
  <c r="G177" i="2" s="1"/>
  <c r="E157" i="2"/>
  <c r="E155" i="2"/>
  <c r="E153" i="2"/>
  <c r="E151" i="2"/>
  <c r="E284" i="2"/>
  <c r="E280" i="2"/>
  <c r="E265" i="2"/>
  <c r="Y252" i="2"/>
  <c r="G252" i="2" s="1"/>
  <c r="Y236" i="2"/>
  <c r="G236" i="2" s="1"/>
  <c r="E232" i="2"/>
  <c r="E217" i="2"/>
  <c r="E55" i="2"/>
  <c r="E86" i="2"/>
  <c r="Y293" i="2"/>
  <c r="G293" i="2" s="1"/>
  <c r="Y289" i="2"/>
  <c r="G289" i="2" s="1"/>
  <c r="Y249" i="2"/>
  <c r="G249" i="2" s="1"/>
  <c r="E21" i="2"/>
  <c r="E82" i="2"/>
  <c r="E54" i="2"/>
  <c r="I39" i="24"/>
  <c r="Y5" i="24"/>
  <c r="AQ13" i="8"/>
  <c r="AT13" i="8"/>
  <c r="U9" i="9"/>
  <c r="AJ9" i="9"/>
  <c r="U11" i="9"/>
  <c r="AT19" i="8"/>
  <c r="AT15" i="8"/>
  <c r="AB12" i="9"/>
  <c r="Z12" i="9"/>
  <c r="AH11" i="9"/>
  <c r="AS15" i="8"/>
  <c r="AQ15" i="8"/>
  <c r="AQ19" i="8"/>
  <c r="AA11" i="9"/>
  <c r="Y288" i="2"/>
  <c r="G288" i="2" s="1"/>
  <c r="F288" i="2"/>
  <c r="F274" i="2"/>
  <c r="Y274" i="2"/>
  <c r="G274" i="2" s="1"/>
  <c r="I4" i="24"/>
  <c r="AC12" i="9"/>
  <c r="AD12" i="9" s="1"/>
  <c r="K6" i="21"/>
  <c r="K7" i="21"/>
  <c r="E291" i="2"/>
  <c r="Y284" i="2"/>
  <c r="G284" i="2" s="1"/>
  <c r="F284" i="2"/>
  <c r="E278" i="2"/>
  <c r="Y277" i="2"/>
  <c r="G277" i="2" s="1"/>
  <c r="E273" i="2"/>
  <c r="E271" i="2"/>
  <c r="AN16" i="8"/>
  <c r="AO16" i="8" s="1"/>
  <c r="W9" i="8"/>
  <c r="Y9" i="8" s="1"/>
  <c r="AN14" i="8"/>
  <c r="AO14" i="8" s="1"/>
  <c r="W10" i="8"/>
  <c r="Y10" i="8" s="1"/>
  <c r="Y272" i="2"/>
  <c r="G272" i="2" s="1"/>
  <c r="F293" i="2"/>
  <c r="E292" i="2"/>
  <c r="E287" i="2"/>
  <c r="E266" i="2"/>
  <c r="AC10" i="8"/>
  <c r="AD10" i="8" s="1"/>
  <c r="AU20" i="8"/>
  <c r="AW20" i="8" s="1"/>
  <c r="AY20" i="8" s="1"/>
  <c r="Y261" i="2"/>
  <c r="G261" i="2" s="1"/>
  <c r="F261" i="2"/>
  <c r="E255" i="2"/>
  <c r="Y241" i="2"/>
  <c r="G241" i="2" s="1"/>
  <c r="F241" i="2"/>
  <c r="E215" i="2"/>
  <c r="E200" i="2"/>
  <c r="E173" i="2"/>
  <c r="F194" i="2"/>
  <c r="Y194" i="2"/>
  <c r="G194" i="2" s="1"/>
  <c r="Y229" i="2"/>
  <c r="G229" i="2" s="1"/>
  <c r="E206" i="2"/>
  <c r="E189" i="2"/>
  <c r="E129" i="2"/>
  <c r="E123" i="2"/>
  <c r="E120" i="2"/>
  <c r="E115" i="2"/>
  <c r="E92" i="2"/>
  <c r="AQ18" i="8" l="1"/>
  <c r="BA18" i="8"/>
  <c r="AT18" i="8"/>
  <c r="Z11" i="9"/>
  <c r="AQ20" i="8"/>
  <c r="AJ9" i="8"/>
  <c r="AP18" i="8"/>
  <c r="AT20" i="8"/>
  <c r="AJ10" i="9"/>
  <c r="AH9" i="8"/>
  <c r="AP20" i="8"/>
  <c r="AR18" i="8"/>
  <c r="U9" i="8"/>
  <c r="AI10" i="9"/>
  <c r="AI9" i="8"/>
  <c r="AK9" i="8" s="1"/>
  <c r="BA19" i="8"/>
  <c r="AS19" i="8"/>
  <c r="AI12" i="8"/>
  <c r="AA12" i="8"/>
  <c r="U11" i="8"/>
  <c r="AA10" i="9"/>
  <c r="Z10" i="9"/>
  <c r="AB10" i="9"/>
  <c r="Z12" i="8"/>
  <c r="AB11" i="8"/>
  <c r="AI11" i="8"/>
  <c r="AG11" i="8"/>
  <c r="Z11" i="8"/>
  <c r="AH11" i="8"/>
  <c r="AI9" i="9"/>
  <c r="AG9" i="9"/>
  <c r="AH9" i="9"/>
  <c r="Z9" i="9"/>
  <c r="AA9" i="9"/>
  <c r="AB9" i="9"/>
  <c r="AG11" i="9"/>
  <c r="AI11" i="9"/>
  <c r="AP19" i="8"/>
  <c r="AR19" i="8"/>
  <c r="BA20" i="8"/>
  <c r="AS20" i="8"/>
  <c r="AG12" i="8"/>
  <c r="U12" i="8"/>
  <c r="AJ12" i="8"/>
  <c r="AJ11" i="9"/>
  <c r="U10" i="9"/>
  <c r="AN10" i="9" s="1"/>
  <c r="AO10" i="9" s="1"/>
  <c r="AH10" i="9"/>
  <c r="BA17" i="8"/>
  <c r="AR17" i="8"/>
  <c r="AS17" i="8"/>
  <c r="AP17" i="8"/>
  <c r="AT17" i="8"/>
  <c r="AQ17" i="8"/>
  <c r="AS14" i="8"/>
  <c r="AP14" i="8"/>
  <c r="AQ14" i="8"/>
  <c r="AT14" i="8"/>
  <c r="BA14" i="8"/>
  <c r="AR14" i="8"/>
  <c r="AJ12" i="9"/>
  <c r="AG12" i="9"/>
  <c r="U12" i="9"/>
  <c r="AN12" i="9" s="1"/>
  <c r="AO12" i="9" s="1"/>
  <c r="AH12" i="9"/>
  <c r="AI12" i="9"/>
  <c r="AK10" i="9"/>
  <c r="U10" i="8"/>
  <c r="AV11" i="8" s="1"/>
  <c r="AH10" i="8"/>
  <c r="AJ10" i="8"/>
  <c r="AI10" i="8"/>
  <c r="AG10" i="8"/>
  <c r="AK10" i="8" s="1"/>
  <c r="Z9" i="8"/>
  <c r="AB9" i="8"/>
  <c r="AA9" i="8"/>
  <c r="Y4" i="24"/>
  <c r="I38" i="24"/>
  <c r="AV10" i="9"/>
  <c r="AV12" i="9"/>
  <c r="AU9" i="9"/>
  <c r="AW9" i="9" s="1"/>
  <c r="AY9" i="9" s="1"/>
  <c r="AU10" i="9"/>
  <c r="AW10" i="9" s="1"/>
  <c r="AY10" i="9" s="1"/>
  <c r="AP16" i="8"/>
  <c r="BA16" i="8"/>
  <c r="AQ16" i="8"/>
  <c r="AS16" i="8"/>
  <c r="AR16" i="8"/>
  <c r="AT16" i="8"/>
  <c r="AC7" i="21"/>
  <c r="AU7" i="21"/>
  <c r="AB10" i="8"/>
  <c r="AA10" i="8"/>
  <c r="Z10" i="8"/>
  <c r="AC6" i="21"/>
  <c r="AU6" i="21"/>
  <c r="AN12" i="8"/>
  <c r="AO12" i="8" s="1"/>
  <c r="AN10" i="8"/>
  <c r="AO10" i="8" s="1"/>
  <c r="AV9" i="8" l="1"/>
  <c r="AN11" i="9"/>
  <c r="AO11" i="9" s="1"/>
  <c r="AV11" i="9"/>
  <c r="AK12" i="8"/>
  <c r="AN9" i="8"/>
  <c r="AO9" i="8" s="1"/>
  <c r="AV9" i="9"/>
  <c r="AU11" i="9"/>
  <c r="AW11" i="9" s="1"/>
  <c r="AY11" i="9" s="1"/>
  <c r="AV10" i="8"/>
  <c r="AV12" i="8"/>
  <c r="AU9" i="8"/>
  <c r="AW9" i="8" s="1"/>
  <c r="AY9" i="8" s="1"/>
  <c r="AN11" i="8"/>
  <c r="AO11" i="8" s="1"/>
  <c r="AU12" i="8"/>
  <c r="AW12" i="8" s="1"/>
  <c r="AY12" i="8" s="1"/>
  <c r="AU12" i="9"/>
  <c r="AW12" i="9" s="1"/>
  <c r="AY12" i="9" s="1"/>
  <c r="AU10" i="8"/>
  <c r="AW10" i="8" s="1"/>
  <c r="AY10" i="8" s="1"/>
  <c r="AK11" i="8"/>
  <c r="AU11" i="8"/>
  <c r="AW11" i="8" s="1"/>
  <c r="AY11" i="8" s="1"/>
  <c r="AN9" i="9"/>
  <c r="AO9" i="9" s="1"/>
  <c r="AK9" i="9"/>
  <c r="AK12" i="9"/>
  <c r="AK11" i="9"/>
  <c r="AP12" i="8"/>
  <c r="AQ12" i="8"/>
  <c r="AS12" i="8"/>
  <c r="AR12" i="8"/>
  <c r="AT12" i="8"/>
  <c r="BA12" i="8"/>
  <c r="AQ10" i="8"/>
  <c r="BA10" i="8"/>
  <c r="AS10" i="8"/>
  <c r="AT10" i="8"/>
  <c r="AP10" i="8"/>
  <c r="AR10" i="8"/>
  <c r="AR9" i="8"/>
  <c r="BA9" i="8"/>
  <c r="AP9" i="8"/>
  <c r="AT9" i="8"/>
  <c r="AS9" i="8"/>
  <c r="AQ9" i="8"/>
  <c r="AR11" i="9"/>
  <c r="BA11" i="9"/>
  <c r="AT11" i="9"/>
  <c r="AS11" i="9"/>
  <c r="AP11" i="9"/>
  <c r="AQ11" i="9"/>
  <c r="AQ10" i="9"/>
  <c r="AP10" i="9"/>
  <c r="BA10" i="9"/>
  <c r="AS10" i="9"/>
  <c r="AR10" i="9"/>
  <c r="AT10" i="9"/>
  <c r="AS9" i="9"/>
  <c r="AQ9" i="9"/>
  <c r="AT9" i="9"/>
  <c r="AR9" i="9"/>
  <c r="BA9" i="9"/>
  <c r="AP9" i="9"/>
  <c r="AQ11" i="8"/>
  <c r="AS11" i="8"/>
  <c r="AP11" i="8"/>
  <c r="AR11" i="8"/>
  <c r="AT11" i="8"/>
  <c r="BA11" i="8"/>
  <c r="BA12" i="9"/>
  <c r="AS12" i="9"/>
  <c r="AP12" i="9"/>
  <c r="AQ12" i="9"/>
  <c r="AR12" i="9"/>
  <c r="AT12" i="9"/>
</calcChain>
</file>

<file path=xl/sharedStrings.xml><?xml version="1.0" encoding="utf-8"?>
<sst xmlns="http://schemas.openxmlformats.org/spreadsheetml/2006/main" count="5495" uniqueCount="794">
  <si>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</si>
  <si>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</si>
  <si>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</si>
  <si>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</si>
  <si>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</si>
  <si>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</si>
  <si>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</si>
  <si>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</si>
  <si>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</si>
  <si>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</si>
  <si>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</si>
  <si>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</si>
  <si>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</si>
  <si>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</si>
  <si>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</si>
  <si>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</si>
  <si>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</si>
  <si>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</si>
  <si>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</si>
  <si>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</si>
  <si>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</si>
  <si>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</si>
  <si>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</si>
  <si>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</si>
  <si>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</si>
  <si>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</si>
  <si>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</si>
  <si>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</si>
  <si>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</si>
  <si>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</si>
  <si>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</si>
  <si>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</si>
  <si>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</si>
  <si>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</si>
  <si>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</si>
  <si>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</si>
  <si>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</si>
  <si>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</si>
  <si>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</si>
  <si>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</si>
  <si>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</si>
  <si>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</si>
  <si>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</si>
  <si>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</si>
  <si>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</si>
  <si>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</si>
  <si>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</si>
  <si>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</si>
  <si>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</si>
  <si>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</si>
  <si>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</si>
  <si>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</si>
  <si>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</si>
  <si>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</si>
  <si>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</si>
  <si>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</si>
  <si>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</si>
  <si>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</si>
  <si>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</si>
  <si>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</si>
  <si>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</si>
  <si>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</si>
  <si>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</si>
  <si>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</si>
  <si>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</si>
  <si>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</si>
  <si>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</si>
  <si>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</si>
  <si>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</si>
  <si>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</si>
  <si>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</si>
  <si>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</si>
  <si>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</si>
  <si>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</si>
  <si>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</si>
  <si>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</si>
  <si>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</si>
  <si>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</si>
  <si>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</si>
  <si>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</si>
  <si>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</si>
  <si>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</si>
  <si>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</si>
  <si>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</si>
  <si>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</si>
  <si>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</si>
  <si>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</si>
  <si>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</si>
  <si>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</si>
  <si>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</si>
  <si>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</si>
  <si>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</si>
  <si>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</si>
  <si>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</si>
  <si>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</si>
  <si>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</si>
  <si>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</si>
  <si>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</si>
  <si>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</si>
  <si>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</si>
  <si>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</si>
  <si>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</si>
  <si>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</si>
  <si>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</si>
  <si>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</si>
  <si>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</si>
  <si>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</si>
  <si>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</si>
  <si>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</si>
  <si>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</si>
  <si>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</si>
  <si>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</si>
  <si>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</si>
  <si>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</si>
  <si>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</si>
  <si>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</si>
  <si>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</si>
  <si>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</si>
  <si>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</si>
  <si>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</si>
  <si>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</si>
  <si>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</si>
  <si>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</si>
  <si>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</si>
  <si>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</si>
  <si>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</si>
  <si>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</si>
  <si>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</si>
  <si>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</si>
  <si>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</si>
  <si>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</si>
  <si>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</si>
  <si>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</si>
  <si>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</si>
  <si>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</si>
  <si>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</si>
  <si>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</si>
  <si>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</si>
  <si>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</si>
  <si>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</si>
  <si>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</si>
  <si>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</si>
  <si>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</si>
  <si>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</si>
  <si>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</si>
  <si>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</si>
  <si>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</si>
  <si>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</si>
  <si>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</si>
  <si>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</si>
  <si>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</si>
  <si>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</si>
  <si>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</si>
  <si>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</si>
  <si>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</si>
  <si>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</si>
  <si>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</si>
  <si>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</si>
  <si>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</si>
  <si>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</si>
  <si>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</si>
  <si>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</si>
  <si>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</si>
  <si>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</si>
  <si>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</si>
  <si>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</si>
  <si>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</si>
  <si>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</si>
  <si>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</si>
  <si>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</si>
  <si>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</si>
  <si>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</si>
  <si>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</si>
  <si>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</si>
  <si>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</si>
  <si>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</si>
  <si>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</si>
  <si>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</si>
  <si>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</si>
  <si>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</si>
  <si>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</si>
  <si>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</si>
  <si>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</si>
  <si>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</si>
  <si>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</si>
  <si>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</si>
  <si>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</si>
  <si>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</si>
  <si>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</si>
  <si>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</si>
  <si>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</si>
  <si>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</si>
  <si>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</si>
  <si>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</si>
  <si>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</si>
  <si>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</si>
  <si>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</si>
  <si>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</si>
  <si>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</si>
  <si>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</si>
  <si>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</si>
  <si>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</si>
  <si>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</si>
  <si>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</si>
  <si>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</si>
  <si>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</si>
  <si>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</si>
  <si>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</si>
  <si>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</si>
  <si>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</si>
  <si>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</si>
  <si>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</si>
  <si>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</si>
  <si>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</si>
  <si>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</si>
  <si>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</si>
  <si>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</si>
  <si>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</si>
  <si>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</si>
  <si>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</si>
  <si>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</si>
  <si>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</si>
  <si>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</si>
  <si>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</si>
  <si>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</si>
  <si>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</si>
  <si>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</si>
  <si>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</si>
  <si>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</si>
  <si>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</si>
  <si>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</si>
  <si>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</si>
  <si>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</si>
  <si>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</si>
  <si>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</si>
  <si>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</si>
  <si>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</si>
  <si>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</si>
  <si>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</si>
  <si>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</si>
  <si>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</si>
  <si>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</si>
  <si>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</si>
  <si>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</si>
  <si>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</si>
  <si>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</si>
  <si>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</si>
  <si>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</si>
  <si>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</si>
  <si>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</si>
  <si>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</si>
  <si>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</si>
  <si>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</si>
  <si>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</si>
  <si>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</si>
  <si>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</si>
  <si>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</si>
  <si>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</si>
  <si>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</si>
  <si>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</si>
  <si>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</si>
  <si>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</si>
  <si>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</si>
  <si>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</si>
  <si>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</si>
  <si>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</si>
  <si>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</si>
  <si>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</si>
  <si>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</si>
  <si>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</si>
  <si>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</si>
  <si>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</si>
  <si>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</si>
  <si>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</si>
  <si>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</si>
  <si>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</si>
  <si>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</si>
  <si>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</si>
  <si>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</si>
  <si>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</si>
  <si>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</si>
  <si>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</si>
  <si>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</si>
  <si>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</si>
  <si>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</si>
  <si>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</si>
  <si>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</si>
  <si>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</si>
  <si>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</si>
  <si>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</si>
  <si>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</si>
  <si>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</si>
  <si>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</si>
  <si>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</si>
  <si>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</si>
  <si>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</si>
  <si>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</si>
  <si>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</si>
  <si>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</si>
  <si>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</si>
  <si>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</si>
  <si>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</si>
  <si>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</si>
  <si>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</si>
  <si>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</si>
  <si>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</si>
  <si>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</si>
  <si>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</si>
  <si>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</si>
  <si>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</si>
  <si>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</si>
  <si>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</si>
  <si>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</si>
  <si>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</si>
  <si>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</si>
  <si>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</si>
  <si>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</si>
  <si>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</si>
  <si>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</si>
  <si>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</si>
  <si>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</si>
  <si>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</si>
  <si>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</si>
  <si>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</si>
  <si>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</si>
  <si>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</si>
  <si>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</si>
  <si>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</si>
  <si>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</si>
  <si>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</si>
  <si>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</si>
  <si>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</si>
  <si>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</si>
  <si>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</si>
  <si>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</si>
  <si>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</si>
  <si>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</si>
  <si>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</si>
  <si>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</si>
  <si>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</si>
  <si>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</si>
  <si>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</si>
  <si>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</si>
  <si>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</si>
  <si>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</si>
  <si>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</si>
  <si>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</si>
  <si>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</si>
  <si>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</si>
  <si>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</si>
  <si>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</si>
  <si>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</si>
  <si>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</si>
  <si>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</si>
  <si>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</si>
  <si>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</si>
  <si>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</si>
  <si>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</si>
  <si>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</si>
  <si>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</si>
  <si>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</si>
  <si>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</si>
  <si>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</si>
  <si>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</si>
  <si>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</si>
  <si>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</si>
  <si>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</si>
  <si>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</si>
  <si>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</si>
  <si>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</si>
  <si>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</si>
  <si>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</si>
  <si>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</si>
  <si>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</si>
  <si>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</si>
  <si>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</si>
  <si>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</si>
  <si>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</si>
  <si>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</si>
  <si>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</si>
  <si>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</si>
  <si>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</si>
  <si>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</si>
  <si>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</si>
  <si>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</si>
  <si>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</si>
  <si>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</si>
  <si>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</si>
  <si>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</si>
  <si>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</si>
  <si>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</si>
  <si>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</si>
  <si>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</si>
  <si>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</si>
  <si>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</si>
  <si>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</si>
  <si>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</si>
  <si>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</si>
  <si>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</si>
  <si>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</si>
  <si>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</si>
  <si>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</si>
  <si>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</si>
  <si>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</si>
  <si>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</si>
  <si>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</si>
  <si>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</si>
  <si>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</si>
  <si>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</si>
  <si>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</si>
  <si>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</si>
  <si>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</si>
  <si>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</si>
  <si>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</si>
  <si>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</si>
  <si>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</si>
  <si>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</si>
  <si>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</si>
  <si>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</si>
  <si>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</si>
  <si>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</si>
  <si>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</si>
  <si>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</si>
  <si>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Rezultatas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</si>
  <si>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</si>
  <si>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</si>
  <si>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</si>
  <si>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</si>
  <si>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</si>
  <si>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</si>
  <si>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</si>
  <si>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</si>
  <si>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</si>
  <si>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</si>
  <si>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</si>
  <si>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</si>
  <si>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</si>
  <si>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</si>
  <si>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</si>
  <si>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</si>
  <si>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</si>
  <si>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</si>
  <si>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</si>
  <si>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</si>
  <si>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</si>
  <si>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</si>
  <si>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</si>
  <si>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</si>
  <si>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</si>
  <si>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</si>
  <si>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</si>
  <si>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</si>
  <si>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</si>
  <si>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</si>
  <si>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</si>
  <si>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</si>
  <si>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</si>
  <si>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</si>
  <si>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</si>
  <si>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</si>
  <si>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</si>
  <si>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</si>
  <si>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</si>
  <si>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</si>
  <si>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</si>
  <si>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</si>
  <si>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</si>
  <si>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</si>
  <si>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</si>
  <si>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</si>
  <si>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</si>
  <si>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</si>
  <si>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</si>
  <si>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</si>
  <si>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</si>
  <si>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</si>
  <si>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</si>
  <si>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</si>
  <si>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</si>
  <si>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</si>
  <si>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</si>
  <si>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</si>
  <si>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</si>
  <si>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</si>
  <si>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</si>
  <si>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</si>
  <si>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</si>
  <si>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</si>
  <si>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</si>
  <si>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</si>
  <si>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</si>
  <si>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</si>
  <si>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</si>
  <si>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</si>
  <si>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</si>
  <si>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</si>
  <si>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</si>
  <si>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</si>
  <si>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</si>
  <si>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</si>
  <si>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</si>
  <si>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</si>
  <si>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</si>
  <si>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</si>
  <si>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</si>
  <si>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</si>
  <si>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</si>
  <si>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</si>
  <si>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</si>
  <si>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</si>
  <si>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</si>
  <si>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</si>
  <si>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</si>
  <si>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</si>
  <si>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</si>
  <si>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</si>
  <si>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</si>
  <si>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</si>
  <si>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</si>
  <si>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</si>
  <si>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</si>
  <si>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</si>
  <si>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</si>
  <si>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</si>
  <si>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</si>
  <si>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</si>
  <si>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</si>
  <si>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</si>
  <si>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</si>
  <si>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</si>
  <si>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</si>
  <si>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</si>
  <si>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</si>
  <si>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</si>
  <si>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</si>
  <si>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</si>
  <si>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</si>
  <si>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</si>
  <si>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</si>
  <si>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</si>
  <si>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</si>
  <si>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</si>
  <si>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</si>
  <si>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</si>
  <si>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</si>
  <si>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</si>
  <si>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</si>
  <si>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</si>
  <si>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</si>
  <si>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</si>
  <si>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</si>
  <si>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</si>
  <si>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</si>
  <si>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</si>
  <si>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</si>
  <si>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</si>
  <si>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</si>
  <si>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</si>
  <si>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</si>
  <si>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</si>
  <si>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</si>
  <si>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</si>
  <si>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</si>
  <si>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</si>
  <si>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</si>
  <si>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</si>
  <si>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</si>
  <si>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</si>
  <si>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</si>
  <si>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</si>
  <si>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</si>
  <si>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</si>
  <si>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PKNPM</t>
  </si>
  <si>
    <t>KKNUC</t>
  </si>
  <si>
    <t>Marta Ševcova</t>
  </si>
  <si>
    <t>Vilniaus ,,Gestas”</t>
  </si>
  <si>
    <t>Klaipėdos ,,Šermukšnis“</t>
  </si>
  <si>
    <t>Rutulio (4 kg) stūmimas moterys</t>
  </si>
  <si>
    <t>Rutulio (7 kg) stūmimas vyrai</t>
  </si>
  <si>
    <t>Mindaugas Jurkša</t>
  </si>
  <si>
    <t>Šuolis į tolį moterys</t>
  </si>
  <si>
    <t>Šuolis į tolį vyrai</t>
  </si>
  <si>
    <t>3</t>
  </si>
  <si>
    <t>1</t>
  </si>
  <si>
    <t>2</t>
  </si>
  <si>
    <t>Gim.data</t>
  </si>
  <si>
    <t>4x100 estafetinis bėgimas moterys</t>
  </si>
  <si>
    <t>1997</t>
  </si>
  <si>
    <t>1996</t>
  </si>
  <si>
    <t>Vyrai</t>
  </si>
  <si>
    <t>Varžybų vyriausiasis teisėjas</t>
  </si>
  <si>
    <t>LIETUVOS KURČIŲJŲ</t>
  </si>
  <si>
    <t xml:space="preserve">LENGVOSIOS ATLETIKOS </t>
  </si>
  <si>
    <t>ČEMPIONATAS</t>
  </si>
  <si>
    <t xml:space="preserve">Mergaitės </t>
  </si>
  <si>
    <t>Berniukai</t>
  </si>
  <si>
    <t xml:space="preserve">Merginos </t>
  </si>
  <si>
    <t>Vaikinai</t>
  </si>
  <si>
    <t xml:space="preserve">Moterys </t>
  </si>
  <si>
    <t>2000</t>
  </si>
  <si>
    <t>2004</t>
  </si>
  <si>
    <t>1999</t>
  </si>
  <si>
    <t>2001</t>
  </si>
  <si>
    <t>Vitalija Masyanova</t>
  </si>
  <si>
    <t>Justina Čiplytė</t>
  </si>
  <si>
    <t>2005</t>
  </si>
  <si>
    <t>Karina Liepaitė</t>
  </si>
  <si>
    <t>Sonata Grincevičiūtė</t>
  </si>
  <si>
    <t>Viktorija Kamarauskaitė</t>
  </si>
  <si>
    <t>Kristina Tumasonytė</t>
  </si>
  <si>
    <t>Deimantė Navikaitė</t>
  </si>
  <si>
    <t>Sandra Sagotovskytė</t>
  </si>
  <si>
    <t>Gabija Šamakovaitė</t>
  </si>
  <si>
    <t>Justina Meškaitė</t>
  </si>
  <si>
    <t>Greta Šlevinskytė</t>
  </si>
  <si>
    <t>Fin.Rez</t>
  </si>
  <si>
    <t>KKSK „TYLA“</t>
  </si>
  <si>
    <t>Deimantė Navickaitė</t>
  </si>
  <si>
    <t>Šuolis į tolį berniukams 2007g.m.  ir jaunesni</t>
  </si>
  <si>
    <t>Šuolis į tolį merginos  2005-2006 g.m.</t>
  </si>
  <si>
    <t>Šuolis į tolį vaikinai 2005-2006 g.m.</t>
  </si>
  <si>
    <t>Justė Naujokaitė</t>
  </si>
  <si>
    <t>60 m bėgimas  2007 g.m.  ir jaunesni</t>
  </si>
  <si>
    <t>400 m bėgimas  2007 g.m.  ir jaunesni</t>
  </si>
  <si>
    <t>Eva Jakaitė</t>
  </si>
  <si>
    <t>Šuolis į tolį mergaitėms 2007 g.m.  ir jaunesni</t>
  </si>
  <si>
    <t>Korostash Anastasiia</t>
  </si>
  <si>
    <t>Modestas Jakaitis</t>
  </si>
  <si>
    <t>Danielius Šiukščius</t>
  </si>
  <si>
    <t>Arūnas Mejeras</t>
  </si>
  <si>
    <t>Oskaras Varenkevičius</t>
  </si>
  <si>
    <t>Matas Šimoniūtis</t>
  </si>
  <si>
    <t>Albertas Musa</t>
  </si>
  <si>
    <t>Justas Ladyga</t>
  </si>
  <si>
    <t>60 m bėgimas 2004 g.m. ir vyresni</t>
  </si>
  <si>
    <t>400 m bėgimas  2005-2006 g.m.</t>
  </si>
  <si>
    <t>400 m bėgimas  2004 g.m. ir vyresni</t>
  </si>
  <si>
    <t>800 m bėgimas 2004 g.m. ir vyresni</t>
  </si>
  <si>
    <t>4x200 estafetinis bėgimas vaikinai 2005-2006 g.m.</t>
  </si>
  <si>
    <t>4x200 estafetinis bėgimas merginos 2005-2006 g.m.</t>
  </si>
  <si>
    <t xml:space="preserve">  2004 g.m. ir vyresni</t>
  </si>
  <si>
    <t xml:space="preserve"> 2004 g.m. ir vyresni</t>
  </si>
  <si>
    <t>Rutulio (3kg) stūmimas merginos  2005-2006 g.m.</t>
  </si>
  <si>
    <t>Nikas Dobilas</t>
  </si>
  <si>
    <t>Arnoldas Cirtautas</t>
  </si>
  <si>
    <t>Gabija Virvičiūtė</t>
  </si>
  <si>
    <t xml:space="preserve">Rūstis Navickas </t>
  </si>
  <si>
    <t>Karina Garmutė</t>
  </si>
  <si>
    <t>Gintaė Virbauskytė</t>
  </si>
  <si>
    <t>Litorina</t>
  </si>
  <si>
    <t>Bronius Burzdžius</t>
  </si>
  <si>
    <t>2007</t>
  </si>
  <si>
    <t>Arnas Meškys</t>
  </si>
  <si>
    <t>Deimantas Budrikas</t>
  </si>
  <si>
    <t>2009</t>
  </si>
  <si>
    <t>Armandas Stanelis</t>
  </si>
  <si>
    <t>Deimantė Jurčiūtė</t>
  </si>
  <si>
    <t>Romualdas Jakubkis</t>
  </si>
  <si>
    <t>2006</t>
  </si>
  <si>
    <t>Maksim Markus</t>
  </si>
  <si>
    <t>Nina Šamakova</t>
  </si>
  <si>
    <t>1989 07 08</t>
  </si>
  <si>
    <t>Šermukšnis</t>
  </si>
  <si>
    <t>1999 05 01</t>
  </si>
  <si>
    <t>Naida Juočinskytė</t>
  </si>
  <si>
    <t>2005 06 21</t>
  </si>
  <si>
    <t>2004 11 23</t>
  </si>
  <si>
    <t>Anastasija Matrifanenkova</t>
  </si>
  <si>
    <t>1998 07 01</t>
  </si>
  <si>
    <t>Laura Danilaitė</t>
  </si>
  <si>
    <t>2005 04 19</t>
  </si>
  <si>
    <t>Edvinas Vaičiulis</t>
  </si>
  <si>
    <t>2003 02 05</t>
  </si>
  <si>
    <t>Morta Gumbrytė</t>
  </si>
  <si>
    <t>Dora Silaeva</t>
  </si>
  <si>
    <t>Milana Birmanė</t>
  </si>
  <si>
    <t>Rosita Kudirkaitė</t>
  </si>
  <si>
    <t>Elija Songinaitė</t>
  </si>
  <si>
    <t>Liza Lukošiūtė</t>
  </si>
  <si>
    <t>Kotryna Katutytė</t>
  </si>
  <si>
    <t>Judita Bartusevičiūtė</t>
  </si>
  <si>
    <t>Anela Orentaitė</t>
  </si>
  <si>
    <t>Aistė Vasilevičiūtė</t>
  </si>
  <si>
    <t>LKNUC</t>
  </si>
  <si>
    <t>Gratas Ignatavičius</t>
  </si>
  <si>
    <t>Leonas Lukošius</t>
  </si>
  <si>
    <t>Neilas Čekutis</t>
  </si>
  <si>
    <t>Emiras Pazdrazdis</t>
  </si>
  <si>
    <t>Rafael Šamarin</t>
  </si>
  <si>
    <t>Martynas Švedas</t>
  </si>
  <si>
    <t>Diaras Zenevičius</t>
  </si>
  <si>
    <t>Vilius Navikas</t>
  </si>
  <si>
    <t>Paulius Jakimavičius</t>
  </si>
  <si>
    <t>Robertas Ivanauskas</t>
  </si>
  <si>
    <t xml:space="preserve">Vilandas Voroneckis </t>
  </si>
  <si>
    <t>Nojus Dičiūnas</t>
  </si>
  <si>
    <t>Konstantin Lebontov</t>
  </si>
  <si>
    <t>Oleg Stokviš</t>
  </si>
  <si>
    <t xml:space="preserve">Nojus Ignatavičius </t>
  </si>
  <si>
    <t>Karolis Ivanauskas</t>
  </si>
  <si>
    <t>Lukas Selevičius</t>
  </si>
  <si>
    <t>Petras Dičiūnas</t>
  </si>
  <si>
    <t>Dovydas Kaleckas</t>
  </si>
  <si>
    <t>Vaidas Voroneckis</t>
  </si>
  <si>
    <t>Augustas Lukošius</t>
  </si>
  <si>
    <t>Titas Bartusevičius</t>
  </si>
  <si>
    <t>Emilis Lučinavičius</t>
  </si>
  <si>
    <t>Vytenis Naujokas</t>
  </si>
  <si>
    <t>Mantė Songinaitė</t>
  </si>
  <si>
    <t>Ema Lukminaitė</t>
  </si>
  <si>
    <t>Emilija Eglinskaitė</t>
  </si>
  <si>
    <t>Katalėja Tančikaitė</t>
  </si>
  <si>
    <t>Lukas Jakštas</t>
  </si>
  <si>
    <t>Rusnė Morkūnaitė</t>
  </si>
  <si>
    <t>Benas Bernatavičius</t>
  </si>
  <si>
    <t>Nedas Kubilius</t>
  </si>
  <si>
    <t>Matas Lukminas</t>
  </si>
  <si>
    <t>Audrius Baronas</t>
  </si>
  <si>
    <t>Pijus Jašinskas</t>
  </si>
  <si>
    <t>Augustas Getautis</t>
  </si>
  <si>
    <t>Simas Tamonis</t>
  </si>
  <si>
    <t>Mažvydas Paurys</t>
  </si>
  <si>
    <t>"Gestas"</t>
  </si>
  <si>
    <t>Dangiras Nikitinas</t>
  </si>
  <si>
    <t>Šarūnas Karneckas</t>
  </si>
  <si>
    <t>Meda Mangevičiūtė</t>
  </si>
  <si>
    <t>2022 m.lapkričio 24 d.</t>
  </si>
  <si>
    <t>Panevėžys</t>
  </si>
  <si>
    <t>Aldona Dobregienė</t>
  </si>
  <si>
    <t>Panevėžio miesto maniežas</t>
  </si>
  <si>
    <t>Merginos</t>
  </si>
  <si>
    <t>Marijus Vinciūnas</t>
  </si>
  <si>
    <t>Deividas Šach</t>
  </si>
  <si>
    <t>Nedas Mažionis</t>
  </si>
  <si>
    <t>Gabrielė Majauskaitė</t>
  </si>
  <si>
    <t>4x200 estafetinis bėgimas vyrai  2004 g.m. ir vyresni</t>
  </si>
  <si>
    <t>4x200 estafetinis bėgimas moterys  2004 g.m. ir vyresnės</t>
  </si>
  <si>
    <t>Rutulio (5kg) stūmimas vaikinai  2005-2006 g.m.</t>
  </si>
  <si>
    <t>Šermukšnis, KLAM</t>
  </si>
  <si>
    <t>DNS</t>
  </si>
  <si>
    <t xml:space="preserve">60 m bėgimas  2007 g.m.  ir jaunesni </t>
  </si>
  <si>
    <t xml:space="preserve">60 m bėgimas  2005-2006 g.m. </t>
  </si>
  <si>
    <t>1:58.17</t>
  </si>
  <si>
    <t>1:43.44</t>
  </si>
  <si>
    <t>1:59.66</t>
  </si>
  <si>
    <t>1:37.80</t>
  </si>
  <si>
    <t>1:51.91</t>
  </si>
  <si>
    <t>1:55.33</t>
  </si>
  <si>
    <t>2:04.08</t>
  </si>
  <si>
    <t>1:38.29</t>
  </si>
  <si>
    <t>1:33.00</t>
  </si>
  <si>
    <t>2:09.76</t>
  </si>
  <si>
    <t>1:31.39</t>
  </si>
  <si>
    <t>1:31.53</t>
  </si>
  <si>
    <t>1:35.72</t>
  </si>
  <si>
    <t>1:36.95</t>
  </si>
  <si>
    <t>1:38.37</t>
  </si>
  <si>
    <t>1:12.55</t>
  </si>
  <si>
    <t>1:13.67</t>
  </si>
  <si>
    <t>1:17.28</t>
  </si>
  <si>
    <t>1:00.27</t>
  </si>
  <si>
    <t>1:16.85</t>
  </si>
  <si>
    <t>1:24.47</t>
  </si>
  <si>
    <t>2:40.22</t>
  </si>
  <si>
    <t>3:12.76</t>
  </si>
  <si>
    <t>DNF</t>
  </si>
  <si>
    <t>Anastasija Mit</t>
  </si>
  <si>
    <t>Gintarė Virbauskytė</t>
  </si>
  <si>
    <t>Nojus Ignatavičius</t>
  </si>
  <si>
    <t>Bronius Burdžius</t>
  </si>
  <si>
    <t>Kauno ,,Tyla''</t>
  </si>
  <si>
    <t>1:54.96</t>
  </si>
  <si>
    <t>2:04.16</t>
  </si>
  <si>
    <t>1:41.30</t>
  </si>
  <si>
    <t>1:38.60</t>
  </si>
  <si>
    <t>2:10.45</t>
  </si>
  <si>
    <t>1:38.39</t>
  </si>
  <si>
    <t>1:46.28</t>
  </si>
  <si>
    <t>1:26.84</t>
  </si>
  <si>
    <t>1:30.04</t>
  </si>
  <si>
    <t>1:32.67</t>
  </si>
  <si>
    <t>1:56.53</t>
  </si>
  <si>
    <t>2:05.38</t>
  </si>
  <si>
    <t>2:11.73</t>
  </si>
  <si>
    <t>1:31.98</t>
  </si>
  <si>
    <t>1:32.87</t>
  </si>
  <si>
    <t>1:27.54</t>
  </si>
  <si>
    <t>1:18.71</t>
  </si>
  <si>
    <t>1:29.49</t>
  </si>
  <si>
    <t>1:18.77</t>
  </si>
  <si>
    <t>x</t>
  </si>
  <si>
    <t>2004-11-23</t>
  </si>
  <si>
    <t>X</t>
  </si>
  <si>
    <t>LIETUVOS KURČIŲJŲ LENGVOSIOS ATLETIKOS ČEMPIONATAS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</si>
</sst>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m:ss.00"/>
    <numFmt numFmtId="166" formatCode="d/m/yyyy"/>
    <numFmt numFmtId="167" formatCode="[m]:ss.00"/>
    <numFmt numFmtId="168" formatCode="0.0"/>
    <numFmt numFmtId="169" formatCode="mm/dd/yy;@"/>
    <numFmt numFmtId="170" formatCode="[$-FC27]yyyy\ &quot;m.&quot;\ mmmm\ d\ &quot;d.&quot;;@"/>
    <numFmt numFmtId="171" formatCode="yyyy\-mm\-dd;@"/>
    <numFmt numFmtId="172" formatCode="yyyy\-mm\-dd"/>
    <numFmt numFmtId="173" formatCode="hh:mm;@"/>
    <numFmt numFmtId="174" formatCode="0.000"/>
  </numFmts>
  <fonts count="47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u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name val="Arial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u/>
      <sz val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color indexed="8"/>
      <name val="Arial"/>
    </font>
    <font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26" fillId="0" borderId="0"/>
    <xf numFmtId="0" fontId="26" fillId="0" borderId="0"/>
    <xf numFmtId="164" fontId="45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Alignment="1">
      <alignment vertical="top"/>
    </xf>
    <xf numFmtId="2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7" fillId="3" borderId="0" xfId="0" applyFont="1" applyFill="1"/>
    <xf numFmtId="0" fontId="1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66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171" fontId="7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166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171" fontId="1" fillId="0" borderId="0" xfId="0" applyNumberFormat="1" applyFont="1"/>
    <xf numFmtId="173" fontId="7" fillId="0" borderId="0" xfId="0" applyNumberFormat="1" applyFont="1" applyAlignment="1">
      <alignment horizontal="center"/>
    </xf>
    <xf numFmtId="0" fontId="1" fillId="5" borderId="1" xfId="0" applyFont="1" applyFill="1" applyBorder="1"/>
    <xf numFmtId="0" fontId="1" fillId="0" borderId="3" xfId="0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170" fontId="5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5" borderId="4" xfId="0" applyFont="1" applyFill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171" fontId="1" fillId="0" borderId="1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73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0" fontId="6" fillId="0" borderId="0" xfId="0" applyFont="1"/>
    <xf numFmtId="0" fontId="1" fillId="7" borderId="0" xfId="0" applyFont="1" applyFill="1"/>
    <xf numFmtId="20" fontId="7" fillId="0" borderId="0" xfId="0" applyNumberFormat="1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9" borderId="1" xfId="0" applyFont="1" applyFill="1" applyBorder="1"/>
    <xf numFmtId="170" fontId="5" fillId="0" borderId="0" xfId="0" applyNumberFormat="1" applyFont="1"/>
    <xf numFmtId="0" fontId="1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2" fontId="2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2" fontId="1" fillId="8" borderId="3" xfId="0" applyNumberFormat="1" applyFont="1" applyFill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8" fillId="0" borderId="2" xfId="0" applyNumberFormat="1" applyFont="1" applyBorder="1" applyAlignment="1">
      <alignment horizontal="center"/>
    </xf>
    <xf numFmtId="0" fontId="4" fillId="11" borderId="0" xfId="0" applyFont="1" applyFill="1" applyAlignment="1">
      <alignment horizontal="center"/>
    </xf>
    <xf numFmtId="2" fontId="1" fillId="0" borderId="0" xfId="0" applyNumberFormat="1" applyFont="1"/>
    <xf numFmtId="0" fontId="4" fillId="2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169" fontId="1" fillId="0" borderId="0" xfId="0" applyNumberFormat="1" applyFont="1" applyAlignment="1">
      <alignment horizontal="center"/>
    </xf>
    <xf numFmtId="0" fontId="9" fillId="12" borderId="0" xfId="0" applyFont="1" applyFill="1" applyAlignment="1">
      <alignment horizontal="left"/>
    </xf>
    <xf numFmtId="0" fontId="4" fillId="2" borderId="0" xfId="0" applyFont="1" applyFill="1"/>
    <xf numFmtId="2" fontId="4" fillId="2" borderId="0" xfId="0" applyNumberFormat="1" applyFont="1" applyFill="1"/>
    <xf numFmtId="169" fontId="9" fillId="12" borderId="0" xfId="0" applyNumberFormat="1" applyFont="1" applyFill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13" borderId="7" xfId="0" applyNumberFormat="1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2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1" fillId="1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1" fillId="0" borderId="8" xfId="0" applyNumberFormat="1" applyFont="1" applyBorder="1" applyAlignment="1">
      <alignment horizontal="center"/>
    </xf>
    <xf numFmtId="165" fontId="1" fillId="11" borderId="0" xfId="0" applyNumberFormat="1" applyFont="1" applyFill="1" applyAlignment="1">
      <alignment horizontal="center"/>
    </xf>
    <xf numFmtId="2" fontId="1" fillId="11" borderId="8" xfId="0" applyNumberFormat="1" applyFont="1" applyFill="1" applyBorder="1" applyAlignment="1">
      <alignment horizontal="center"/>
    </xf>
    <xf numFmtId="2" fontId="1" fillId="11" borderId="9" xfId="0" applyNumberFormat="1" applyFont="1" applyFill="1" applyBorder="1" applyAlignment="1">
      <alignment horizontal="center"/>
    </xf>
    <xf numFmtId="174" fontId="0" fillId="0" borderId="0" xfId="0" applyNumberFormat="1"/>
    <xf numFmtId="2" fontId="0" fillId="0" borderId="0" xfId="0" applyNumberFormat="1"/>
    <xf numFmtId="21" fontId="0" fillId="0" borderId="0" xfId="0" applyNumberFormat="1"/>
    <xf numFmtId="165" fontId="1" fillId="11" borderId="10" xfId="0" applyNumberFormat="1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1" fillId="11" borderId="1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1" fillId="11" borderId="12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65" fontId="1" fillId="11" borderId="8" xfId="0" applyNumberFormat="1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165" fontId="1" fillId="11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7" fontId="1" fillId="0" borderId="0" xfId="0" applyNumberFormat="1" applyFont="1"/>
    <xf numFmtId="0" fontId="1" fillId="13" borderId="0" xfId="0" applyFont="1" applyFill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11" borderId="1" xfId="0" applyFont="1" applyFill="1" applyBorder="1"/>
    <xf numFmtId="0" fontId="1" fillId="14" borderId="13" xfId="0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47" fontId="10" fillId="1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7" fontId="1" fillId="0" borderId="1" xfId="0" applyNumberFormat="1" applyFont="1" applyBorder="1"/>
    <xf numFmtId="0" fontId="1" fillId="15" borderId="13" xfId="0" applyFont="1" applyFill="1" applyBorder="1"/>
    <xf numFmtId="0" fontId="1" fillId="0" borderId="14" xfId="0" applyFont="1" applyBorder="1"/>
    <xf numFmtId="0" fontId="1" fillId="15" borderId="15" xfId="0" applyFont="1" applyFill="1" applyBorder="1"/>
    <xf numFmtId="0" fontId="1" fillId="14" borderId="14" xfId="0" applyFont="1" applyFill="1" applyBorder="1"/>
    <xf numFmtId="2" fontId="1" fillId="0" borderId="1" xfId="0" applyNumberFormat="1" applyFont="1" applyBorder="1" applyAlignment="1">
      <alignment horizontal="right"/>
    </xf>
    <xf numFmtId="47" fontId="10" fillId="0" borderId="1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15" borderId="14" xfId="0" applyFont="1" applyFill="1" applyBorder="1"/>
    <xf numFmtId="1" fontId="1" fillId="0" borderId="1" xfId="0" applyNumberFormat="1" applyFont="1" applyBorder="1" applyAlignment="1">
      <alignment horizontal="right"/>
    </xf>
    <xf numFmtId="0" fontId="1" fillId="16" borderId="0" xfId="0" applyFont="1" applyFill="1"/>
    <xf numFmtId="47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5" borderId="14" xfId="0" applyFont="1" applyFill="1" applyBorder="1"/>
    <xf numFmtId="168" fontId="1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3" applyFont="1"/>
    <xf numFmtId="0" fontId="23" fillId="0" borderId="23" xfId="3" applyFont="1" applyBorder="1"/>
    <xf numFmtId="0" fontId="22" fillId="0" borderId="0" xfId="3" applyFont="1"/>
    <xf numFmtId="0" fontId="27" fillId="0" borderId="0" xfId="3" applyFont="1"/>
    <xf numFmtId="0" fontId="28" fillId="0" borderId="0" xfId="3" applyFont="1"/>
    <xf numFmtId="0" fontId="23" fillId="0" borderId="24" xfId="3" applyFont="1" applyBorder="1"/>
    <xf numFmtId="49" fontId="22" fillId="0" borderId="0" xfId="3" applyNumberFormat="1" applyFont="1"/>
    <xf numFmtId="0" fontId="23" fillId="0" borderId="25" xfId="3" applyFont="1" applyBorder="1"/>
    <xf numFmtId="0" fontId="23" fillId="0" borderId="26" xfId="3" applyFont="1" applyBorder="1"/>
    <xf numFmtId="0" fontId="24" fillId="0" borderId="0" xfId="3" applyFont="1"/>
    <xf numFmtId="0" fontId="31" fillId="0" borderId="17" xfId="0" applyFont="1" applyBorder="1" applyAlignment="1">
      <alignment vertical="top" wrapText="1"/>
    </xf>
    <xf numFmtId="0" fontId="32" fillId="0" borderId="0" xfId="0" applyFont="1" applyAlignment="1">
      <alignment horizontal="center" wrapText="1"/>
    </xf>
    <xf numFmtId="49" fontId="31" fillId="0" borderId="17" xfId="0" applyNumberFormat="1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6" fillId="0" borderId="0" xfId="0" applyFont="1"/>
    <xf numFmtId="0" fontId="15" fillId="0" borderId="17" xfId="0" applyFont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/>
    <xf numFmtId="0" fontId="33" fillId="0" borderId="0" xfId="0" applyFont="1"/>
    <xf numFmtId="49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2" fontId="34" fillId="0" borderId="0" xfId="0" applyNumberFormat="1" applyFont="1" applyAlignment="1">
      <alignment horizontal="center"/>
    </xf>
    <xf numFmtId="0" fontId="34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left"/>
    </xf>
    <xf numFmtId="49" fontId="34" fillId="0" borderId="17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/>
    <xf numFmtId="2" fontId="3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14" fontId="35" fillId="0" borderId="17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4" fontId="35" fillId="0" borderId="0" xfId="0" applyNumberFormat="1" applyFont="1" applyAlignment="1">
      <alignment horizontal="center" vertical="center"/>
    </xf>
    <xf numFmtId="0" fontId="34" fillId="0" borderId="17" xfId="0" applyFont="1" applyBorder="1"/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/>
    <xf numFmtId="0" fontId="33" fillId="0" borderId="17" xfId="0" applyFont="1" applyBorder="1" applyAlignment="1">
      <alignment vertical="top" wrapText="1"/>
    </xf>
    <xf numFmtId="49" fontId="33" fillId="0" borderId="17" xfId="0" applyNumberFormat="1" applyFont="1" applyBorder="1" applyAlignment="1">
      <alignment horizontal="center" wrapText="1"/>
    </xf>
    <xf numFmtId="49" fontId="3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72" fontId="34" fillId="0" borderId="0" xfId="0" applyNumberFormat="1" applyFont="1"/>
    <xf numFmtId="17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14" fontId="35" fillId="0" borderId="1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49" fontId="33" fillId="0" borderId="0" xfId="0" applyNumberFormat="1" applyFont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17" xfId="0" applyFont="1" applyBorder="1"/>
    <xf numFmtId="49" fontId="32" fillId="0" borderId="0" xfId="0" applyNumberFormat="1" applyFont="1" applyAlignment="1">
      <alignment horizontal="center" wrapText="1"/>
    </xf>
    <xf numFmtId="172" fontId="34" fillId="0" borderId="0" xfId="0" applyNumberFormat="1" applyFont="1" applyAlignment="1">
      <alignment horizontal="left"/>
    </xf>
    <xf numFmtId="0" fontId="33" fillId="17" borderId="0" xfId="0" applyFont="1" applyFill="1" applyAlignment="1">
      <alignment horizontal="left"/>
    </xf>
    <xf numFmtId="0" fontId="33" fillId="17" borderId="17" xfId="0" applyFont="1" applyFill="1" applyBorder="1" applyAlignment="1">
      <alignment horizontal="left"/>
    </xf>
    <xf numFmtId="172" fontId="34" fillId="0" borderId="17" xfId="0" applyNumberFormat="1" applyFont="1" applyBorder="1" applyAlignment="1">
      <alignment horizontal="left"/>
    </xf>
    <xf numFmtId="0" fontId="35" fillId="0" borderId="17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35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165" fontId="34" fillId="0" borderId="0" xfId="0" applyNumberFormat="1" applyFont="1" applyAlignment="1">
      <alignment horizontal="center"/>
    </xf>
    <xf numFmtId="0" fontId="25" fillId="0" borderId="0" xfId="0" applyFont="1"/>
    <xf numFmtId="0" fontId="35" fillId="0" borderId="35" xfId="0" applyFont="1" applyBorder="1" applyAlignment="1">
      <alignment vertical="center" wrapText="1"/>
    </xf>
    <xf numFmtId="14" fontId="35" fillId="0" borderId="35" xfId="0" applyNumberFormat="1" applyFont="1" applyBorder="1" applyAlignment="1">
      <alignment horizontal="center" vertical="center" wrapText="1"/>
    </xf>
    <xf numFmtId="0" fontId="34" fillId="0" borderId="55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34" fillId="0" borderId="17" xfId="0" applyFont="1" applyBorder="1" applyAlignment="1">
      <alignment vertical="center"/>
    </xf>
    <xf numFmtId="14" fontId="34" fillId="0" borderId="17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14" fontId="34" fillId="0" borderId="36" xfId="0" applyNumberFormat="1" applyFont="1" applyBorder="1" applyAlignment="1">
      <alignment horizontal="center" vertical="center"/>
    </xf>
    <xf numFmtId="0" fontId="34" fillId="0" borderId="59" xfId="0" applyFont="1" applyBorder="1" applyAlignment="1">
      <alignment horizontal="left"/>
    </xf>
    <xf numFmtId="0" fontId="35" fillId="0" borderId="35" xfId="0" applyFont="1" applyBorder="1" applyAlignment="1">
      <alignment horizontal="center" vertical="center" wrapText="1"/>
    </xf>
    <xf numFmtId="0" fontId="35" fillId="0" borderId="55" xfId="0" applyFont="1" applyBorder="1"/>
    <xf numFmtId="0" fontId="35" fillId="0" borderId="57" xfId="0" applyFont="1" applyBorder="1"/>
    <xf numFmtId="0" fontId="35" fillId="0" borderId="36" xfId="0" applyFont="1" applyBorder="1" applyAlignment="1">
      <alignment vertical="center"/>
    </xf>
    <xf numFmtId="0" fontId="35" fillId="0" borderId="36" xfId="0" applyFont="1" applyBorder="1" applyAlignment="1">
      <alignment horizontal="center" vertical="center"/>
    </xf>
    <xf numFmtId="0" fontId="35" fillId="0" borderId="59" xfId="0" applyFont="1" applyBorder="1"/>
    <xf numFmtId="0" fontId="35" fillId="0" borderId="55" xfId="0" applyFont="1" applyBorder="1" applyAlignment="1">
      <alignment vertical="center"/>
    </xf>
    <xf numFmtId="0" fontId="35" fillId="0" borderId="36" xfId="0" applyFont="1" applyBorder="1" applyAlignment="1">
      <alignment vertical="center" wrapText="1"/>
    </xf>
    <xf numFmtId="0" fontId="35" fillId="0" borderId="36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65" fontId="25" fillId="0" borderId="0" xfId="0" applyNumberFormat="1" applyFont="1" applyAlignment="1">
      <alignment vertical="center"/>
    </xf>
    <xf numFmtId="0" fontId="25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49" fontId="34" fillId="0" borderId="20" xfId="0" applyNumberFormat="1" applyFont="1" applyBorder="1" applyAlignment="1">
      <alignment horizontal="center"/>
    </xf>
    <xf numFmtId="165" fontId="25" fillId="0" borderId="27" xfId="0" applyNumberFormat="1" applyFont="1" applyBorder="1" applyAlignment="1">
      <alignment horizontal="center"/>
    </xf>
    <xf numFmtId="2" fontId="34" fillId="0" borderId="0" xfId="0" applyNumberFormat="1" applyFont="1"/>
    <xf numFmtId="0" fontId="32" fillId="0" borderId="33" xfId="0" applyFont="1" applyBorder="1" applyAlignment="1">
      <alignment vertical="top" wrapText="1"/>
    </xf>
    <xf numFmtId="49" fontId="35" fillId="0" borderId="21" xfId="0" applyNumberFormat="1" applyFont="1" applyBorder="1" applyAlignment="1">
      <alignment horizontal="center" wrapText="1"/>
    </xf>
    <xf numFmtId="0" fontId="32" fillId="0" borderId="13" xfId="0" applyFont="1" applyBorder="1" applyAlignment="1">
      <alignment horizontal="left"/>
    </xf>
    <xf numFmtId="49" fontId="34" fillId="0" borderId="32" xfId="0" applyNumberFormat="1" applyFont="1" applyBorder="1" applyAlignment="1">
      <alignment horizontal="center"/>
    </xf>
    <xf numFmtId="0" fontId="32" fillId="0" borderId="24" xfId="0" applyFont="1" applyBorder="1" applyAlignment="1">
      <alignment vertical="top" wrapText="1"/>
    </xf>
    <xf numFmtId="49" fontId="35" fillId="0" borderId="22" xfId="0" applyNumberFormat="1" applyFont="1" applyBorder="1" applyAlignment="1">
      <alignment horizontal="center" wrapText="1"/>
    </xf>
    <xf numFmtId="0" fontId="32" fillId="0" borderId="34" xfId="0" applyFont="1" applyBorder="1" applyAlignment="1">
      <alignment vertical="top" wrapText="1"/>
    </xf>
    <xf numFmtId="49" fontId="35" fillId="0" borderId="31" xfId="0" applyNumberFormat="1" applyFont="1" applyBorder="1" applyAlignment="1">
      <alignment horizontal="center" wrapText="1"/>
    </xf>
    <xf numFmtId="0" fontId="32" fillId="0" borderId="34" xfId="0" applyFont="1" applyBorder="1" applyAlignment="1">
      <alignment vertical="center" wrapText="1"/>
    </xf>
    <xf numFmtId="0" fontId="35" fillId="0" borderId="31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49" fontId="34" fillId="0" borderId="21" xfId="0" applyNumberFormat="1" applyFont="1" applyBorder="1" applyAlignment="1">
      <alignment horizontal="center"/>
    </xf>
    <xf numFmtId="0" fontId="32" fillId="0" borderId="29" xfId="0" applyFont="1" applyBorder="1" applyAlignment="1">
      <alignment vertical="top" wrapText="1"/>
    </xf>
    <xf numFmtId="49" fontId="34" fillId="0" borderId="22" xfId="0" applyNumberFormat="1" applyFont="1" applyBorder="1" applyAlignment="1">
      <alignment horizontal="center"/>
    </xf>
    <xf numFmtId="0" fontId="32" fillId="0" borderId="30" xfId="0" applyFont="1" applyBorder="1" applyAlignment="1">
      <alignment horizontal="left"/>
    </xf>
    <xf numFmtId="49" fontId="34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5" fillId="0" borderId="64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165" fontId="25" fillId="0" borderId="53" xfId="0" applyNumberFormat="1" applyFont="1" applyBorder="1" applyAlignment="1">
      <alignment horizontal="center"/>
    </xf>
    <xf numFmtId="165" fontId="25" fillId="0" borderId="63" xfId="0" applyNumberFormat="1" applyFont="1" applyBorder="1" applyAlignment="1">
      <alignment horizontal="center"/>
    </xf>
    <xf numFmtId="0" fontId="34" fillId="0" borderId="57" xfId="0" applyFont="1" applyBorder="1"/>
    <xf numFmtId="0" fontId="34" fillId="0" borderId="59" xfId="0" applyFont="1" applyBorder="1"/>
    <xf numFmtId="49" fontId="34" fillId="0" borderId="0" xfId="0" applyNumberFormat="1" applyFont="1"/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/>
    <xf numFmtId="0" fontId="18" fillId="0" borderId="17" xfId="0" applyFont="1" applyBorder="1" applyAlignment="1">
      <alignment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4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left" wrapText="1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33" fillId="0" borderId="17" xfId="0" applyFon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/>
    <xf numFmtId="0" fontId="34" fillId="0" borderId="0" xfId="0" applyFont="1" applyBorder="1" applyAlignment="1">
      <alignment horizontal="left"/>
    </xf>
    <xf numFmtId="2" fontId="34" fillId="0" borderId="0" xfId="0" applyNumberFormat="1" applyFont="1" applyBorder="1" applyAlignment="1">
      <alignment horizontal="center"/>
    </xf>
    <xf numFmtId="2" fontId="34" fillId="0" borderId="17" xfId="4" applyNumberFormat="1" applyFont="1" applyBorder="1" applyAlignment="1">
      <alignment horizontal="center"/>
    </xf>
    <xf numFmtId="49" fontId="34" fillId="0" borderId="67" xfId="0" applyNumberFormat="1" applyFont="1" applyBorder="1" applyAlignment="1">
      <alignment horizontal="center"/>
    </xf>
    <xf numFmtId="49" fontId="34" fillId="0" borderId="17" xfId="0" applyNumberFormat="1" applyFont="1" applyBorder="1"/>
    <xf numFmtId="0" fontId="25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49" fontId="34" fillId="0" borderId="17" xfId="4" applyNumberFormat="1" applyFont="1" applyBorder="1" applyAlignment="1">
      <alignment horizontal="center"/>
    </xf>
    <xf numFmtId="0" fontId="35" fillId="0" borderId="18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14" fontId="35" fillId="0" borderId="18" xfId="0" applyNumberFormat="1" applyFont="1" applyBorder="1" applyAlignment="1">
      <alignment horizontal="center" vertical="center"/>
    </xf>
    <xf numFmtId="14" fontId="35" fillId="0" borderId="26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left"/>
    </xf>
    <xf numFmtId="49" fontId="34" fillId="0" borderId="67" xfId="4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34" fillId="0" borderId="0" xfId="4" applyNumberFormat="1" applyFont="1" applyBorder="1" applyAlignment="1">
      <alignment horizontal="center"/>
    </xf>
    <xf numFmtId="0" fontId="34" fillId="0" borderId="0" xfId="0" applyFont="1" applyBorder="1"/>
    <xf numFmtId="14" fontId="34" fillId="0" borderId="0" xfId="0" applyNumberFormat="1" applyFont="1" applyBorder="1"/>
    <xf numFmtId="49" fontId="34" fillId="0" borderId="0" xfId="0" applyNumberFormat="1" applyFont="1" applyBorder="1"/>
    <xf numFmtId="0" fontId="35" fillId="0" borderId="0" xfId="0" applyFont="1" applyBorder="1" applyAlignment="1">
      <alignment horizontal="center" vertical="center"/>
    </xf>
    <xf numFmtId="0" fontId="35" fillId="17" borderId="29" xfId="0" applyFont="1" applyFill="1" applyBorder="1" applyAlignment="1">
      <alignment vertical="center" wrapText="1"/>
    </xf>
    <xf numFmtId="0" fontId="35" fillId="17" borderId="28" xfId="0" applyFont="1" applyFill="1" applyBorder="1" applyAlignment="1">
      <alignment vertical="center" wrapText="1"/>
    </xf>
    <xf numFmtId="0" fontId="35" fillId="0" borderId="37" xfId="0" applyFont="1" applyBorder="1"/>
    <xf numFmtId="0" fontId="35" fillId="0" borderId="38" xfId="0" applyFont="1" applyBorder="1"/>
    <xf numFmtId="0" fontId="35" fillId="17" borderId="30" xfId="0" applyFont="1" applyFill="1" applyBorder="1" applyAlignment="1">
      <alignment vertical="center" wrapText="1"/>
    </xf>
    <xf numFmtId="0" fontId="35" fillId="0" borderId="39" xfId="0" applyFont="1" applyBorder="1"/>
    <xf numFmtId="0" fontId="34" fillId="0" borderId="17" xfId="0" applyFont="1" applyBorder="1" applyAlignment="1">
      <alignment horizontal="center"/>
    </xf>
    <xf numFmtId="49" fontId="34" fillId="0" borderId="17" xfId="0" applyNumberFormat="1" applyFont="1" applyBorder="1" applyAlignment="1">
      <alignment horizontal="center"/>
    </xf>
    <xf numFmtId="0" fontId="46" fillId="17" borderId="35" xfId="0" applyFont="1" applyFill="1" applyBorder="1" applyAlignment="1">
      <alignment vertical="center"/>
    </xf>
    <xf numFmtId="0" fontId="33" fillId="17" borderId="35" xfId="0" applyFont="1" applyFill="1" applyBorder="1" applyAlignment="1">
      <alignment horizontal="center" vertical="center"/>
    </xf>
    <xf numFmtId="14" fontId="34" fillId="0" borderId="17" xfId="0" applyNumberFormat="1" applyFont="1" applyBorder="1" applyAlignment="1">
      <alignment horizontal="center"/>
    </xf>
    <xf numFmtId="165" fontId="25" fillId="0" borderId="71" xfId="0" applyNumberFormat="1" applyFont="1" applyBorder="1" applyAlignment="1">
      <alignment horizontal="center"/>
    </xf>
    <xf numFmtId="14" fontId="35" fillId="0" borderId="36" xfId="0" applyNumberFormat="1" applyFont="1" applyBorder="1" applyAlignment="1">
      <alignment horizontal="center" vertical="center"/>
    </xf>
    <xf numFmtId="0" fontId="35" fillId="0" borderId="35" xfId="0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5" fillId="0" borderId="26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14" fontId="35" fillId="0" borderId="35" xfId="0" applyNumberFormat="1" applyFont="1" applyBorder="1" applyAlignment="1">
      <alignment horizontal="center" vertical="center"/>
    </xf>
    <xf numFmtId="0" fontId="35" fillId="0" borderId="55" xfId="0" applyFont="1" applyBorder="1" applyAlignment="1">
      <alignment vertical="center" wrapText="1"/>
    </xf>
    <xf numFmtId="0" fontId="35" fillId="0" borderId="57" xfId="0" applyFont="1" applyBorder="1" applyAlignment="1">
      <alignment vertical="center" wrapText="1"/>
    </xf>
    <xf numFmtId="0" fontId="35" fillId="0" borderId="59" xfId="0" applyFont="1" applyBorder="1" applyAlignment="1">
      <alignment vertical="center" wrapText="1"/>
    </xf>
    <xf numFmtId="0" fontId="34" fillId="0" borderId="72" xfId="0" applyFont="1" applyBorder="1" applyAlignment="1">
      <alignment horizontal="left"/>
    </xf>
    <xf numFmtId="0" fontId="34" fillId="0" borderId="72" xfId="0" applyFont="1" applyBorder="1"/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/>
    </xf>
    <xf numFmtId="49" fontId="34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34" fillId="0" borderId="0" xfId="0" applyFont="1" applyFill="1"/>
    <xf numFmtId="172" fontId="34" fillId="0" borderId="0" xfId="0" applyNumberFormat="1" applyFont="1" applyFill="1" applyBorder="1" applyAlignment="1" applyProtection="1"/>
    <xf numFmtId="172" fontId="34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right"/>
    </xf>
    <xf numFmtId="0" fontId="34" fillId="0" borderId="17" xfId="0" applyNumberFormat="1" applyFont="1" applyFill="1" applyBorder="1" applyAlignment="1" applyProtection="1">
      <alignment horizontal="center"/>
    </xf>
    <xf numFmtId="0" fontId="33" fillId="0" borderId="17" xfId="0" applyNumberFormat="1" applyFont="1" applyFill="1" applyBorder="1" applyAlignment="1" applyProtection="1">
      <alignment horizontal="left"/>
    </xf>
    <xf numFmtId="171" fontId="34" fillId="0" borderId="17" xfId="0" applyNumberFormat="1" applyFont="1" applyFill="1" applyBorder="1" applyAlignment="1" applyProtection="1">
      <alignment horizontal="center"/>
    </xf>
    <xf numFmtId="0" fontId="34" fillId="0" borderId="17" xfId="0" applyNumberFormat="1" applyFont="1" applyFill="1" applyBorder="1" applyAlignment="1" applyProtection="1">
      <alignment horizontal="right"/>
    </xf>
    <xf numFmtId="0" fontId="36" fillId="0" borderId="17" xfId="0" applyNumberFormat="1" applyFont="1" applyFill="1" applyBorder="1" applyAlignment="1" applyProtection="1">
      <alignment horizontal="center"/>
    </xf>
    <xf numFmtId="49" fontId="34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center"/>
    </xf>
    <xf numFmtId="49" fontId="34" fillId="0" borderId="17" xfId="0" applyNumberFormat="1" applyFont="1" applyFill="1" applyBorder="1" applyAlignment="1" applyProtection="1">
      <alignment horizontal="center"/>
    </xf>
    <xf numFmtId="49" fontId="36" fillId="0" borderId="17" xfId="0" applyNumberFormat="1" applyFont="1" applyFill="1" applyBorder="1" applyAlignment="1" applyProtection="1">
      <alignment horizontal="center"/>
    </xf>
    <xf numFmtId="0" fontId="34" fillId="0" borderId="17" xfId="0" applyNumberFormat="1" applyFont="1" applyFill="1" applyBorder="1" applyAlignment="1" applyProtection="1">
      <alignment horizontal="left" vertical="center"/>
    </xf>
    <xf numFmtId="2" fontId="34" fillId="0" borderId="17" xfId="0" applyNumberFormat="1" applyFont="1" applyFill="1" applyBorder="1" applyAlignment="1" applyProtection="1">
      <alignment horizontal="center" vertical="center"/>
    </xf>
    <xf numFmtId="49" fontId="37" fillId="0" borderId="17" xfId="0" applyNumberFormat="1" applyFont="1" applyFill="1" applyBorder="1" applyAlignment="1" applyProtection="1">
      <alignment horizontal="center" vertical="center"/>
    </xf>
    <xf numFmtId="0" fontId="34" fillId="0" borderId="17" xfId="0" applyNumberFormat="1" applyFont="1" applyFill="1" applyBorder="1" applyAlignment="1" applyProtection="1">
      <alignment horizontal="center" vertical="center"/>
    </xf>
    <xf numFmtId="2" fontId="37" fillId="0" borderId="17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18" fillId="0" borderId="0" xfId="0" applyFont="1" applyFill="1"/>
    <xf numFmtId="172" fontId="18" fillId="0" borderId="0" xfId="0" applyNumberFormat="1" applyFont="1" applyFill="1" applyBorder="1" applyAlignment="1" applyProtection="1"/>
    <xf numFmtId="172" fontId="18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2" fontId="18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31" fillId="0" borderId="17" xfId="0" applyNumberFormat="1" applyFont="1" applyFill="1" applyBorder="1" applyAlignment="1" applyProtection="1">
      <alignment horizontal="left"/>
    </xf>
    <xf numFmtId="171" fontId="18" fillId="0" borderId="17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horizontal="right"/>
    </xf>
    <xf numFmtId="0" fontId="41" fillId="0" borderId="17" xfId="0" applyNumberFormat="1" applyFont="1" applyFill="1" applyBorder="1" applyAlignment="1" applyProtection="1">
      <alignment horizontal="center"/>
    </xf>
    <xf numFmtId="0" fontId="20" fillId="0" borderId="17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horizontal="left"/>
    </xf>
    <xf numFmtId="0" fontId="18" fillId="0" borderId="0" xfId="0" applyFont="1" applyBorder="1" applyAlignment="1">
      <alignment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right"/>
    </xf>
    <xf numFmtId="171" fontId="31" fillId="0" borderId="17" xfId="0" applyNumberFormat="1" applyFont="1" applyFill="1" applyBorder="1" applyAlignment="1" applyProtection="1">
      <alignment horizontal="center"/>
    </xf>
    <xf numFmtId="0" fontId="31" fillId="0" borderId="17" xfId="0" applyNumberFormat="1" applyFont="1" applyFill="1" applyBorder="1" applyAlignment="1" applyProtection="1">
      <alignment horizontal="right"/>
    </xf>
    <xf numFmtId="2" fontId="18" fillId="0" borderId="17" xfId="0" applyNumberFormat="1" applyFont="1" applyFill="1" applyBorder="1" applyAlignment="1" applyProtection="1">
      <alignment horizontal="center" vertical="center"/>
    </xf>
    <xf numFmtId="2" fontId="21" fillId="0" borderId="17" xfId="0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 applyProtection="1">
      <alignment vertical="center"/>
    </xf>
    <xf numFmtId="0" fontId="41" fillId="0" borderId="0" xfId="0" applyNumberFormat="1" applyFont="1" applyFill="1" applyBorder="1" applyAlignment="1" applyProtection="1">
      <alignment horizontal="center"/>
    </xf>
    <xf numFmtId="0" fontId="41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</xf>
    <xf numFmtId="49" fontId="41" fillId="0" borderId="0" xfId="0" applyNumberFormat="1" applyFont="1" applyFill="1" applyBorder="1" applyAlignment="1" applyProtection="1">
      <alignment horizontal="left"/>
    </xf>
    <xf numFmtId="0" fontId="41" fillId="0" borderId="0" xfId="0" applyNumberFormat="1" applyFont="1" applyFill="1" applyBorder="1" applyAlignment="1" applyProtection="1"/>
    <xf numFmtId="0" fontId="41" fillId="0" borderId="0" xfId="0" applyFont="1" applyFill="1"/>
    <xf numFmtId="172" fontId="41" fillId="0" borderId="0" xfId="0" applyNumberFormat="1" applyFont="1" applyFill="1" applyBorder="1" applyAlignment="1" applyProtection="1"/>
    <xf numFmtId="172" fontId="41" fillId="0" borderId="0" xfId="0" applyNumberFormat="1" applyFont="1" applyFill="1" applyBorder="1" applyAlignment="1" applyProtection="1">
      <alignment horizontal="left"/>
    </xf>
    <xf numFmtId="0" fontId="43" fillId="0" borderId="0" xfId="0" applyNumberFormat="1" applyFont="1" applyFill="1" applyBorder="1" applyAlignment="1" applyProtection="1"/>
    <xf numFmtId="0" fontId="42" fillId="17" borderId="0" xfId="0" applyNumberFormat="1" applyFont="1" applyFill="1" applyBorder="1" applyAlignment="1" applyProtection="1">
      <alignment horizontal="left"/>
    </xf>
    <xf numFmtId="2" fontId="41" fillId="0" borderId="0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right"/>
    </xf>
    <xf numFmtId="0" fontId="42" fillId="0" borderId="17" xfId="0" applyNumberFormat="1" applyFont="1" applyFill="1" applyBorder="1" applyAlignment="1" applyProtection="1">
      <alignment horizontal="center"/>
    </xf>
    <xf numFmtId="171" fontId="41" fillId="0" borderId="17" xfId="0" applyNumberFormat="1" applyFont="1" applyFill="1" applyBorder="1" applyAlignment="1" applyProtection="1">
      <alignment horizontal="center"/>
    </xf>
    <xf numFmtId="0" fontId="43" fillId="0" borderId="17" xfId="0" applyNumberFormat="1" applyFont="1" applyFill="1" applyBorder="1" applyAlignment="1" applyProtection="1">
      <alignment horizontal="center"/>
    </xf>
    <xf numFmtId="2" fontId="41" fillId="0" borderId="17" xfId="0" applyNumberFormat="1" applyFont="1" applyFill="1" applyBorder="1" applyAlignment="1">
      <alignment horizontal="center"/>
    </xf>
    <xf numFmtId="2" fontId="41" fillId="0" borderId="17" xfId="0" applyNumberFormat="1" applyFont="1" applyFill="1" applyBorder="1" applyAlignment="1" applyProtection="1">
      <alignment horizontal="center"/>
    </xf>
    <xf numFmtId="2" fontId="44" fillId="0" borderId="17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>
      <alignment horizontal="right"/>
    </xf>
    <xf numFmtId="171" fontId="42" fillId="0" borderId="17" xfId="0" applyNumberFormat="1" applyFont="1" applyFill="1" applyBorder="1" applyAlignment="1" applyProtection="1">
      <alignment horizontal="center"/>
    </xf>
    <xf numFmtId="0" fontId="41" fillId="0" borderId="17" xfId="0" applyNumberFormat="1" applyFont="1" applyFill="1" applyBorder="1" applyAlignment="1" applyProtection="1"/>
    <xf numFmtId="2" fontId="41" fillId="0" borderId="17" xfId="0" applyNumberFormat="1" applyFont="1" applyFill="1" applyBorder="1" applyAlignment="1"/>
    <xf numFmtId="2" fontId="41" fillId="0" borderId="17" xfId="0" applyNumberFormat="1" applyFont="1" applyFill="1" applyBorder="1" applyAlignment="1" applyProtection="1"/>
    <xf numFmtId="2" fontId="44" fillId="0" borderId="17" xfId="0" applyNumberFormat="1" applyFont="1" applyFill="1" applyBorder="1" applyAlignment="1" applyProtection="1"/>
    <xf numFmtId="2" fontId="41" fillId="0" borderId="17" xfId="0" applyNumberFormat="1" applyFont="1" applyFill="1" applyBorder="1" applyAlignment="1">
      <alignment horizontal="center" vertical="center"/>
    </xf>
    <xf numFmtId="2" fontId="41" fillId="0" borderId="17" xfId="0" applyNumberFormat="1" applyFont="1" applyFill="1" applyBorder="1" applyAlignment="1" applyProtection="1">
      <alignment horizontal="center" vertical="center"/>
    </xf>
    <xf numFmtId="2" fontId="44" fillId="0" borderId="17" xfId="0" applyNumberFormat="1" applyFont="1" applyFill="1" applyBorder="1" applyAlignment="1" applyProtection="1">
      <alignment horizontal="center" vertical="center"/>
    </xf>
    <xf numFmtId="0" fontId="42" fillId="0" borderId="17" xfId="0" applyNumberFormat="1" applyFont="1" applyFill="1" applyBorder="1" applyAlignment="1" applyProtection="1">
      <alignment horizontal="left" vertical="center"/>
    </xf>
    <xf numFmtId="49" fontId="42" fillId="0" borderId="17" xfId="0" applyNumberFormat="1" applyFont="1" applyFill="1" applyBorder="1" applyAlignment="1" applyProtection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38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/>
    <xf numFmtId="172" fontId="19" fillId="0" borderId="0" xfId="0" applyNumberFormat="1" applyFont="1" applyFill="1" applyBorder="1" applyAlignment="1" applyProtection="1"/>
    <xf numFmtId="172" fontId="19" fillId="0" borderId="0" xfId="0" applyNumberFormat="1" applyFont="1" applyFill="1" applyBorder="1" applyAlignment="1" applyProtection="1">
      <alignment horizontal="left"/>
    </xf>
    <xf numFmtId="49" fontId="39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right"/>
    </xf>
    <xf numFmtId="0" fontId="38" fillId="0" borderId="17" xfId="0" applyNumberFormat="1" applyFont="1" applyFill="1" applyBorder="1" applyAlignment="1" applyProtection="1">
      <alignment horizontal="center"/>
    </xf>
    <xf numFmtId="171" fontId="19" fillId="0" borderId="17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right"/>
    </xf>
    <xf numFmtId="49" fontId="19" fillId="0" borderId="17" xfId="0" applyNumberFormat="1" applyFont="1" applyFill="1" applyBorder="1" applyAlignment="1" applyProtection="1">
      <alignment horizontal="center"/>
    </xf>
    <xf numFmtId="49" fontId="39" fillId="0" borderId="17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/>
    <xf numFmtId="0" fontId="19" fillId="0" borderId="17" xfId="0" applyNumberFormat="1" applyFont="1" applyFill="1" applyBorder="1" applyAlignment="1" applyProtection="1">
      <alignment horizontal="center" vertical="center"/>
    </xf>
    <xf numFmtId="2" fontId="40" fillId="0" borderId="17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38" fillId="0" borderId="17" xfId="0" applyNumberFormat="1" applyFont="1" applyFill="1" applyBorder="1" applyAlignment="1" applyProtection="1">
      <alignment vertical="center"/>
    </xf>
    <xf numFmtId="0" fontId="19" fillId="0" borderId="17" xfId="0" applyNumberFormat="1" applyFont="1" applyFill="1" applyBorder="1" applyAlignment="1" applyProtection="1">
      <alignment vertical="center"/>
    </xf>
    <xf numFmtId="0" fontId="38" fillId="17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2" fontId="19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2" fontId="41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 applyProtection="1">
      <alignment horizontal="center"/>
    </xf>
    <xf numFmtId="49" fontId="27" fillId="0" borderId="0" xfId="2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5" fillId="0" borderId="62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165" fontId="25" fillId="0" borderId="41" xfId="0" applyNumberFormat="1" applyFont="1" applyBorder="1" applyAlignment="1">
      <alignment horizontal="center" vertical="center"/>
    </xf>
    <xf numFmtId="165" fontId="25" fillId="0" borderId="44" xfId="0" applyNumberFormat="1" applyFont="1" applyBorder="1" applyAlignment="1">
      <alignment horizontal="center" vertical="center"/>
    </xf>
    <xf numFmtId="165" fontId="25" fillId="0" borderId="53" xfId="0" applyNumberFormat="1" applyFont="1" applyBorder="1" applyAlignment="1">
      <alignment horizontal="center" vertical="center"/>
    </xf>
    <xf numFmtId="165" fontId="25" fillId="0" borderId="52" xfId="0" applyNumberFormat="1" applyFont="1" applyBorder="1" applyAlignment="1">
      <alignment horizontal="center" vertical="center"/>
    </xf>
    <xf numFmtId="165" fontId="25" fillId="0" borderId="51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65" fontId="25" fillId="0" borderId="37" xfId="0" applyNumberFormat="1" applyFont="1" applyBorder="1" applyAlignment="1">
      <alignment horizontal="center" vertical="center"/>
    </xf>
    <xf numFmtId="165" fontId="25" fillId="0" borderId="38" xfId="0" applyNumberFormat="1" applyFont="1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17" borderId="54" xfId="0" applyFont="1" applyFill="1" applyBorder="1" applyAlignment="1">
      <alignment horizontal="center" vertical="center"/>
    </xf>
    <xf numFmtId="0" fontId="25" fillId="17" borderId="56" xfId="0" applyFont="1" applyFill="1" applyBorder="1" applyAlignment="1">
      <alignment horizontal="center" vertical="center"/>
    </xf>
    <xf numFmtId="0" fontId="25" fillId="17" borderId="58" xfId="0" applyFont="1" applyFill="1" applyBorder="1" applyAlignment="1">
      <alignment horizontal="center" vertical="center"/>
    </xf>
    <xf numFmtId="165" fontId="25" fillId="0" borderId="60" xfId="0" applyNumberFormat="1" applyFont="1" applyBorder="1" applyAlignment="1">
      <alignment horizontal="center" vertical="center"/>
    </xf>
    <xf numFmtId="165" fontId="25" fillId="0" borderId="61" xfId="0" applyNumberFormat="1" applyFont="1" applyBorder="1" applyAlignment="1">
      <alignment horizontal="center" vertical="center"/>
    </xf>
    <xf numFmtId="165" fontId="25" fillId="0" borderId="21" xfId="0" applyNumberFormat="1" applyFont="1" applyBorder="1" applyAlignment="1">
      <alignment horizontal="center" vertical="center"/>
    </xf>
    <xf numFmtId="165" fontId="25" fillId="0" borderId="22" xfId="0" applyNumberFormat="1" applyFont="1" applyBorder="1" applyAlignment="1">
      <alignment horizontal="center" vertical="center"/>
    </xf>
    <xf numFmtId="165" fontId="25" fillId="0" borderId="3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165" fontId="25" fillId="0" borderId="70" xfId="0" applyNumberFormat="1" applyFont="1" applyBorder="1" applyAlignment="1">
      <alignment horizontal="center" vertical="center"/>
    </xf>
    <xf numFmtId="0" fontId="25" fillId="17" borderId="50" xfId="0" applyFont="1" applyFill="1" applyBorder="1" applyAlignment="1">
      <alignment horizontal="center" vertical="center"/>
    </xf>
    <xf numFmtId="0" fontId="25" fillId="17" borderId="46" xfId="0" applyFont="1" applyFill="1" applyBorder="1" applyAlignment="1">
      <alignment horizontal="center" vertical="center"/>
    </xf>
    <xf numFmtId="0" fontId="25" fillId="17" borderId="47" xfId="0" applyFont="1" applyFill="1" applyBorder="1" applyAlignment="1">
      <alignment horizontal="center" vertical="center"/>
    </xf>
    <xf numFmtId="165" fontId="25" fillId="0" borderId="73" xfId="0" applyNumberFormat="1" applyFont="1" applyBorder="1" applyAlignment="1">
      <alignment horizontal="center" vertical="center"/>
    </xf>
    <xf numFmtId="0" fontId="34" fillId="0" borderId="17" xfId="0" applyNumberFormat="1" applyFont="1" applyFill="1" applyBorder="1" applyAlignment="1" applyProtection="1">
      <alignment horizontal="center"/>
    </xf>
    <xf numFmtId="49" fontId="34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41" fillId="0" borderId="18" xfId="0" applyNumberFormat="1" applyFont="1" applyFill="1" applyBorder="1" applyAlignment="1" applyProtection="1">
      <alignment horizontal="center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48" xfId="0" applyNumberFormat="1" applyFont="1" applyFill="1" applyBorder="1" applyAlignment="1" applyProtection="1">
      <alignment horizontal="center"/>
    </xf>
    <xf numFmtId="49" fontId="19" fillId="0" borderId="4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1" fillId="13" borderId="9" xfId="0" applyFont="1" applyFill="1" applyBorder="1" applyAlignment="1">
      <alignment horizontal="center"/>
    </xf>
    <xf numFmtId="0" fontId="1" fillId="13" borderId="48" xfId="0" applyFont="1" applyFill="1" applyBorder="1" applyAlignment="1">
      <alignment horizontal="center"/>
    </xf>
    <xf numFmtId="0" fontId="1" fillId="13" borderId="49" xfId="0" applyFont="1" applyFill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_Rutulys Mv" xfId="2"/>
    <cellStyle name="Normal_virseliui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17</xdr:row>
      <xdr:rowOff>0</xdr:rowOff>
    </xdr:from>
    <xdr:to>
      <xdr:col>8</xdr:col>
      <xdr:colOff>68580</xdr:colOff>
      <xdr:row>17</xdr:row>
      <xdr:rowOff>0</xdr:rowOff>
    </xdr:to>
    <xdr:pic>
      <xdr:nvPicPr>
        <xdr:cNvPr id="51339" name="Picture 2">
          <a:extLst>
            <a:ext uri="{FF2B5EF4-FFF2-40B4-BE49-F238E27FC236}">
              <a16:creationId xmlns:a16="http://schemas.microsoft.com/office/drawing/2014/main" id="{00000000-0008-0000-0200-00008B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849880"/>
          <a:ext cx="1737360" cy="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7.109375" style="10" customWidth="1"/>
    <col min="2" max="3" width="8.109375" style="10" customWidth="1"/>
    <col min="4" max="4" width="8.109375" style="10" hidden="1" customWidth="1"/>
    <col min="5" max="5" width="20.33203125" style="13" hidden="1" customWidth="1"/>
    <col min="6" max="6" width="11.44140625" style="16" hidden="1" customWidth="1"/>
    <col min="7" max="7" width="10.88671875" style="13" hidden="1" customWidth="1"/>
    <col min="8" max="8" width="7" style="13" hidden="1" customWidth="1"/>
    <col min="9" max="9" width="9" style="13" hidden="1" customWidth="1"/>
    <col min="10" max="10" width="19.44140625" style="13" hidden="1" customWidth="1"/>
    <col min="11" max="11" width="8.44140625" style="10" customWidth="1"/>
    <col min="12" max="12" width="11.88671875" style="19" customWidth="1"/>
    <col min="13" max="13" width="14.6640625" style="13" customWidth="1"/>
    <col min="14" max="14" width="12" style="15" customWidth="1"/>
    <col min="15" max="15" width="10.33203125" style="11" customWidth="1"/>
    <col min="16" max="16" width="5.44140625" style="11" hidden="1" customWidth="1"/>
    <col min="17" max="17" width="14.88671875" style="13" hidden="1" customWidth="1"/>
    <col min="18" max="18" width="16.109375" style="11" customWidth="1"/>
    <col min="19" max="20" width="11.33203125" style="11" hidden="1" customWidth="1"/>
    <col min="21" max="21" width="14.88671875" style="11" hidden="1" customWidth="1"/>
    <col min="22" max="24" width="16.109375" style="11" hidden="1" customWidth="1"/>
    <col min="25" max="25" width="11.44140625" style="11" hidden="1" customWidth="1"/>
    <col min="26" max="26" width="15.33203125" style="11" customWidth="1"/>
    <col min="27" max="27" width="11.33203125" style="11" customWidth="1"/>
  </cols>
  <sheetData>
    <row r="1" spans="1:27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18"/>
  <sheetViews>
    <sheetView workbookViewId="0">
      <selection activeCell="G14" sqref="G14"/>
    </sheetView>
  </sheetViews>
  <sheetFormatPr defaultColWidth="11.44140625" defaultRowHeight="12"/>
  <cols>
    <col min="1" max="1" width="9.33203125" style="171" customWidth="1"/>
    <col min="2" max="2" width="23.5546875" style="175" customWidth="1"/>
    <col min="3" max="3" width="13.33203125" style="174" customWidth="1"/>
    <col min="4" max="4" width="13.6640625" style="168" customWidth="1"/>
    <col min="5" max="5" width="11.88671875" style="171" customWidth="1"/>
    <col min="6" max="193" width="11.44140625" style="172" customWidth="1"/>
    <col min="194" max="16384" width="11.44140625" style="172"/>
  </cols>
  <sheetData>
    <row r="2" spans="1:8" ht="18.75" customHeight="1">
      <c r="A2" s="168" t="s">
        <v>793</v>
      </c>
      <c r="C2" s="170"/>
      <c r="D2" s="171"/>
      <c r="E2" s="168"/>
      <c r="F2" s="174"/>
      <c r="G2" s="174"/>
      <c r="H2" s="171"/>
    </row>
    <row r="3" spans="1:8">
      <c r="A3" s="198">
        <v>44889</v>
      </c>
      <c r="B3" s="207"/>
      <c r="C3" s="198"/>
      <c r="D3" s="168" t="s">
        <v>729</v>
      </c>
      <c r="E3" s="172"/>
      <c r="F3" s="174"/>
      <c r="G3" s="174"/>
      <c r="H3" s="171"/>
    </row>
    <row r="5" spans="1:8" ht="18.75" customHeight="1">
      <c r="B5" s="208" t="s">
        <v>636</v>
      </c>
    </row>
    <row r="6" spans="1:8" ht="23.25" customHeight="1">
      <c r="B6" s="208" t="s">
        <v>598</v>
      </c>
    </row>
    <row r="7" spans="1:8" ht="17.25" customHeight="1">
      <c r="C7" s="464"/>
      <c r="D7" s="464"/>
      <c r="E7" s="176"/>
    </row>
    <row r="8" spans="1:8" ht="15.75" customHeight="1">
      <c r="A8" s="200"/>
      <c r="C8" s="464"/>
      <c r="D8" s="464"/>
      <c r="E8" s="176"/>
    </row>
    <row r="9" spans="1:8">
      <c r="A9" s="177" t="s">
        <v>404</v>
      </c>
      <c r="B9" s="209" t="s">
        <v>27</v>
      </c>
      <c r="C9" s="179" t="s">
        <v>37</v>
      </c>
      <c r="D9" s="180" t="s">
        <v>410</v>
      </c>
      <c r="E9" s="177" t="s">
        <v>411</v>
      </c>
    </row>
    <row r="10" spans="1:8">
      <c r="A10" s="177">
        <v>1</v>
      </c>
      <c r="B10" s="211" t="s">
        <v>725</v>
      </c>
      <c r="C10" s="182">
        <v>2003</v>
      </c>
      <c r="D10" s="189" t="s">
        <v>722</v>
      </c>
      <c r="E10" s="179" t="s">
        <v>762</v>
      </c>
    </row>
    <row r="11" spans="1:8">
      <c r="A11" s="177">
        <v>2</v>
      </c>
      <c r="B11" s="211" t="s">
        <v>660</v>
      </c>
      <c r="C11" s="182" t="s">
        <v>661</v>
      </c>
      <c r="D11" s="183" t="s">
        <v>662</v>
      </c>
      <c r="E11" s="184" t="s">
        <v>739</v>
      </c>
    </row>
    <row r="12" spans="1:8" ht="19.5" customHeight="1">
      <c r="B12" s="212"/>
      <c r="C12" s="203"/>
      <c r="D12" s="167"/>
      <c r="E12" s="176"/>
    </row>
    <row r="13" spans="1:8">
      <c r="B13" s="208" t="s">
        <v>636</v>
      </c>
    </row>
    <row r="14" spans="1:8" ht="23.25" customHeight="1">
      <c r="B14" s="208" t="s">
        <v>589</v>
      </c>
    </row>
    <row r="15" spans="1:8" ht="15.75" customHeight="1">
      <c r="A15" s="200"/>
      <c r="B15" s="208"/>
    </row>
    <row r="16" spans="1:8">
      <c r="A16" s="177" t="s">
        <v>404</v>
      </c>
      <c r="B16" s="209" t="s">
        <v>27</v>
      </c>
      <c r="C16" s="179" t="s">
        <v>37</v>
      </c>
      <c r="D16" s="180" t="s">
        <v>410</v>
      </c>
      <c r="E16" s="177" t="s">
        <v>411</v>
      </c>
    </row>
    <row r="17" spans="1:5">
      <c r="A17" s="177">
        <v>1</v>
      </c>
      <c r="B17" s="211" t="s">
        <v>671</v>
      </c>
      <c r="C17" s="182" t="s">
        <v>672</v>
      </c>
      <c r="D17" s="183" t="s">
        <v>662</v>
      </c>
      <c r="E17" s="179" t="s">
        <v>760</v>
      </c>
    </row>
    <row r="18" spans="1:5">
      <c r="A18" s="177">
        <v>2</v>
      </c>
      <c r="B18" s="211" t="s">
        <v>724</v>
      </c>
      <c r="C18" s="182">
        <v>2004</v>
      </c>
      <c r="D18" s="189" t="s">
        <v>722</v>
      </c>
      <c r="E18" s="179" t="s">
        <v>761</v>
      </c>
    </row>
  </sheetData>
  <mergeCells count="2"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18"/>
  <sheetViews>
    <sheetView workbookViewId="0">
      <selection activeCell="I12" sqref="I12"/>
    </sheetView>
  </sheetViews>
  <sheetFormatPr defaultColWidth="11.44140625" defaultRowHeight="12"/>
  <cols>
    <col min="1" max="1" width="10.5546875" style="171" customWidth="1"/>
    <col min="2" max="2" width="21.5546875" style="175" customWidth="1"/>
    <col min="3" max="3" width="13.33203125" style="174" customWidth="1"/>
    <col min="4" max="4" width="18.33203125" style="168" customWidth="1"/>
    <col min="5" max="5" width="16.44140625" style="171" customWidth="1"/>
    <col min="6" max="198" width="11.44140625" style="172" customWidth="1"/>
    <col min="199" max="16384" width="11.44140625" style="172"/>
  </cols>
  <sheetData>
    <row r="2" spans="1:8" ht="18.75" customHeight="1">
      <c r="A2" s="168" t="s">
        <v>793</v>
      </c>
      <c r="C2" s="170"/>
      <c r="D2" s="171"/>
      <c r="E2" s="168"/>
      <c r="F2" s="174"/>
      <c r="G2" s="174"/>
      <c r="H2" s="171"/>
    </row>
    <row r="3" spans="1:8">
      <c r="A3" s="198">
        <v>44889</v>
      </c>
      <c r="B3" s="207"/>
      <c r="C3" s="198"/>
      <c r="D3" s="168" t="s">
        <v>729</v>
      </c>
      <c r="E3" s="172"/>
      <c r="F3" s="174"/>
      <c r="G3" s="174"/>
      <c r="H3" s="171"/>
    </row>
    <row r="4" spans="1:8">
      <c r="B4" s="173"/>
    </row>
    <row r="5" spans="1:8">
      <c r="E5" s="176"/>
    </row>
    <row r="6" spans="1:8" ht="18.75" customHeight="1">
      <c r="B6" s="175" t="s">
        <v>637</v>
      </c>
    </row>
    <row r="7" spans="1:8" ht="23.25" customHeight="1">
      <c r="B7" s="175" t="s">
        <v>598</v>
      </c>
    </row>
    <row r="8" spans="1:8" ht="15.75" customHeight="1">
      <c r="A8" s="200"/>
      <c r="C8" s="464"/>
      <c r="D8" s="464"/>
      <c r="E8" s="176"/>
    </row>
    <row r="9" spans="1:8">
      <c r="A9" s="177" t="s">
        <v>404</v>
      </c>
      <c r="B9" s="178" t="s">
        <v>27</v>
      </c>
      <c r="C9" s="179" t="s">
        <v>37</v>
      </c>
      <c r="D9" s="180" t="s">
        <v>410</v>
      </c>
      <c r="E9" s="177" t="s">
        <v>411</v>
      </c>
    </row>
    <row r="10" spans="1:8">
      <c r="A10" s="177">
        <v>1</v>
      </c>
      <c r="B10" s="181" t="s">
        <v>660</v>
      </c>
      <c r="C10" s="182" t="s">
        <v>661</v>
      </c>
      <c r="D10" s="183" t="s">
        <v>662</v>
      </c>
      <c r="E10" s="179" t="s">
        <v>764</v>
      </c>
    </row>
    <row r="11" spans="1:8">
      <c r="A11" s="177"/>
      <c r="B11" s="181" t="s">
        <v>725</v>
      </c>
      <c r="C11" s="182">
        <v>2003</v>
      </c>
      <c r="D11" s="189" t="s">
        <v>722</v>
      </c>
      <c r="E11" s="179" t="s">
        <v>765</v>
      </c>
    </row>
    <row r="12" spans="1:8">
      <c r="B12" s="190"/>
      <c r="C12" s="191"/>
      <c r="D12" s="192"/>
      <c r="E12" s="176"/>
    </row>
    <row r="13" spans="1:8">
      <c r="B13" s="175" t="s">
        <v>637</v>
      </c>
    </row>
    <row r="14" spans="1:8" ht="23.25" customHeight="1">
      <c r="B14" s="175" t="s">
        <v>589</v>
      </c>
    </row>
    <row r="15" spans="1:8" ht="15.75" customHeight="1">
      <c r="A15" s="200"/>
    </row>
    <row r="16" spans="1:8">
      <c r="A16" s="177" t="s">
        <v>404</v>
      </c>
      <c r="B16" s="178" t="s">
        <v>27</v>
      </c>
      <c r="C16" s="179" t="s">
        <v>37</v>
      </c>
      <c r="D16" s="180" t="s">
        <v>410</v>
      </c>
      <c r="E16" s="177" t="s">
        <v>411</v>
      </c>
    </row>
    <row r="17" spans="1:5">
      <c r="A17" s="177">
        <v>1</v>
      </c>
      <c r="B17" s="181" t="s">
        <v>671</v>
      </c>
      <c r="C17" s="182" t="s">
        <v>672</v>
      </c>
      <c r="D17" s="183" t="s">
        <v>662</v>
      </c>
      <c r="E17" s="179" t="s">
        <v>763</v>
      </c>
    </row>
    <row r="18" spans="1:5">
      <c r="A18" s="177"/>
      <c r="B18" s="205"/>
      <c r="C18" s="204"/>
      <c r="D18" s="162"/>
      <c r="E18" s="184"/>
    </row>
  </sheetData>
  <mergeCells count="1">
    <mergeCell ref="C8:D8"/>
  </mergeCells>
  <phoneticPr fontId="2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86"/>
  <sheetViews>
    <sheetView topLeftCell="A69" workbookViewId="0">
      <selection activeCell="G85" sqref="G85"/>
    </sheetView>
  </sheetViews>
  <sheetFormatPr defaultColWidth="9.109375" defaultRowHeight="12"/>
  <cols>
    <col min="1" max="1" width="5.6640625" style="172" customWidth="1"/>
    <col min="2" max="2" width="23.6640625" style="172" customWidth="1"/>
    <col min="3" max="3" width="14" style="174" customWidth="1"/>
    <col min="4" max="4" width="17.109375" style="168" customWidth="1"/>
    <col min="5" max="5" width="10.109375" style="215" customWidth="1"/>
    <col min="6" max="7" width="9.109375" style="172"/>
    <col min="8" max="8" width="18" style="172" customWidth="1"/>
    <col min="9" max="16384" width="9.109375" style="172"/>
  </cols>
  <sheetData>
    <row r="1" spans="1:11" ht="18.75" customHeight="1">
      <c r="A1" s="171"/>
      <c r="B1" s="168" t="s">
        <v>793</v>
      </c>
      <c r="C1" s="175"/>
      <c r="D1" s="170"/>
      <c r="E1" s="171"/>
    </row>
    <row r="2" spans="1:11">
      <c r="A2" s="171"/>
      <c r="B2" s="198">
        <v>44889</v>
      </c>
      <c r="C2" s="207"/>
      <c r="D2" s="198"/>
      <c r="E2" s="168" t="s">
        <v>729</v>
      </c>
    </row>
    <row r="3" spans="1:11">
      <c r="A3" s="171"/>
      <c r="B3" s="207"/>
      <c r="C3" s="199"/>
      <c r="E3" s="172"/>
    </row>
    <row r="4" spans="1:11" ht="15" customHeight="1">
      <c r="B4" s="172" t="s">
        <v>639</v>
      </c>
      <c r="D4" s="148"/>
    </row>
    <row r="5" spans="1:11" ht="12" customHeight="1" thickBot="1">
      <c r="B5" s="216"/>
      <c r="D5" s="148"/>
    </row>
    <row r="6" spans="1:11" ht="12.6" thickBot="1">
      <c r="A6" s="261" t="s">
        <v>404</v>
      </c>
      <c r="B6" s="238" t="s">
        <v>27</v>
      </c>
      <c r="C6" s="239" t="s">
        <v>585</v>
      </c>
      <c r="D6" s="262" t="s">
        <v>410</v>
      </c>
      <c r="E6" s="264" t="s">
        <v>423</v>
      </c>
    </row>
    <row r="7" spans="1:11" ht="15.75" customHeight="1">
      <c r="A7" s="483">
        <v>1</v>
      </c>
      <c r="B7" s="217" t="s">
        <v>708</v>
      </c>
      <c r="C7" s="218">
        <v>38983</v>
      </c>
      <c r="D7" s="219" t="s">
        <v>683</v>
      </c>
      <c r="E7" s="489">
        <v>1.9054398148148149E-3</v>
      </c>
    </row>
    <row r="8" spans="1:11" ht="15.75" customHeight="1">
      <c r="A8" s="484"/>
      <c r="B8" s="185" t="s">
        <v>682</v>
      </c>
      <c r="C8" s="186">
        <v>40034</v>
      </c>
      <c r="D8" s="220" t="s">
        <v>683</v>
      </c>
      <c r="E8" s="489"/>
    </row>
    <row r="9" spans="1:11" ht="15.75" customHeight="1">
      <c r="A9" s="484"/>
      <c r="B9" s="221" t="s">
        <v>677</v>
      </c>
      <c r="C9" s="222">
        <v>41196</v>
      </c>
      <c r="D9" s="220" t="s">
        <v>683</v>
      </c>
      <c r="E9" s="489"/>
    </row>
    <row r="10" spans="1:11" ht="15.75" customHeight="1" thickBot="1">
      <c r="A10" s="485"/>
      <c r="B10" s="223" t="s">
        <v>680</v>
      </c>
      <c r="C10" s="224">
        <v>40572</v>
      </c>
      <c r="D10" s="225" t="s">
        <v>683</v>
      </c>
      <c r="E10" s="490"/>
    </row>
    <row r="11" spans="1:11" ht="15.75" customHeight="1">
      <c r="A11" s="486">
        <v>2</v>
      </c>
      <c r="B11" s="217" t="s">
        <v>617</v>
      </c>
      <c r="C11" s="226">
        <v>2012</v>
      </c>
      <c r="D11" s="232" t="s">
        <v>573</v>
      </c>
      <c r="E11" s="491">
        <v>2.0854166666666668E-3</v>
      </c>
      <c r="G11" s="494"/>
      <c r="H11" s="288"/>
      <c r="I11" s="290"/>
      <c r="J11" s="292"/>
      <c r="K11" s="495"/>
    </row>
    <row r="12" spans="1:11" ht="15.75" customHeight="1">
      <c r="A12" s="487"/>
      <c r="B12" s="181" t="s">
        <v>621</v>
      </c>
      <c r="C12" s="182">
        <v>2011</v>
      </c>
      <c r="D12" s="228" t="s">
        <v>573</v>
      </c>
      <c r="E12" s="492"/>
      <c r="G12" s="494"/>
      <c r="H12" s="288"/>
      <c r="I12" s="290"/>
      <c r="J12" s="292"/>
      <c r="K12" s="495"/>
    </row>
    <row r="13" spans="1:11" ht="15.75" customHeight="1">
      <c r="A13" s="487"/>
      <c r="B13" s="181" t="s">
        <v>624</v>
      </c>
      <c r="C13" s="182">
        <v>2011</v>
      </c>
      <c r="D13" s="228" t="s">
        <v>573</v>
      </c>
      <c r="E13" s="492"/>
      <c r="G13" s="494"/>
      <c r="H13" s="289"/>
      <c r="I13" s="312"/>
      <c r="J13" s="292"/>
      <c r="K13" s="495"/>
    </row>
    <row r="14" spans="1:11" ht="15.75" customHeight="1" thickBot="1">
      <c r="A14" s="488"/>
      <c r="B14" s="233" t="s">
        <v>626</v>
      </c>
      <c r="C14" s="234">
        <v>2007</v>
      </c>
      <c r="D14" s="231" t="s">
        <v>573</v>
      </c>
      <c r="E14" s="493"/>
      <c r="G14" s="494"/>
      <c r="H14" s="289"/>
      <c r="I14" s="312"/>
      <c r="J14" s="292"/>
      <c r="K14" s="495"/>
    </row>
    <row r="15" spans="1:11" ht="15.75" customHeight="1">
      <c r="A15" s="483">
        <v>3</v>
      </c>
      <c r="B15" s="217" t="s">
        <v>709</v>
      </c>
      <c r="C15" s="226">
        <v>2013</v>
      </c>
      <c r="D15" s="227" t="s">
        <v>572</v>
      </c>
      <c r="E15" s="491">
        <v>2.2015046296296296E-3</v>
      </c>
    </row>
    <row r="16" spans="1:11" ht="15.75" customHeight="1">
      <c r="A16" s="484"/>
      <c r="B16" s="181" t="s">
        <v>710</v>
      </c>
      <c r="C16" s="182">
        <v>2013</v>
      </c>
      <c r="D16" s="228" t="s">
        <v>572</v>
      </c>
      <c r="E16" s="492"/>
    </row>
    <row r="17" spans="1:5" ht="15.75" customHeight="1">
      <c r="A17" s="484"/>
      <c r="B17" s="185" t="s">
        <v>606</v>
      </c>
      <c r="C17" s="196">
        <v>2005</v>
      </c>
      <c r="D17" s="228" t="s">
        <v>572</v>
      </c>
      <c r="E17" s="492"/>
    </row>
    <row r="18" spans="1:5" ht="15.75" customHeight="1" thickBot="1">
      <c r="A18" s="485"/>
      <c r="B18" s="229" t="s">
        <v>711</v>
      </c>
      <c r="C18" s="230">
        <v>2012</v>
      </c>
      <c r="D18" s="231" t="s">
        <v>572</v>
      </c>
      <c r="E18" s="493"/>
    </row>
    <row r="19" spans="1:5" ht="15.75" customHeight="1">
      <c r="A19" s="235"/>
      <c r="B19" s="190"/>
      <c r="C19" s="191"/>
      <c r="D19" s="192"/>
      <c r="E19" s="236"/>
    </row>
    <row r="20" spans="1:5" ht="15" customHeight="1">
      <c r="B20" s="172" t="s">
        <v>638</v>
      </c>
      <c r="D20" s="148"/>
    </row>
    <row r="21" spans="1:5" ht="12" customHeight="1" thickBot="1">
      <c r="B21" s="216"/>
      <c r="D21" s="148"/>
    </row>
    <row r="22" spans="1:5" ht="12.6" thickBot="1">
      <c r="A22" s="261" t="s">
        <v>404</v>
      </c>
      <c r="B22" s="238" t="s">
        <v>27</v>
      </c>
      <c r="C22" s="239" t="s">
        <v>585</v>
      </c>
      <c r="D22" s="262" t="s">
        <v>410</v>
      </c>
      <c r="E22" s="324" t="s">
        <v>423</v>
      </c>
    </row>
    <row r="23" spans="1:5" ht="15.75" customHeight="1">
      <c r="A23" s="496">
        <v>1</v>
      </c>
      <c r="B23" s="302" t="s">
        <v>706</v>
      </c>
      <c r="C23" s="304">
        <v>38997</v>
      </c>
      <c r="D23" s="334" t="s">
        <v>683</v>
      </c>
      <c r="E23" s="471">
        <v>1.541550925925926E-3</v>
      </c>
    </row>
    <row r="24" spans="1:5" ht="15.75" customHeight="1">
      <c r="A24" s="484"/>
      <c r="B24" s="185" t="s">
        <v>705</v>
      </c>
      <c r="C24" s="186">
        <v>39069</v>
      </c>
      <c r="D24" s="220" t="s">
        <v>683</v>
      </c>
      <c r="E24" s="472"/>
    </row>
    <row r="25" spans="1:5" ht="15.75" customHeight="1">
      <c r="A25" s="484"/>
      <c r="B25" s="185" t="s">
        <v>703</v>
      </c>
      <c r="C25" s="186">
        <v>39728</v>
      </c>
      <c r="D25" s="220" t="s">
        <v>683</v>
      </c>
      <c r="E25" s="472"/>
    </row>
    <row r="26" spans="1:5" ht="15.75" customHeight="1" thickBot="1">
      <c r="A26" s="485"/>
      <c r="B26" s="229" t="s">
        <v>704</v>
      </c>
      <c r="C26" s="325">
        <v>39233</v>
      </c>
      <c r="D26" s="225" t="s">
        <v>683</v>
      </c>
      <c r="E26" s="472"/>
    </row>
    <row r="27" spans="1:5" ht="15.75" customHeight="1">
      <c r="A27" s="483">
        <v>2</v>
      </c>
      <c r="B27" s="326" t="s">
        <v>714</v>
      </c>
      <c r="C27" s="327">
        <v>2005</v>
      </c>
      <c r="D27" s="227" t="s">
        <v>572</v>
      </c>
      <c r="E27" s="471">
        <v>1.6052083333333335E-3</v>
      </c>
    </row>
    <row r="28" spans="1:5" ht="15.75" customHeight="1">
      <c r="A28" s="484"/>
      <c r="B28" s="185" t="s">
        <v>715</v>
      </c>
      <c r="C28" s="196">
        <v>2005</v>
      </c>
      <c r="D28" s="228" t="s">
        <v>572</v>
      </c>
      <c r="E28" s="472"/>
    </row>
    <row r="29" spans="1:5" ht="15.75" customHeight="1">
      <c r="A29" s="484"/>
      <c r="B29" s="185" t="s">
        <v>718</v>
      </c>
      <c r="C29" s="196">
        <v>2009</v>
      </c>
      <c r="D29" s="228" t="s">
        <v>572</v>
      </c>
      <c r="E29" s="472"/>
    </row>
    <row r="30" spans="1:5" ht="15.75" customHeight="1" thickBot="1">
      <c r="A30" s="485"/>
      <c r="B30" s="229" t="s">
        <v>712</v>
      </c>
      <c r="C30" s="230">
        <v>2009</v>
      </c>
      <c r="D30" s="231" t="s">
        <v>572</v>
      </c>
      <c r="E30" s="472"/>
    </row>
    <row r="31" spans="1:5" ht="15.75" customHeight="1">
      <c r="A31" s="483">
        <v>3</v>
      </c>
      <c r="B31" s="326" t="s">
        <v>698</v>
      </c>
      <c r="C31" s="330">
        <v>40270</v>
      </c>
      <c r="D31" s="219" t="s">
        <v>683</v>
      </c>
      <c r="E31" s="471">
        <v>1.6137731481481482E-3</v>
      </c>
    </row>
    <row r="32" spans="1:5" ht="15.75" customHeight="1">
      <c r="A32" s="484"/>
      <c r="B32" s="185" t="s">
        <v>700</v>
      </c>
      <c r="C32" s="186">
        <v>40190</v>
      </c>
      <c r="D32" s="220" t="s">
        <v>683</v>
      </c>
      <c r="E32" s="472"/>
    </row>
    <row r="33" spans="1:9" ht="15.75" customHeight="1">
      <c r="A33" s="484"/>
      <c r="B33" s="185" t="s">
        <v>701</v>
      </c>
      <c r="C33" s="186">
        <v>39862</v>
      </c>
      <c r="D33" s="220" t="s">
        <v>683</v>
      </c>
      <c r="E33" s="472"/>
    </row>
    <row r="34" spans="1:9" ht="15.75" customHeight="1" thickBot="1">
      <c r="A34" s="485"/>
      <c r="B34" s="229" t="s">
        <v>702</v>
      </c>
      <c r="C34" s="325">
        <v>39735</v>
      </c>
      <c r="D34" s="225" t="s">
        <v>683</v>
      </c>
      <c r="E34" s="473"/>
      <c r="G34" s="309"/>
    </row>
    <row r="35" spans="1:9" ht="15.75" customHeight="1">
      <c r="A35" s="483">
        <v>4</v>
      </c>
      <c r="B35" s="217" t="s">
        <v>652</v>
      </c>
      <c r="C35" s="226">
        <v>2007</v>
      </c>
      <c r="D35" s="331" t="s">
        <v>649</v>
      </c>
      <c r="E35" s="471">
        <v>1.6309027777777778E-3</v>
      </c>
    </row>
    <row r="36" spans="1:9" ht="15.75" customHeight="1">
      <c r="A36" s="484"/>
      <c r="B36" s="181" t="s">
        <v>655</v>
      </c>
      <c r="C36" s="182">
        <v>2009</v>
      </c>
      <c r="D36" s="332" t="s">
        <v>649</v>
      </c>
      <c r="E36" s="472"/>
    </row>
    <row r="37" spans="1:9" ht="15.75" customHeight="1">
      <c r="A37" s="484"/>
      <c r="B37" s="181" t="s">
        <v>657</v>
      </c>
      <c r="C37" s="182">
        <v>2006</v>
      </c>
      <c r="D37" s="332" t="s">
        <v>649</v>
      </c>
      <c r="E37" s="472"/>
    </row>
    <row r="38" spans="1:9" ht="15.75" customHeight="1" thickBot="1">
      <c r="A38" s="485"/>
      <c r="B38" s="233" t="s">
        <v>653</v>
      </c>
      <c r="C38" s="234">
        <v>2009</v>
      </c>
      <c r="D38" s="333" t="s">
        <v>649</v>
      </c>
      <c r="E38" s="473"/>
    </row>
    <row r="39" spans="1:9" ht="15.75" customHeight="1">
      <c r="A39" s="483">
        <v>5</v>
      </c>
      <c r="B39" s="326" t="s">
        <v>717</v>
      </c>
      <c r="C39" s="327">
        <v>2010</v>
      </c>
      <c r="D39" s="227" t="s">
        <v>572</v>
      </c>
      <c r="E39" s="471">
        <v>2.5089120370370374E-3</v>
      </c>
    </row>
    <row r="40" spans="1:9" ht="15.75" customHeight="1">
      <c r="A40" s="484"/>
      <c r="B40" s="185" t="s">
        <v>719</v>
      </c>
      <c r="C40" s="196">
        <v>2012</v>
      </c>
      <c r="D40" s="228" t="s">
        <v>572</v>
      </c>
      <c r="E40" s="472"/>
    </row>
    <row r="41" spans="1:9" ht="15.75" customHeight="1">
      <c r="A41" s="484"/>
      <c r="B41" s="185" t="s">
        <v>720</v>
      </c>
      <c r="C41" s="196">
        <v>2012</v>
      </c>
      <c r="D41" s="228" t="s">
        <v>572</v>
      </c>
      <c r="E41" s="472"/>
    </row>
    <row r="42" spans="1:9" ht="15.75" customHeight="1" thickBot="1">
      <c r="A42" s="485"/>
      <c r="B42" s="229" t="s">
        <v>716</v>
      </c>
      <c r="C42" s="230">
        <v>2011</v>
      </c>
      <c r="D42" s="231" t="s">
        <v>572</v>
      </c>
      <c r="E42" s="473"/>
    </row>
    <row r="43" spans="1:9" ht="15.75" customHeight="1">
      <c r="A43" s="235"/>
      <c r="C43" s="172"/>
      <c r="D43" s="172"/>
      <c r="E43" s="236"/>
      <c r="G43" s="187"/>
      <c r="H43" s="188"/>
      <c r="I43" s="168"/>
    </row>
    <row r="44" spans="1:9" ht="15.75" hidden="1" customHeight="1">
      <c r="B44" s="172" t="s">
        <v>586</v>
      </c>
      <c r="D44" s="148"/>
    </row>
    <row r="45" spans="1:9" ht="15.75" hidden="1" customHeight="1">
      <c r="B45" s="216"/>
      <c r="D45" s="148"/>
    </row>
    <row r="46" spans="1:9" ht="15.75" hidden="1" customHeight="1" thickBot="1">
      <c r="C46" s="147"/>
      <c r="D46" s="148"/>
      <c r="E46" s="241"/>
    </row>
    <row r="47" spans="1:9" ht="15.75" hidden="1" customHeight="1" thickBot="1">
      <c r="A47" s="237" t="s">
        <v>407</v>
      </c>
      <c r="B47" s="238" t="s">
        <v>27</v>
      </c>
      <c r="C47" s="239" t="s">
        <v>585</v>
      </c>
      <c r="D47" s="238" t="s">
        <v>410</v>
      </c>
      <c r="E47" s="240" t="s">
        <v>423</v>
      </c>
    </row>
    <row r="48" spans="1:9" ht="15.75" hidden="1" customHeight="1">
      <c r="A48" s="477">
        <v>2</v>
      </c>
      <c r="B48" s="242" t="s">
        <v>609</v>
      </c>
      <c r="C48" s="243" t="s">
        <v>601</v>
      </c>
      <c r="D48" s="474" t="s">
        <v>575</v>
      </c>
      <c r="E48" s="480"/>
    </row>
    <row r="49" spans="1:5" ht="15.75" hidden="1" customHeight="1">
      <c r="A49" s="478"/>
      <c r="B49" s="244" t="s">
        <v>610</v>
      </c>
      <c r="C49" s="245" t="s">
        <v>602</v>
      </c>
      <c r="D49" s="475"/>
      <c r="E49" s="481"/>
    </row>
    <row r="50" spans="1:5" ht="15.75" hidden="1" customHeight="1">
      <c r="A50" s="478"/>
      <c r="B50" s="246" t="s">
        <v>574</v>
      </c>
      <c r="C50" s="247" t="s">
        <v>588</v>
      </c>
      <c r="D50" s="475"/>
      <c r="E50" s="481"/>
    </row>
    <row r="51" spans="1:5" ht="15.75" hidden="1" customHeight="1" thickBot="1">
      <c r="A51" s="479"/>
      <c r="B51" s="248" t="s">
        <v>611</v>
      </c>
      <c r="C51" s="249">
        <v>2001</v>
      </c>
      <c r="D51" s="476"/>
      <c r="E51" s="482"/>
    </row>
    <row r="52" spans="1:5" ht="15.75" hidden="1" customHeight="1">
      <c r="A52" s="477">
        <v>3</v>
      </c>
      <c r="B52" s="242" t="s">
        <v>612</v>
      </c>
      <c r="C52" s="243" t="s">
        <v>602</v>
      </c>
      <c r="D52" s="474" t="s">
        <v>576</v>
      </c>
      <c r="E52" s="480"/>
    </row>
    <row r="53" spans="1:5" ht="15.75" hidden="1" customHeight="1">
      <c r="A53" s="478"/>
      <c r="B53" s="246" t="s">
        <v>603</v>
      </c>
      <c r="C53" s="247" t="s">
        <v>587</v>
      </c>
      <c r="D53" s="475"/>
      <c r="E53" s="481"/>
    </row>
    <row r="54" spans="1:5" ht="15.75" hidden="1" customHeight="1">
      <c r="A54" s="478"/>
      <c r="B54" s="246" t="s">
        <v>613</v>
      </c>
      <c r="C54" s="247" t="s">
        <v>599</v>
      </c>
      <c r="D54" s="475"/>
      <c r="E54" s="481"/>
    </row>
    <row r="55" spans="1:5" ht="15.75" hidden="1" customHeight="1" thickBot="1">
      <c r="A55" s="479"/>
      <c r="B55" s="250" t="s">
        <v>614</v>
      </c>
      <c r="C55" s="251">
        <v>1999</v>
      </c>
      <c r="D55" s="476"/>
      <c r="E55" s="482"/>
    </row>
    <row r="56" spans="1:5" ht="15.75" hidden="1" customHeight="1">
      <c r="A56" s="477">
        <v>4</v>
      </c>
      <c r="B56" s="252" t="s">
        <v>604</v>
      </c>
      <c r="C56" s="253" t="s">
        <v>605</v>
      </c>
      <c r="D56" s="474" t="s">
        <v>572</v>
      </c>
      <c r="E56" s="480"/>
    </row>
    <row r="57" spans="1:5" ht="15.75" hidden="1" customHeight="1">
      <c r="A57" s="478"/>
      <c r="B57" s="254" t="s">
        <v>606</v>
      </c>
      <c r="C57" s="247" t="s">
        <v>605</v>
      </c>
      <c r="D57" s="475"/>
      <c r="E57" s="481"/>
    </row>
    <row r="58" spans="1:5" ht="15.75" hidden="1" customHeight="1">
      <c r="A58" s="478"/>
      <c r="B58" s="254" t="s">
        <v>607</v>
      </c>
      <c r="C58" s="255" t="s">
        <v>600</v>
      </c>
      <c r="D58" s="475"/>
      <c r="E58" s="481"/>
    </row>
    <row r="59" spans="1:5" ht="15.75" hidden="1" customHeight="1" thickBot="1">
      <c r="A59" s="479"/>
      <c r="B59" s="256" t="s">
        <v>608</v>
      </c>
      <c r="C59" s="257" t="s">
        <v>600</v>
      </c>
      <c r="D59" s="476"/>
      <c r="E59" s="482"/>
    </row>
    <row r="60" spans="1:5" ht="15.75" customHeight="1" thickBot="1">
      <c r="A60" s="258"/>
      <c r="B60" s="172" t="s">
        <v>736</v>
      </c>
      <c r="D60" s="259"/>
      <c r="E60" s="260"/>
    </row>
    <row r="61" spans="1:5" ht="15.75" customHeight="1" thickBot="1">
      <c r="A61" s="261" t="s">
        <v>404</v>
      </c>
      <c r="B61" s="238" t="s">
        <v>27</v>
      </c>
      <c r="C61" s="239" t="s">
        <v>585</v>
      </c>
      <c r="D61" s="262" t="s">
        <v>410</v>
      </c>
      <c r="E61" s="263" t="s">
        <v>423</v>
      </c>
    </row>
    <row r="62" spans="1:5" ht="15.75" customHeight="1">
      <c r="A62" s="465">
        <v>1</v>
      </c>
      <c r="B62" s="217" t="s">
        <v>660</v>
      </c>
      <c r="C62" s="226" t="s">
        <v>661</v>
      </c>
      <c r="D62" s="227" t="s">
        <v>662</v>
      </c>
      <c r="E62" s="468">
        <v>1.6915509259259256E-3</v>
      </c>
    </row>
    <row r="63" spans="1:5" ht="15.75" customHeight="1">
      <c r="A63" s="466"/>
      <c r="B63" s="181" t="s">
        <v>614</v>
      </c>
      <c r="C63" s="182" t="s">
        <v>663</v>
      </c>
      <c r="D63" s="228" t="s">
        <v>738</v>
      </c>
      <c r="E63" s="469"/>
    </row>
    <row r="64" spans="1:5" ht="15.75" customHeight="1">
      <c r="A64" s="466"/>
      <c r="B64" s="181" t="s">
        <v>664</v>
      </c>
      <c r="C64" s="182" t="s">
        <v>665</v>
      </c>
      <c r="D64" s="228" t="s">
        <v>662</v>
      </c>
      <c r="E64" s="469"/>
    </row>
    <row r="65" spans="1:5" ht="15.75" customHeight="1" thickBot="1">
      <c r="A65" s="467"/>
      <c r="B65" s="233" t="s">
        <v>607</v>
      </c>
      <c r="C65" s="234" t="s">
        <v>666</v>
      </c>
      <c r="D65" s="231" t="s">
        <v>662</v>
      </c>
      <c r="E65" s="470"/>
    </row>
    <row r="66" spans="1:5" ht="15.75" customHeight="1">
      <c r="A66" s="465">
        <v>2</v>
      </c>
      <c r="B66" s="217" t="s">
        <v>767</v>
      </c>
      <c r="C66" s="226">
        <v>2007</v>
      </c>
      <c r="D66" s="227" t="s">
        <v>662</v>
      </c>
      <c r="E66" s="468">
        <v>1.9607638888888891E-3</v>
      </c>
    </row>
    <row r="67" spans="1:5" ht="15.75" customHeight="1">
      <c r="A67" s="466"/>
      <c r="B67" s="181" t="s">
        <v>734</v>
      </c>
      <c r="C67" s="182">
        <v>2009</v>
      </c>
      <c r="D67" s="228" t="s">
        <v>738</v>
      </c>
      <c r="E67" s="469"/>
    </row>
    <row r="68" spans="1:5" ht="15.75" customHeight="1">
      <c r="A68" s="466"/>
      <c r="B68" s="181" t="s">
        <v>766</v>
      </c>
      <c r="C68" s="182">
        <v>1998</v>
      </c>
      <c r="D68" s="228" t="s">
        <v>662</v>
      </c>
      <c r="E68" s="469"/>
    </row>
    <row r="69" spans="1:5" ht="15.75" customHeight="1" thickBot="1">
      <c r="A69" s="467"/>
      <c r="B69" s="233" t="s">
        <v>656</v>
      </c>
      <c r="C69" s="234">
        <v>2006</v>
      </c>
      <c r="D69" s="231" t="s">
        <v>662</v>
      </c>
      <c r="E69" s="470"/>
    </row>
    <row r="70" spans="1:5" ht="15.75" customHeight="1">
      <c r="A70" s="298"/>
      <c r="B70" s="288"/>
      <c r="C70" s="290"/>
      <c r="D70" s="292"/>
      <c r="E70" s="299"/>
    </row>
    <row r="71" spans="1:5" ht="15.75" customHeight="1">
      <c r="A71" s="298"/>
      <c r="B71" s="288"/>
      <c r="C71" s="290"/>
      <c r="D71" s="292"/>
      <c r="E71" s="299"/>
    </row>
    <row r="72" spans="1:5" ht="15.75" customHeight="1">
      <c r="A72" s="258"/>
      <c r="B72" s="190"/>
      <c r="C72" s="191"/>
      <c r="D72" s="192"/>
      <c r="E72" s="260"/>
    </row>
    <row r="73" spans="1:5" ht="15.75" customHeight="1" thickBot="1">
      <c r="B73" s="172" t="s">
        <v>735</v>
      </c>
      <c r="D73" s="148"/>
    </row>
    <row r="74" spans="1:5" ht="15.75" customHeight="1" thickBot="1">
      <c r="A74" s="261" t="s">
        <v>404</v>
      </c>
      <c r="B74" s="238" t="s">
        <v>27</v>
      </c>
      <c r="C74" s="239" t="s">
        <v>585</v>
      </c>
      <c r="D74" s="238" t="s">
        <v>410</v>
      </c>
      <c r="E74" s="240" t="s">
        <v>423</v>
      </c>
    </row>
    <row r="75" spans="1:5" ht="15" customHeight="1">
      <c r="A75" s="496">
        <v>1</v>
      </c>
      <c r="B75" s="328" t="s">
        <v>724</v>
      </c>
      <c r="C75" s="329">
        <v>2004</v>
      </c>
      <c r="D75" s="335" t="s">
        <v>722</v>
      </c>
      <c r="E75" s="502">
        <v>1.4748842592592591E-3</v>
      </c>
    </row>
    <row r="76" spans="1:5" ht="15" customHeight="1">
      <c r="A76" s="484"/>
      <c r="B76" s="181" t="s">
        <v>723</v>
      </c>
      <c r="C76" s="182">
        <v>2003</v>
      </c>
      <c r="D76" s="265" t="s">
        <v>722</v>
      </c>
      <c r="E76" s="492"/>
    </row>
    <row r="77" spans="1:5" ht="15" customHeight="1">
      <c r="A77" s="484"/>
      <c r="B77" s="181" t="s">
        <v>731</v>
      </c>
      <c r="C77" s="182">
        <v>2004</v>
      </c>
      <c r="D77" s="265" t="s">
        <v>722</v>
      </c>
      <c r="E77" s="492"/>
    </row>
    <row r="78" spans="1:5" ht="15" customHeight="1" thickBot="1">
      <c r="A78" s="485"/>
      <c r="B78" s="233" t="s">
        <v>721</v>
      </c>
      <c r="C78" s="234"/>
      <c r="D78" s="266" t="s">
        <v>722</v>
      </c>
      <c r="E78" s="493"/>
    </row>
    <row r="79" spans="1:5" ht="15" customHeight="1">
      <c r="A79" s="496">
        <v>2</v>
      </c>
      <c r="B79" s="314" t="s">
        <v>627</v>
      </c>
      <c r="C79" s="226">
        <v>2008</v>
      </c>
      <c r="D79" s="315" t="s">
        <v>770</v>
      </c>
      <c r="E79" s="498">
        <v>1.5659722222222221E-3</v>
      </c>
    </row>
    <row r="80" spans="1:5" ht="15" customHeight="1">
      <c r="A80" s="484"/>
      <c r="B80" s="313" t="s">
        <v>631</v>
      </c>
      <c r="C80" s="182">
        <v>2007</v>
      </c>
      <c r="D80" s="316" t="s">
        <v>770</v>
      </c>
      <c r="E80" s="489"/>
    </row>
    <row r="81" spans="1:5" ht="15" customHeight="1">
      <c r="A81" s="484"/>
      <c r="B81" s="313" t="s">
        <v>632</v>
      </c>
      <c r="C81" s="182">
        <v>2007</v>
      </c>
      <c r="D81" s="316" t="s">
        <v>770</v>
      </c>
      <c r="E81" s="489"/>
    </row>
    <row r="82" spans="1:5" ht="15" customHeight="1" thickBot="1">
      <c r="A82" s="497"/>
      <c r="B82" s="317" t="s">
        <v>643</v>
      </c>
      <c r="C82" s="234">
        <v>2006</v>
      </c>
      <c r="D82" s="318" t="s">
        <v>770</v>
      </c>
      <c r="E82" s="490"/>
    </row>
    <row r="83" spans="1:5" ht="15" customHeight="1">
      <c r="A83" s="499">
        <v>3</v>
      </c>
      <c r="B83" s="321" t="s">
        <v>769</v>
      </c>
      <c r="C83" s="322">
        <v>2007</v>
      </c>
      <c r="D83" s="227" t="s">
        <v>662</v>
      </c>
      <c r="E83" s="468">
        <v>1.5903935185185188E-3</v>
      </c>
    </row>
    <row r="84" spans="1:5" ht="15" customHeight="1">
      <c r="A84" s="500"/>
      <c r="B84" s="181" t="s">
        <v>659</v>
      </c>
      <c r="C84" s="182">
        <v>2007</v>
      </c>
      <c r="D84" s="228" t="s">
        <v>662</v>
      </c>
      <c r="E84" s="469"/>
    </row>
    <row r="85" spans="1:5" ht="15" customHeight="1">
      <c r="A85" s="500"/>
      <c r="B85" s="181" t="s">
        <v>733</v>
      </c>
      <c r="C85" s="182">
        <v>2008</v>
      </c>
      <c r="D85" s="228" t="s">
        <v>662</v>
      </c>
      <c r="E85" s="469"/>
    </row>
    <row r="86" spans="1:5" ht="15" customHeight="1" thickBot="1">
      <c r="A86" s="501"/>
      <c r="B86" s="233" t="s">
        <v>671</v>
      </c>
      <c r="C86" s="234">
        <v>2003</v>
      </c>
      <c r="D86" s="231" t="s">
        <v>662</v>
      </c>
      <c r="E86" s="470"/>
    </row>
  </sheetData>
  <mergeCells count="37">
    <mergeCell ref="G11:G14"/>
    <mergeCell ref="K11:K14"/>
    <mergeCell ref="A79:A82"/>
    <mergeCell ref="E79:E82"/>
    <mergeCell ref="A83:A86"/>
    <mergeCell ref="E83:E86"/>
    <mergeCell ref="A23:A26"/>
    <mergeCell ref="A27:A30"/>
    <mergeCell ref="A31:A34"/>
    <mergeCell ref="A39:A42"/>
    <mergeCell ref="A75:A78"/>
    <mergeCell ref="E75:E78"/>
    <mergeCell ref="A62:A65"/>
    <mergeCell ref="E62:E65"/>
    <mergeCell ref="E48:E51"/>
    <mergeCell ref="A48:A51"/>
    <mergeCell ref="A7:A10"/>
    <mergeCell ref="A11:A14"/>
    <mergeCell ref="A15:A18"/>
    <mergeCell ref="A35:A38"/>
    <mergeCell ref="E7:E10"/>
    <mergeCell ref="E27:E30"/>
    <mergeCell ref="E23:E26"/>
    <mergeCell ref="E11:E14"/>
    <mergeCell ref="E15:E18"/>
    <mergeCell ref="A66:A69"/>
    <mergeCell ref="E66:E69"/>
    <mergeCell ref="E31:E34"/>
    <mergeCell ref="E39:E42"/>
    <mergeCell ref="E35:E38"/>
    <mergeCell ref="D48:D51"/>
    <mergeCell ref="A52:A55"/>
    <mergeCell ref="D52:D55"/>
    <mergeCell ref="E52:E55"/>
    <mergeCell ref="A56:A59"/>
    <mergeCell ref="D56:D59"/>
    <mergeCell ref="E56:E59"/>
  </mergeCells>
  <phoneticPr fontId="14" type="noConversion"/>
  <pageMargins left="0.70866141732283472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V30"/>
  <sheetViews>
    <sheetView zoomScaleSheetLayoutView="1" workbookViewId="0">
      <selection activeCell="A17" sqref="A17"/>
    </sheetView>
  </sheetViews>
  <sheetFormatPr defaultColWidth="11.44140625" defaultRowHeight="12" outlineLevelCol="1"/>
  <cols>
    <col min="1" max="1" width="6.6640625" style="336" customWidth="1"/>
    <col min="2" max="2" width="21.5546875" style="346" customWidth="1"/>
    <col min="3" max="3" width="14.33203125" style="336" customWidth="1"/>
    <col min="4" max="4" width="16.5546875" style="340" customWidth="1"/>
    <col min="5" max="7" width="7" style="340" customWidth="1" outlineLevel="1"/>
    <col min="8" max="8" width="6.44140625" style="340" customWidth="1" outlineLevel="1"/>
    <col min="9" max="9" width="6.5546875" style="340" customWidth="1" outlineLevel="1"/>
    <col min="10" max="10" width="6.6640625" style="340" customWidth="1" outlineLevel="1"/>
    <col min="11" max="11" width="8.109375" style="344" customWidth="1"/>
    <col min="12" max="200" width="11.44140625" style="340"/>
    <col min="201" max="16384" width="11.44140625" style="341"/>
  </cols>
  <sheetData>
    <row r="1" spans="1:204" ht="18.75" customHeight="1">
      <c r="B1" s="337" t="s">
        <v>793</v>
      </c>
      <c r="C1" s="338"/>
      <c r="D1" s="339"/>
      <c r="E1" s="336"/>
      <c r="F1" s="336"/>
      <c r="G1" s="336"/>
      <c r="K1" s="336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</row>
    <row r="2" spans="1:204">
      <c r="B2" s="342">
        <v>44889</v>
      </c>
      <c r="C2" s="343"/>
      <c r="D2" s="342"/>
      <c r="E2" s="337" t="s">
        <v>729</v>
      </c>
      <c r="G2" s="336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</row>
    <row r="3" spans="1:204" ht="18.75" customHeight="1">
      <c r="B3" s="338" t="s">
        <v>625</v>
      </c>
      <c r="K3" s="345"/>
    </row>
    <row r="4" spans="1:204" ht="15.75" customHeight="1">
      <c r="D4" s="347"/>
      <c r="E4" s="503" t="s">
        <v>440</v>
      </c>
      <c r="F4" s="503"/>
      <c r="G4" s="503"/>
      <c r="H4" s="503"/>
      <c r="I4" s="503"/>
      <c r="J4" s="503"/>
      <c r="K4" s="345"/>
    </row>
    <row r="5" spans="1:204">
      <c r="A5" s="319" t="s">
        <v>404</v>
      </c>
      <c r="B5" s="349" t="s">
        <v>27</v>
      </c>
      <c r="C5" s="350" t="s">
        <v>37</v>
      </c>
      <c r="D5" s="351" t="s">
        <v>410</v>
      </c>
      <c r="E5" s="348" t="s">
        <v>433</v>
      </c>
      <c r="F5" s="348" t="s">
        <v>434</v>
      </c>
      <c r="G5" s="348" t="s">
        <v>435</v>
      </c>
      <c r="H5" s="348" t="s">
        <v>436</v>
      </c>
      <c r="I5" s="348" t="s">
        <v>437</v>
      </c>
      <c r="J5" s="348" t="s">
        <v>438</v>
      </c>
      <c r="K5" s="352" t="s">
        <v>432</v>
      </c>
    </row>
    <row r="6" spans="1:204" ht="21" customHeight="1">
      <c r="A6" s="348">
        <v>1</v>
      </c>
      <c r="B6" s="211" t="s">
        <v>626</v>
      </c>
      <c r="C6" s="182">
        <v>2007</v>
      </c>
      <c r="D6" s="196" t="s">
        <v>573</v>
      </c>
      <c r="E6" s="358">
        <v>2.94</v>
      </c>
      <c r="F6" s="358" t="s">
        <v>790</v>
      </c>
      <c r="G6" s="358" t="s">
        <v>790</v>
      </c>
      <c r="H6" s="358">
        <v>3.3</v>
      </c>
      <c r="I6" s="358">
        <v>3.45</v>
      </c>
      <c r="J6" s="358">
        <v>3.43</v>
      </c>
      <c r="K6" s="359">
        <f t="shared" ref="K6:K13" si="0">+MAX(E6:J6)</f>
        <v>3.45</v>
      </c>
    </row>
    <row r="7" spans="1:204" ht="21" customHeight="1">
      <c r="A7" s="348">
        <v>2</v>
      </c>
      <c r="B7" s="213" t="s">
        <v>682</v>
      </c>
      <c r="C7" s="186">
        <v>40034</v>
      </c>
      <c r="D7" s="360" t="s">
        <v>683</v>
      </c>
      <c r="E7" s="358">
        <v>3.15</v>
      </c>
      <c r="F7" s="358">
        <v>2.92</v>
      </c>
      <c r="G7" s="358">
        <v>2.9</v>
      </c>
      <c r="H7" s="358">
        <v>2.84</v>
      </c>
      <c r="I7" s="358">
        <v>3.13</v>
      </c>
      <c r="J7" s="358">
        <v>3.08</v>
      </c>
      <c r="K7" s="359">
        <f t="shared" si="0"/>
        <v>3.15</v>
      </c>
      <c r="M7" s="353"/>
    </row>
    <row r="8" spans="1:204" ht="21" customHeight="1">
      <c r="A8" s="348">
        <v>3</v>
      </c>
      <c r="B8" s="211" t="s">
        <v>621</v>
      </c>
      <c r="C8" s="182">
        <v>2011</v>
      </c>
      <c r="D8" s="196" t="s">
        <v>573</v>
      </c>
      <c r="E8" s="360" t="s">
        <v>790</v>
      </c>
      <c r="F8" s="358">
        <v>2.5</v>
      </c>
      <c r="G8" s="358">
        <v>2.59</v>
      </c>
      <c r="H8" s="358">
        <v>2.4</v>
      </c>
      <c r="I8" s="358">
        <v>2.82</v>
      </c>
      <c r="J8" s="358">
        <v>2.37</v>
      </c>
      <c r="K8" s="359">
        <f t="shared" si="0"/>
        <v>2.82</v>
      </c>
    </row>
    <row r="9" spans="1:204" ht="21" customHeight="1">
      <c r="A9" s="348">
        <v>4</v>
      </c>
      <c r="B9" s="211" t="s">
        <v>617</v>
      </c>
      <c r="C9" s="182">
        <v>2012</v>
      </c>
      <c r="D9" s="196" t="s">
        <v>573</v>
      </c>
      <c r="E9" s="358" t="s">
        <v>790</v>
      </c>
      <c r="F9" s="358">
        <v>2.72</v>
      </c>
      <c r="G9" s="358">
        <v>2.5</v>
      </c>
      <c r="H9" s="358">
        <v>2.61</v>
      </c>
      <c r="I9" s="358">
        <v>2.66</v>
      </c>
      <c r="J9" s="358">
        <v>2.69</v>
      </c>
      <c r="K9" s="359">
        <f t="shared" si="0"/>
        <v>2.72</v>
      </c>
    </row>
    <row r="10" spans="1:204" ht="21" customHeight="1">
      <c r="A10" s="348">
        <v>5</v>
      </c>
      <c r="B10" s="211" t="s">
        <v>709</v>
      </c>
      <c r="C10" s="182">
        <v>2013</v>
      </c>
      <c r="D10" s="196" t="s">
        <v>572</v>
      </c>
      <c r="E10" s="358">
        <v>2.4</v>
      </c>
      <c r="F10" s="358" t="s">
        <v>790</v>
      </c>
      <c r="G10" s="358">
        <v>2.34</v>
      </c>
      <c r="H10" s="358">
        <v>1.84</v>
      </c>
      <c r="I10" s="358">
        <v>2.4300000000000002</v>
      </c>
      <c r="J10" s="358" t="s">
        <v>790</v>
      </c>
      <c r="K10" s="359">
        <f t="shared" si="0"/>
        <v>2.4300000000000002</v>
      </c>
    </row>
    <row r="11" spans="1:204" ht="21" customHeight="1">
      <c r="A11" s="348">
        <v>6</v>
      </c>
      <c r="B11" s="211" t="s">
        <v>710</v>
      </c>
      <c r="C11" s="182">
        <v>2013</v>
      </c>
      <c r="D11" s="196" t="s">
        <v>572</v>
      </c>
      <c r="E11" s="358">
        <v>2.13</v>
      </c>
      <c r="F11" s="358">
        <v>2.36</v>
      </c>
      <c r="G11" s="358">
        <v>2.0699999999999998</v>
      </c>
      <c r="H11" s="358">
        <v>2.1</v>
      </c>
      <c r="I11" s="358">
        <v>2.0499999999999998</v>
      </c>
      <c r="J11" s="358">
        <v>2.1800000000000002</v>
      </c>
      <c r="K11" s="359">
        <f t="shared" si="0"/>
        <v>2.36</v>
      </c>
      <c r="M11" s="341"/>
      <c r="N11" s="341"/>
      <c r="O11" s="341"/>
    </row>
    <row r="12" spans="1:204" ht="21" customHeight="1">
      <c r="A12" s="348">
        <v>7</v>
      </c>
      <c r="B12" s="211" t="s">
        <v>624</v>
      </c>
      <c r="C12" s="182">
        <v>2011</v>
      </c>
      <c r="D12" s="196" t="s">
        <v>573</v>
      </c>
      <c r="E12" s="358" t="s">
        <v>790</v>
      </c>
      <c r="F12" s="358">
        <v>2.2999999999999998</v>
      </c>
      <c r="G12" s="358">
        <v>2.15</v>
      </c>
      <c r="H12" s="358">
        <v>2.0099999999999998</v>
      </c>
      <c r="I12" s="358">
        <v>1.92</v>
      </c>
      <c r="J12" s="358">
        <v>2.1800000000000002</v>
      </c>
      <c r="K12" s="359">
        <f t="shared" si="0"/>
        <v>2.2999999999999998</v>
      </c>
      <c r="M12" s="288"/>
      <c r="N12" s="290"/>
      <c r="O12" s="192"/>
    </row>
    <row r="13" spans="1:204" ht="21" customHeight="1">
      <c r="A13" s="348">
        <v>8</v>
      </c>
      <c r="B13" s="211" t="s">
        <v>711</v>
      </c>
      <c r="C13" s="182">
        <v>2012</v>
      </c>
      <c r="D13" s="196" t="s">
        <v>572</v>
      </c>
      <c r="E13" s="358">
        <v>2.2400000000000002</v>
      </c>
      <c r="F13" s="358">
        <v>1.73</v>
      </c>
      <c r="G13" s="358">
        <v>2.1</v>
      </c>
      <c r="H13" s="358">
        <v>2.2000000000000002</v>
      </c>
      <c r="I13" s="358" t="s">
        <v>790</v>
      </c>
      <c r="J13" s="358">
        <v>1.77</v>
      </c>
      <c r="K13" s="359">
        <f t="shared" si="0"/>
        <v>2.2400000000000002</v>
      </c>
      <c r="M13" s="288"/>
      <c r="N13" s="290"/>
      <c r="O13" s="192"/>
    </row>
    <row r="15" spans="1:204">
      <c r="B15" s="338" t="s">
        <v>618</v>
      </c>
      <c r="E15" s="353"/>
      <c r="F15" s="353"/>
      <c r="G15" s="353"/>
      <c r="H15" s="353"/>
      <c r="I15" s="353"/>
      <c r="J15" s="353"/>
      <c r="K15" s="354"/>
      <c r="GS15" s="340"/>
      <c r="GT15" s="340"/>
      <c r="GU15" s="340"/>
      <c r="GV15" s="340"/>
    </row>
    <row r="16" spans="1:204">
      <c r="D16" s="347"/>
      <c r="E16" s="504" t="s">
        <v>440</v>
      </c>
      <c r="F16" s="504"/>
      <c r="G16" s="504"/>
      <c r="H16" s="504"/>
      <c r="I16" s="504"/>
      <c r="J16" s="504"/>
      <c r="K16" s="354"/>
      <c r="GS16" s="340"/>
      <c r="GT16" s="340"/>
      <c r="GU16" s="340"/>
      <c r="GV16" s="340"/>
    </row>
    <row r="17" spans="1:204">
      <c r="A17" s="319" t="s">
        <v>404</v>
      </c>
      <c r="B17" s="349" t="s">
        <v>27</v>
      </c>
      <c r="C17" s="350" t="s">
        <v>37</v>
      </c>
      <c r="D17" s="351" t="s">
        <v>410</v>
      </c>
      <c r="E17" s="355" t="s">
        <v>433</v>
      </c>
      <c r="F17" s="355" t="s">
        <v>434</v>
      </c>
      <c r="G17" s="355" t="s">
        <v>435</v>
      </c>
      <c r="H17" s="355" t="s">
        <v>436</v>
      </c>
      <c r="I17" s="355" t="s">
        <v>437</v>
      </c>
      <c r="J17" s="355" t="s">
        <v>438</v>
      </c>
      <c r="K17" s="356" t="s">
        <v>432</v>
      </c>
      <c r="GS17" s="340"/>
      <c r="GT17" s="340"/>
      <c r="GU17" s="340"/>
      <c r="GV17" s="340"/>
    </row>
    <row r="18" spans="1:204" ht="21" customHeight="1">
      <c r="A18" s="348">
        <v>1</v>
      </c>
      <c r="B18" s="213" t="s">
        <v>712</v>
      </c>
      <c r="C18" s="196">
        <v>2009</v>
      </c>
      <c r="D18" s="185" t="s">
        <v>572</v>
      </c>
      <c r="E18" s="358">
        <v>4.3899999999999997</v>
      </c>
      <c r="F18" s="358">
        <v>4.7</v>
      </c>
      <c r="G18" s="358">
        <v>4.7</v>
      </c>
      <c r="H18" s="358">
        <v>4.62</v>
      </c>
      <c r="I18" s="358">
        <v>4.3600000000000003</v>
      </c>
      <c r="J18" s="358" t="s">
        <v>790</v>
      </c>
      <c r="K18" s="361">
        <f t="shared" ref="K18:K30" si="1">+MAX(E18:J18)</f>
        <v>4.7</v>
      </c>
    </row>
    <row r="19" spans="1:204" ht="21" customHeight="1">
      <c r="A19" s="348">
        <v>2</v>
      </c>
      <c r="B19" s="211" t="s">
        <v>632</v>
      </c>
      <c r="C19" s="182">
        <v>2007</v>
      </c>
      <c r="D19" s="185" t="s">
        <v>573</v>
      </c>
      <c r="E19" s="358" t="s">
        <v>790</v>
      </c>
      <c r="F19" s="358" t="s">
        <v>790</v>
      </c>
      <c r="G19" s="358">
        <v>4.24</v>
      </c>
      <c r="H19" s="358">
        <v>4.4000000000000004</v>
      </c>
      <c r="I19" s="358">
        <v>4.43</v>
      </c>
      <c r="J19" s="358">
        <v>3.54</v>
      </c>
      <c r="K19" s="361">
        <f t="shared" si="1"/>
        <v>4.43</v>
      </c>
      <c r="GS19" s="340"/>
      <c r="GT19" s="340"/>
      <c r="GU19" s="340"/>
      <c r="GV19" s="340"/>
    </row>
    <row r="20" spans="1:204" ht="21" customHeight="1">
      <c r="A20" s="348">
        <v>3</v>
      </c>
      <c r="B20" s="285" t="s">
        <v>652</v>
      </c>
      <c r="C20" s="286" t="s">
        <v>651</v>
      </c>
      <c r="D20" s="185" t="s">
        <v>649</v>
      </c>
      <c r="E20" s="358">
        <v>3.66</v>
      </c>
      <c r="F20" s="358" t="s">
        <v>790</v>
      </c>
      <c r="G20" s="358" t="s">
        <v>790</v>
      </c>
      <c r="H20" s="358" t="s">
        <v>790</v>
      </c>
      <c r="I20" s="358">
        <v>3.82</v>
      </c>
      <c r="J20" s="358">
        <v>3.6</v>
      </c>
      <c r="K20" s="361">
        <f t="shared" si="1"/>
        <v>3.82</v>
      </c>
      <c r="GS20" s="340"/>
      <c r="GT20" s="340"/>
      <c r="GU20" s="340"/>
      <c r="GV20" s="340"/>
    </row>
    <row r="21" spans="1:204" ht="21" customHeight="1">
      <c r="A21" s="348">
        <v>4</v>
      </c>
      <c r="B21" s="213" t="s">
        <v>703</v>
      </c>
      <c r="C21" s="186">
        <v>39728</v>
      </c>
      <c r="D21" s="357" t="s">
        <v>683</v>
      </c>
      <c r="E21" s="358" t="s">
        <v>790</v>
      </c>
      <c r="F21" s="358">
        <v>3.4</v>
      </c>
      <c r="G21" s="358">
        <v>3.42</v>
      </c>
      <c r="H21" s="358" t="s">
        <v>790</v>
      </c>
      <c r="I21" s="358" t="s">
        <v>790</v>
      </c>
      <c r="J21" s="358" t="s">
        <v>790</v>
      </c>
      <c r="K21" s="361">
        <f t="shared" si="1"/>
        <v>3.42</v>
      </c>
      <c r="GS21" s="340"/>
      <c r="GT21" s="340"/>
      <c r="GU21" s="340"/>
      <c r="GV21" s="340"/>
    </row>
    <row r="22" spans="1:204" ht="21" customHeight="1">
      <c r="A22" s="348">
        <v>5</v>
      </c>
      <c r="B22" s="213" t="s">
        <v>718</v>
      </c>
      <c r="C22" s="196">
        <v>2009</v>
      </c>
      <c r="D22" s="185" t="s">
        <v>572</v>
      </c>
      <c r="E22" s="358">
        <v>3</v>
      </c>
      <c r="F22" s="358">
        <v>3.15</v>
      </c>
      <c r="G22" s="358">
        <v>2.2999999999999998</v>
      </c>
      <c r="H22" s="358">
        <v>2.08</v>
      </c>
      <c r="I22" s="358">
        <v>3.12</v>
      </c>
      <c r="J22" s="358">
        <v>3.21</v>
      </c>
      <c r="K22" s="361">
        <f t="shared" si="1"/>
        <v>3.21</v>
      </c>
      <c r="GS22" s="340"/>
      <c r="GT22" s="340"/>
      <c r="GU22" s="340"/>
      <c r="GV22" s="340"/>
    </row>
    <row r="23" spans="1:204" ht="21" customHeight="1">
      <c r="A23" s="348">
        <v>6</v>
      </c>
      <c r="B23" s="213" t="s">
        <v>716</v>
      </c>
      <c r="C23" s="196">
        <v>2011</v>
      </c>
      <c r="D23" s="185" t="s">
        <v>572</v>
      </c>
      <c r="E23" s="358" t="s">
        <v>790</v>
      </c>
      <c r="F23" s="358">
        <v>3.1</v>
      </c>
      <c r="G23" s="358">
        <v>2.86</v>
      </c>
      <c r="H23" s="358">
        <v>2.63</v>
      </c>
      <c r="I23" s="358">
        <v>2.79</v>
      </c>
      <c r="J23" s="358">
        <v>3</v>
      </c>
      <c r="K23" s="361">
        <f t="shared" si="1"/>
        <v>3.1</v>
      </c>
      <c r="GS23" s="340"/>
      <c r="GT23" s="340"/>
      <c r="GU23" s="340"/>
      <c r="GV23" s="340"/>
    </row>
    <row r="24" spans="1:204" ht="21" customHeight="1">
      <c r="A24" s="348">
        <v>7</v>
      </c>
      <c r="B24" s="213" t="s">
        <v>720</v>
      </c>
      <c r="C24" s="196">
        <v>2012</v>
      </c>
      <c r="D24" s="185" t="s">
        <v>572</v>
      </c>
      <c r="E24" s="358">
        <v>2.81</v>
      </c>
      <c r="F24" s="358">
        <v>2.65</v>
      </c>
      <c r="G24" s="358">
        <v>2.78</v>
      </c>
      <c r="H24" s="358">
        <v>2.8</v>
      </c>
      <c r="I24" s="358">
        <v>2.69</v>
      </c>
      <c r="J24" s="358">
        <v>2.33</v>
      </c>
      <c r="K24" s="361">
        <f t="shared" si="1"/>
        <v>2.81</v>
      </c>
      <c r="GS24" s="340"/>
      <c r="GT24" s="340"/>
      <c r="GU24" s="340"/>
      <c r="GV24" s="340"/>
    </row>
    <row r="25" spans="1:204" ht="21" customHeight="1">
      <c r="A25" s="348">
        <v>8</v>
      </c>
      <c r="B25" s="213" t="s">
        <v>717</v>
      </c>
      <c r="C25" s="196">
        <v>2010</v>
      </c>
      <c r="D25" s="185" t="s">
        <v>572</v>
      </c>
      <c r="E25" s="358">
        <v>2.48</v>
      </c>
      <c r="F25" s="358">
        <v>2.41</v>
      </c>
      <c r="G25" s="358">
        <v>2.64</v>
      </c>
      <c r="H25" s="358">
        <v>2.5</v>
      </c>
      <c r="I25" s="358">
        <v>2.54</v>
      </c>
      <c r="J25" s="358">
        <v>2.1</v>
      </c>
      <c r="K25" s="361">
        <f t="shared" si="1"/>
        <v>2.64</v>
      </c>
      <c r="GS25" s="340"/>
      <c r="GT25" s="340"/>
      <c r="GU25" s="340"/>
      <c r="GV25" s="340"/>
    </row>
    <row r="26" spans="1:204" ht="21" customHeight="1">
      <c r="A26" s="348">
        <v>9</v>
      </c>
      <c r="B26" s="211" t="s">
        <v>628</v>
      </c>
      <c r="C26" s="182">
        <v>2009</v>
      </c>
      <c r="D26" s="185" t="s">
        <v>573</v>
      </c>
      <c r="E26" s="358" t="s">
        <v>790</v>
      </c>
      <c r="F26" s="358" t="s">
        <v>790</v>
      </c>
      <c r="G26" s="358">
        <v>2.33</v>
      </c>
      <c r="H26" s="358"/>
      <c r="I26" s="358"/>
      <c r="J26" s="358"/>
      <c r="K26" s="361">
        <f t="shared" si="1"/>
        <v>2.33</v>
      </c>
      <c r="GS26" s="340"/>
      <c r="GT26" s="340"/>
      <c r="GU26" s="340"/>
      <c r="GV26" s="340"/>
    </row>
    <row r="27" spans="1:204" ht="21" customHeight="1">
      <c r="A27" s="348">
        <v>10</v>
      </c>
      <c r="B27" s="213" t="s">
        <v>719</v>
      </c>
      <c r="C27" s="196">
        <v>2012</v>
      </c>
      <c r="D27" s="185" t="s">
        <v>572</v>
      </c>
      <c r="E27" s="358">
        <v>1.79</v>
      </c>
      <c r="F27" s="358">
        <v>2.0499999999999998</v>
      </c>
      <c r="G27" s="358" t="s">
        <v>790</v>
      </c>
      <c r="H27" s="358"/>
      <c r="I27" s="358"/>
      <c r="J27" s="358"/>
      <c r="K27" s="361">
        <f t="shared" si="1"/>
        <v>2.0499999999999998</v>
      </c>
      <c r="GS27" s="340"/>
      <c r="GT27" s="340"/>
      <c r="GU27" s="340"/>
      <c r="GV27" s="340"/>
    </row>
    <row r="28" spans="1:204" ht="21" customHeight="1">
      <c r="A28" s="348">
        <v>11</v>
      </c>
      <c r="B28" s="211" t="s">
        <v>629</v>
      </c>
      <c r="C28" s="182">
        <v>2009</v>
      </c>
      <c r="D28" s="185" t="s">
        <v>573</v>
      </c>
      <c r="E28" s="358">
        <v>1.66</v>
      </c>
      <c r="F28" s="358">
        <v>2</v>
      </c>
      <c r="G28" s="358" t="s">
        <v>790</v>
      </c>
      <c r="H28" s="358"/>
      <c r="I28" s="358"/>
      <c r="J28" s="358"/>
      <c r="K28" s="361">
        <f t="shared" si="1"/>
        <v>2</v>
      </c>
      <c r="GS28" s="340"/>
      <c r="GT28" s="340"/>
      <c r="GU28" s="340"/>
      <c r="GV28" s="340"/>
    </row>
    <row r="29" spans="1:204" ht="21" customHeight="1">
      <c r="A29" s="348">
        <v>12</v>
      </c>
      <c r="B29" s="211" t="s">
        <v>627</v>
      </c>
      <c r="C29" s="182">
        <v>2008</v>
      </c>
      <c r="D29" s="185" t="s">
        <v>573</v>
      </c>
      <c r="E29" s="358" t="s">
        <v>790</v>
      </c>
      <c r="F29" s="358" t="s">
        <v>790</v>
      </c>
      <c r="G29" s="358" t="s">
        <v>790</v>
      </c>
      <c r="H29" s="358"/>
      <c r="I29" s="358"/>
      <c r="J29" s="358"/>
      <c r="K29" s="361">
        <f t="shared" si="1"/>
        <v>0</v>
      </c>
      <c r="GS29" s="340"/>
      <c r="GT29" s="340"/>
      <c r="GU29" s="340"/>
      <c r="GV29" s="340"/>
    </row>
    <row r="30" spans="1:204" ht="21" customHeight="1">
      <c r="A30" s="348">
        <v>13</v>
      </c>
      <c r="B30" s="211" t="s">
        <v>630</v>
      </c>
      <c r="C30" s="182">
        <v>2010</v>
      </c>
      <c r="D30" s="185" t="s">
        <v>573</v>
      </c>
      <c r="E30" s="358" t="s">
        <v>790</v>
      </c>
      <c r="F30" s="358" t="s">
        <v>790</v>
      </c>
      <c r="G30" s="358" t="s">
        <v>790</v>
      </c>
      <c r="H30" s="358"/>
      <c r="I30" s="358"/>
      <c r="J30" s="358"/>
      <c r="K30" s="361">
        <f t="shared" si="1"/>
        <v>0</v>
      </c>
    </row>
  </sheetData>
  <mergeCells count="2">
    <mergeCell ref="E4:J4"/>
    <mergeCell ref="E16:J16"/>
  </mergeCells>
  <phoneticPr fontId="12" type="noConversion"/>
  <pageMargins left="0" right="0" top="7.874015748031496E-2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G24"/>
  <sheetViews>
    <sheetView topLeftCell="A10" workbookViewId="0">
      <selection activeCell="A6" sqref="A6"/>
    </sheetView>
  </sheetViews>
  <sheetFormatPr defaultColWidth="11.44140625" defaultRowHeight="13.8" outlineLevelCol="1"/>
  <cols>
    <col min="1" max="1" width="6.6640625" style="362" customWidth="1"/>
    <col min="2" max="2" width="24" style="373" customWidth="1"/>
    <col min="3" max="3" width="13.5546875" style="362" customWidth="1"/>
    <col min="4" max="4" width="14.5546875" style="366" customWidth="1"/>
    <col min="5" max="10" width="7" style="366" customWidth="1" outlineLevel="1"/>
    <col min="11" max="11" width="8.109375" style="371" customWidth="1"/>
    <col min="12" max="211" width="11.44140625" style="366"/>
    <col min="212" max="16384" width="11.44140625" style="368"/>
  </cols>
  <sheetData>
    <row r="1" spans="1:215" ht="18.75" customHeight="1">
      <c r="B1" s="363" t="s">
        <v>793</v>
      </c>
      <c r="C1" s="364"/>
      <c r="D1" s="365"/>
      <c r="E1" s="362"/>
      <c r="F1" s="362"/>
      <c r="G1" s="362"/>
      <c r="H1" s="362"/>
      <c r="I1" s="362"/>
      <c r="J1" s="362"/>
      <c r="K1" s="362"/>
      <c r="M1" s="367"/>
      <c r="GP1" s="368"/>
      <c r="GQ1" s="368"/>
      <c r="GR1" s="368"/>
      <c r="GS1" s="368"/>
      <c r="GT1" s="368"/>
      <c r="GU1" s="368"/>
      <c r="GV1" s="368"/>
      <c r="GW1" s="368"/>
      <c r="GX1" s="368"/>
      <c r="GY1" s="368"/>
      <c r="GZ1" s="368"/>
      <c r="HA1" s="368"/>
      <c r="HB1" s="368"/>
      <c r="HC1" s="368"/>
    </row>
    <row r="2" spans="1:215">
      <c r="B2" s="369">
        <v>44889</v>
      </c>
      <c r="C2" s="370"/>
      <c r="D2" s="369"/>
      <c r="E2" s="363" t="s">
        <v>729</v>
      </c>
      <c r="F2" s="363"/>
      <c r="G2" s="363"/>
      <c r="H2" s="363"/>
      <c r="J2" s="362"/>
      <c r="GP2" s="368"/>
      <c r="GQ2" s="368"/>
      <c r="GR2" s="368"/>
      <c r="GS2" s="368"/>
      <c r="GT2" s="368"/>
      <c r="GU2" s="368"/>
      <c r="GV2" s="368"/>
      <c r="GW2" s="368"/>
      <c r="GX2" s="368"/>
      <c r="GY2" s="368"/>
      <c r="GZ2" s="368"/>
      <c r="HA2" s="368"/>
      <c r="HB2" s="368"/>
      <c r="HC2" s="368"/>
    </row>
    <row r="4" spans="1:215" ht="18.75" customHeight="1">
      <c r="B4" s="364" t="s">
        <v>619</v>
      </c>
      <c r="K4" s="372"/>
    </row>
    <row r="5" spans="1:215" ht="15.75" customHeight="1">
      <c r="D5" s="374"/>
      <c r="E5" s="505" t="s">
        <v>440</v>
      </c>
      <c r="F5" s="505"/>
      <c r="G5" s="505"/>
      <c r="H5" s="505"/>
      <c r="I5" s="505"/>
      <c r="J5" s="505"/>
      <c r="K5" s="372"/>
    </row>
    <row r="6" spans="1:215" ht="15.6">
      <c r="A6" s="319" t="s">
        <v>404</v>
      </c>
      <c r="B6" s="375" t="s">
        <v>27</v>
      </c>
      <c r="C6" s="376" t="s">
        <v>37</v>
      </c>
      <c r="D6" s="377" t="s">
        <v>410</v>
      </c>
      <c r="E6" s="378" t="s">
        <v>433</v>
      </c>
      <c r="F6" s="378" t="s">
        <v>434</v>
      </c>
      <c r="G6" s="378" t="s">
        <v>435</v>
      </c>
      <c r="H6" s="378" t="s">
        <v>436</v>
      </c>
      <c r="I6" s="378" t="s">
        <v>437</v>
      </c>
      <c r="J6" s="378" t="s">
        <v>438</v>
      </c>
      <c r="K6" s="379" t="s">
        <v>432</v>
      </c>
    </row>
    <row r="7" spans="1:215" ht="21.9" customHeight="1">
      <c r="A7" s="380">
        <v>1</v>
      </c>
      <c r="B7" s="268" t="s">
        <v>664</v>
      </c>
      <c r="C7" s="269" t="s">
        <v>665</v>
      </c>
      <c r="D7" s="273" t="s">
        <v>662</v>
      </c>
      <c r="E7" s="390" t="s">
        <v>790</v>
      </c>
      <c r="F7" s="390" t="s">
        <v>790</v>
      </c>
      <c r="G7" s="390" t="s">
        <v>790</v>
      </c>
      <c r="H7" s="390">
        <v>3.43</v>
      </c>
      <c r="I7" s="390">
        <v>3.58</v>
      </c>
      <c r="J7" s="390">
        <v>3.61</v>
      </c>
      <c r="K7" s="391">
        <f>+MAX(E7:J7)</f>
        <v>3.61</v>
      </c>
    </row>
    <row r="8" spans="1:215" ht="21.9" customHeight="1">
      <c r="A8" s="380">
        <v>2</v>
      </c>
      <c r="B8" s="273" t="s">
        <v>606</v>
      </c>
      <c r="C8" s="274">
        <v>2005</v>
      </c>
      <c r="D8" s="273" t="s">
        <v>572</v>
      </c>
      <c r="E8" s="390">
        <v>3.25</v>
      </c>
      <c r="F8" s="390">
        <v>3.4</v>
      </c>
      <c r="G8" s="390" t="s">
        <v>790</v>
      </c>
      <c r="H8" s="390">
        <v>3.05</v>
      </c>
      <c r="I8" s="390">
        <v>3.35</v>
      </c>
      <c r="J8" s="390">
        <v>3.4</v>
      </c>
      <c r="K8" s="391">
        <f>+MAX(E8:J8)</f>
        <v>3.4</v>
      </c>
    </row>
    <row r="9" spans="1:215" ht="21.9" customHeight="1">
      <c r="A9" s="380">
        <v>3</v>
      </c>
      <c r="B9" s="268" t="s">
        <v>669</v>
      </c>
      <c r="C9" s="269" t="s">
        <v>670</v>
      </c>
      <c r="D9" s="273" t="s">
        <v>662</v>
      </c>
      <c r="E9" s="390">
        <v>3.39</v>
      </c>
      <c r="F9" s="390">
        <v>3.32</v>
      </c>
      <c r="G9" s="390">
        <v>3.23</v>
      </c>
      <c r="H9" s="390">
        <v>3.12</v>
      </c>
      <c r="I9" s="390">
        <v>3.22</v>
      </c>
      <c r="J9" s="390">
        <v>3.08</v>
      </c>
      <c r="K9" s="391">
        <f>+MAX(E9:J9)</f>
        <v>3.39</v>
      </c>
    </row>
    <row r="10" spans="1:215" ht="21.9" customHeight="1">
      <c r="A10" s="380">
        <v>4</v>
      </c>
      <c r="B10" s="271" t="s">
        <v>708</v>
      </c>
      <c r="C10" s="272">
        <v>38983</v>
      </c>
      <c r="D10" s="392" t="s">
        <v>683</v>
      </c>
      <c r="E10" s="390">
        <v>2.59</v>
      </c>
      <c r="F10" s="390">
        <v>2.7</v>
      </c>
      <c r="G10" s="390">
        <v>2.96</v>
      </c>
      <c r="H10" s="390">
        <v>2.63</v>
      </c>
      <c r="I10" s="390">
        <v>2.75</v>
      </c>
      <c r="J10" s="390">
        <v>2.65</v>
      </c>
      <c r="K10" s="391">
        <f>+MAX(E10:J10)</f>
        <v>2.96</v>
      </c>
    </row>
    <row r="11" spans="1:215" ht="21.9" customHeight="1">
      <c r="A11" s="380">
        <v>5</v>
      </c>
      <c r="B11" s="268" t="s">
        <v>645</v>
      </c>
      <c r="C11" s="269">
        <v>2006</v>
      </c>
      <c r="D11" s="273" t="s">
        <v>573</v>
      </c>
      <c r="E11" s="390" t="s">
        <v>790</v>
      </c>
      <c r="F11" s="390" t="s">
        <v>790</v>
      </c>
      <c r="G11" s="390" t="s">
        <v>790</v>
      </c>
      <c r="H11" s="390"/>
      <c r="I11" s="390"/>
      <c r="J11" s="390"/>
      <c r="K11" s="391">
        <f>+MAX(E11:J11)</f>
        <v>0</v>
      </c>
    </row>
    <row r="12" spans="1:215" ht="21.9" customHeight="1">
      <c r="B12" s="382"/>
      <c r="C12" s="383"/>
      <c r="D12" s="363"/>
      <c r="E12" s="384"/>
      <c r="F12" s="384"/>
      <c r="G12" s="384"/>
      <c r="H12" s="384"/>
      <c r="I12" s="384"/>
      <c r="J12" s="384"/>
      <c r="K12" s="385"/>
    </row>
    <row r="13" spans="1:215" ht="21.9" customHeight="1">
      <c r="B13" s="364" t="s">
        <v>620</v>
      </c>
      <c r="C13" s="386"/>
      <c r="D13" s="373"/>
      <c r="K13" s="372"/>
      <c r="HD13" s="366"/>
      <c r="HE13" s="366"/>
      <c r="HF13" s="366"/>
      <c r="HG13" s="366"/>
    </row>
    <row r="14" spans="1:215" ht="21.9" customHeight="1">
      <c r="B14" s="364"/>
      <c r="C14" s="386"/>
      <c r="D14" s="387"/>
      <c r="E14" s="505" t="s">
        <v>440</v>
      </c>
      <c r="F14" s="505"/>
      <c r="G14" s="505"/>
      <c r="H14" s="505"/>
      <c r="I14" s="505"/>
      <c r="J14" s="505"/>
      <c r="K14" s="372"/>
      <c r="HD14" s="366"/>
      <c r="HE14" s="366"/>
      <c r="HF14" s="366"/>
      <c r="HG14" s="366"/>
    </row>
    <row r="15" spans="1:215" ht="15.6">
      <c r="A15" s="319" t="s">
        <v>404</v>
      </c>
      <c r="B15" s="375" t="s">
        <v>27</v>
      </c>
      <c r="C15" s="388" t="s">
        <v>37</v>
      </c>
      <c r="D15" s="389" t="s">
        <v>410</v>
      </c>
      <c r="E15" s="378" t="s">
        <v>433</v>
      </c>
      <c r="F15" s="378" t="s">
        <v>434</v>
      </c>
      <c r="G15" s="378" t="s">
        <v>435</v>
      </c>
      <c r="H15" s="378" t="s">
        <v>436</v>
      </c>
      <c r="I15" s="378" t="s">
        <v>437</v>
      </c>
      <c r="J15" s="378" t="s">
        <v>438</v>
      </c>
      <c r="K15" s="379" t="s">
        <v>432</v>
      </c>
      <c r="HD15" s="366"/>
      <c r="HE15" s="366"/>
      <c r="HF15" s="366"/>
      <c r="HG15" s="366"/>
    </row>
    <row r="16" spans="1:215" ht="21.9" customHeight="1">
      <c r="A16" s="380">
        <v>1</v>
      </c>
      <c r="B16" s="273" t="s">
        <v>715</v>
      </c>
      <c r="C16" s="274">
        <v>2005</v>
      </c>
      <c r="D16" s="270" t="s">
        <v>572</v>
      </c>
      <c r="E16" s="390">
        <v>4.5599999999999996</v>
      </c>
      <c r="F16" s="390">
        <v>4.57</v>
      </c>
      <c r="G16" s="390" t="s">
        <v>790</v>
      </c>
      <c r="H16" s="390">
        <v>4.13</v>
      </c>
      <c r="I16" s="390" t="s">
        <v>790</v>
      </c>
      <c r="J16" s="390">
        <v>3.2</v>
      </c>
      <c r="K16" s="391">
        <f t="shared" ref="K16:K22" si="0">+MAX(E16:J16)</f>
        <v>4.57</v>
      </c>
      <c r="HD16" s="366"/>
      <c r="HE16" s="366"/>
      <c r="HF16" s="366"/>
      <c r="HG16" s="366"/>
    </row>
    <row r="17" spans="1:215" ht="21.9" customHeight="1">
      <c r="A17" s="380">
        <v>2</v>
      </c>
      <c r="B17" s="159" t="s">
        <v>657</v>
      </c>
      <c r="C17" s="161" t="s">
        <v>658</v>
      </c>
      <c r="D17" s="270" t="s">
        <v>649</v>
      </c>
      <c r="E17" s="390">
        <v>4</v>
      </c>
      <c r="F17" s="390" t="s">
        <v>790</v>
      </c>
      <c r="G17" s="390">
        <v>3.8</v>
      </c>
      <c r="H17" s="390">
        <v>4</v>
      </c>
      <c r="I17" s="390">
        <v>4.49</v>
      </c>
      <c r="J17" s="390" t="s">
        <v>790</v>
      </c>
      <c r="K17" s="391">
        <f t="shared" si="0"/>
        <v>4.49</v>
      </c>
      <c r="HD17" s="366"/>
      <c r="HE17" s="366"/>
      <c r="HF17" s="366"/>
      <c r="HG17" s="366"/>
    </row>
    <row r="18" spans="1:215" ht="21.9" customHeight="1">
      <c r="A18" s="380">
        <v>3</v>
      </c>
      <c r="B18" s="273" t="s">
        <v>707</v>
      </c>
      <c r="C18" s="275">
        <v>39069</v>
      </c>
      <c r="D18" s="381" t="s">
        <v>683</v>
      </c>
      <c r="E18" s="390" t="s">
        <v>790</v>
      </c>
      <c r="F18" s="390">
        <v>4.3899999999999997</v>
      </c>
      <c r="G18" s="390">
        <v>3.85</v>
      </c>
      <c r="H18" s="390">
        <v>4.0199999999999996</v>
      </c>
      <c r="I18" s="390" t="s">
        <v>790</v>
      </c>
      <c r="J18" s="390">
        <v>3.5</v>
      </c>
      <c r="K18" s="391">
        <f t="shared" si="0"/>
        <v>4.3899999999999997</v>
      </c>
      <c r="HD18" s="366"/>
      <c r="HE18" s="366"/>
      <c r="HF18" s="366"/>
      <c r="HG18" s="366"/>
    </row>
    <row r="19" spans="1:215" ht="21.9" customHeight="1">
      <c r="A19" s="380">
        <v>4</v>
      </c>
      <c r="B19" s="268" t="s">
        <v>643</v>
      </c>
      <c r="C19" s="269">
        <v>2006</v>
      </c>
      <c r="D19" s="270" t="s">
        <v>573</v>
      </c>
      <c r="E19" s="390">
        <v>4</v>
      </c>
      <c r="F19" s="390" t="s">
        <v>790</v>
      </c>
      <c r="G19" s="390">
        <v>4.1900000000000004</v>
      </c>
      <c r="H19" s="390">
        <v>4.05</v>
      </c>
      <c r="I19" s="390">
        <v>3.5</v>
      </c>
      <c r="J19" s="390">
        <v>4.0999999999999996</v>
      </c>
      <c r="K19" s="391">
        <f t="shared" si="0"/>
        <v>4.1900000000000004</v>
      </c>
      <c r="HD19" s="366"/>
      <c r="HE19" s="366"/>
      <c r="HF19" s="366"/>
      <c r="HG19" s="366"/>
    </row>
    <row r="20" spans="1:215" ht="21.9" customHeight="1">
      <c r="A20" s="380">
        <v>5</v>
      </c>
      <c r="B20" s="273" t="s">
        <v>705</v>
      </c>
      <c r="C20" s="275">
        <v>38934</v>
      </c>
      <c r="D20" s="381" t="s">
        <v>683</v>
      </c>
      <c r="E20" s="390">
        <v>3.2</v>
      </c>
      <c r="F20" s="390">
        <v>3.45</v>
      </c>
      <c r="G20" s="390" t="s">
        <v>790</v>
      </c>
      <c r="H20" s="390">
        <v>3.53</v>
      </c>
      <c r="I20" s="390">
        <v>3.25</v>
      </c>
      <c r="J20" s="390">
        <v>3.04</v>
      </c>
      <c r="K20" s="391">
        <f t="shared" si="0"/>
        <v>3.53</v>
      </c>
      <c r="HD20" s="366"/>
      <c r="HE20" s="366"/>
      <c r="HF20" s="366"/>
      <c r="HG20" s="366"/>
    </row>
    <row r="21" spans="1:215" ht="21.9" customHeight="1">
      <c r="A21" s="380">
        <v>6</v>
      </c>
      <c r="B21" s="273" t="s">
        <v>714</v>
      </c>
      <c r="C21" s="274">
        <v>2005</v>
      </c>
      <c r="D21" s="270" t="s">
        <v>572</v>
      </c>
      <c r="E21" s="390">
        <v>3.2</v>
      </c>
      <c r="F21" s="390">
        <v>3.26</v>
      </c>
      <c r="G21" s="390" t="s">
        <v>790</v>
      </c>
      <c r="H21" s="390">
        <v>3.2</v>
      </c>
      <c r="I21" s="390">
        <v>3.3</v>
      </c>
      <c r="J21" s="390">
        <v>3.13</v>
      </c>
      <c r="K21" s="391">
        <f t="shared" si="0"/>
        <v>3.3</v>
      </c>
    </row>
    <row r="22" spans="1:215" ht="21.9" customHeight="1">
      <c r="A22" s="380">
        <v>7</v>
      </c>
      <c r="B22" s="268" t="s">
        <v>644</v>
      </c>
      <c r="C22" s="269">
        <v>2005</v>
      </c>
      <c r="D22" s="270" t="s">
        <v>573</v>
      </c>
      <c r="E22" s="390">
        <v>2.7</v>
      </c>
      <c r="F22" s="390" t="s">
        <v>790</v>
      </c>
      <c r="G22" s="390">
        <v>2.65</v>
      </c>
      <c r="H22" s="390">
        <v>2.52</v>
      </c>
      <c r="I22" s="390">
        <v>2.1800000000000002</v>
      </c>
      <c r="J22" s="390">
        <v>2.2000000000000002</v>
      </c>
      <c r="K22" s="391">
        <f t="shared" si="0"/>
        <v>2.7</v>
      </c>
    </row>
    <row r="23" spans="1:215" ht="22.5" customHeight="1"/>
    <row r="24" spans="1:215" ht="22.5" customHeight="1"/>
  </sheetData>
  <mergeCells count="2">
    <mergeCell ref="E5:J5"/>
    <mergeCell ref="E14:J14"/>
  </mergeCells>
  <phoneticPr fontId="14" type="noConversion"/>
  <pageMargins left="0.51181102362204722" right="0.11811023622047245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C20"/>
  <sheetViews>
    <sheetView topLeftCell="A4" workbookViewId="0">
      <selection activeCell="D13" sqref="D13"/>
    </sheetView>
  </sheetViews>
  <sheetFormatPr defaultColWidth="11.44140625" defaultRowHeight="15.6" outlineLevelCol="1"/>
  <cols>
    <col min="1" max="1" width="6.6640625" style="393" customWidth="1"/>
    <col min="2" max="2" width="26.88671875" style="404" customWidth="1"/>
    <col min="3" max="3" width="13.33203125" style="393" customWidth="1"/>
    <col min="4" max="4" width="19.5546875" style="397" customWidth="1"/>
    <col min="5" max="10" width="7" style="397" customWidth="1" outlineLevel="1"/>
    <col min="11" max="11" width="8.109375" style="401" customWidth="1"/>
    <col min="12" max="211" width="11.44140625" style="397"/>
    <col min="212" max="16384" width="11.44140625" style="398"/>
  </cols>
  <sheetData>
    <row r="1" spans="1:211" ht="18.75" customHeight="1">
      <c r="B1" s="394" t="s">
        <v>793</v>
      </c>
      <c r="C1" s="395"/>
      <c r="D1" s="396"/>
      <c r="E1" s="393"/>
      <c r="F1" s="393"/>
      <c r="G1" s="393"/>
      <c r="H1" s="393"/>
      <c r="I1" s="393"/>
      <c r="J1" s="393"/>
      <c r="K1" s="393"/>
      <c r="GP1" s="398"/>
      <c r="GQ1" s="398"/>
      <c r="GR1" s="398"/>
      <c r="GS1" s="398"/>
      <c r="GT1" s="398"/>
      <c r="GU1" s="398"/>
      <c r="GV1" s="398"/>
      <c r="GW1" s="398"/>
      <c r="GX1" s="398"/>
      <c r="GY1" s="398"/>
      <c r="GZ1" s="398"/>
      <c r="HA1" s="398"/>
      <c r="HB1" s="398"/>
      <c r="HC1" s="398"/>
    </row>
    <row r="2" spans="1:211">
      <c r="B2" s="399">
        <v>44889</v>
      </c>
      <c r="C2" s="400"/>
      <c r="D2" s="399"/>
      <c r="E2" s="394" t="s">
        <v>729</v>
      </c>
      <c r="J2" s="393"/>
      <c r="GP2" s="398"/>
      <c r="GQ2" s="398"/>
      <c r="GR2" s="398"/>
      <c r="GS2" s="398"/>
      <c r="GT2" s="398"/>
      <c r="GU2" s="398"/>
      <c r="GV2" s="398"/>
      <c r="GW2" s="398"/>
      <c r="GX2" s="398"/>
      <c r="GY2" s="398"/>
      <c r="GZ2" s="398"/>
      <c r="HA2" s="398"/>
      <c r="HB2" s="398"/>
      <c r="HC2" s="398"/>
    </row>
    <row r="4" spans="1:211" ht="18.75" customHeight="1">
      <c r="B4" s="395" t="s">
        <v>580</v>
      </c>
      <c r="D4" s="402" t="s">
        <v>641</v>
      </c>
      <c r="K4" s="403"/>
    </row>
    <row r="5" spans="1:211" ht="15.75" customHeight="1">
      <c r="D5" s="405"/>
      <c r="E5" s="506" t="s">
        <v>440</v>
      </c>
      <c r="F5" s="506"/>
      <c r="G5" s="506"/>
      <c r="H5" s="506"/>
      <c r="I5" s="506"/>
      <c r="J5" s="506"/>
      <c r="K5" s="403"/>
    </row>
    <row r="6" spans="1:211">
      <c r="A6" s="319" t="s">
        <v>404</v>
      </c>
      <c r="B6" s="406" t="s">
        <v>27</v>
      </c>
      <c r="C6" s="407" t="s">
        <v>37</v>
      </c>
      <c r="D6" s="378" t="s">
        <v>410</v>
      </c>
      <c r="E6" s="378" t="s">
        <v>433</v>
      </c>
      <c r="F6" s="378" t="s">
        <v>434</v>
      </c>
      <c r="G6" s="378" t="s">
        <v>435</v>
      </c>
      <c r="H6" s="378" t="s">
        <v>436</v>
      </c>
      <c r="I6" s="378" t="s">
        <v>437</v>
      </c>
      <c r="J6" s="378" t="s">
        <v>438</v>
      </c>
      <c r="K6" s="408" t="s">
        <v>432</v>
      </c>
    </row>
    <row r="7" spans="1:211" ht="21.9" customHeight="1">
      <c r="A7" s="378">
        <v>1</v>
      </c>
      <c r="B7" s="422" t="s">
        <v>607</v>
      </c>
      <c r="C7" s="423" t="s">
        <v>791</v>
      </c>
      <c r="D7" s="424" t="s">
        <v>662</v>
      </c>
      <c r="E7" s="419">
        <v>3.16</v>
      </c>
      <c r="F7" s="420" t="s">
        <v>790</v>
      </c>
      <c r="G7" s="420">
        <v>3.1</v>
      </c>
      <c r="H7" s="420">
        <v>2.82</v>
      </c>
      <c r="I7" s="420">
        <v>3.14</v>
      </c>
      <c r="J7" s="420" t="s">
        <v>790</v>
      </c>
      <c r="K7" s="421">
        <f>+MAX(E7:J7)</f>
        <v>3.16</v>
      </c>
    </row>
    <row r="8" spans="1:211" ht="21.9" customHeight="1">
      <c r="A8" s="378">
        <v>2</v>
      </c>
      <c r="B8" s="166" t="s">
        <v>667</v>
      </c>
      <c r="C8" s="164" t="s">
        <v>668</v>
      </c>
      <c r="D8" s="425" t="s">
        <v>662</v>
      </c>
      <c r="E8" s="419" t="s">
        <v>790</v>
      </c>
      <c r="F8" s="420">
        <v>2.67</v>
      </c>
      <c r="G8" s="420">
        <v>3.05</v>
      </c>
      <c r="H8" s="420">
        <v>3.04</v>
      </c>
      <c r="I8" s="420">
        <v>2.96</v>
      </c>
      <c r="J8" s="420">
        <v>2.84</v>
      </c>
      <c r="K8" s="421">
        <f>+MAX(E8:J8)</f>
        <v>3.05</v>
      </c>
    </row>
    <row r="9" spans="1:211" ht="21.9" customHeight="1">
      <c r="A9" s="378"/>
      <c r="B9" s="282"/>
      <c r="C9" s="281"/>
      <c r="D9" s="281"/>
      <c r="E9" s="409"/>
      <c r="F9" s="410"/>
      <c r="G9" s="410"/>
      <c r="H9" s="410"/>
      <c r="I9" s="410"/>
      <c r="J9" s="410"/>
      <c r="K9" s="411"/>
    </row>
    <row r="10" spans="1:211" ht="21.9" customHeight="1">
      <c r="B10" s="458"/>
      <c r="C10" s="459"/>
      <c r="D10" s="459"/>
      <c r="E10" s="460"/>
      <c r="F10" s="403"/>
      <c r="G10" s="403"/>
      <c r="H10" s="403"/>
      <c r="I10" s="403"/>
      <c r="J10" s="403"/>
      <c r="K10" s="461"/>
    </row>
    <row r="11" spans="1:211" ht="21.9" customHeight="1">
      <c r="B11" s="458"/>
      <c r="C11" s="459"/>
      <c r="D11" s="459"/>
      <c r="E11" s="460"/>
      <c r="F11" s="403"/>
      <c r="G11" s="403"/>
      <c r="H11" s="403"/>
      <c r="I11" s="403"/>
      <c r="J11" s="403"/>
      <c r="K11" s="461"/>
    </row>
    <row r="12" spans="1:211" ht="21.9" customHeight="1">
      <c r="B12" s="458"/>
      <c r="C12" s="459"/>
      <c r="D12" s="459"/>
      <c r="E12" s="460"/>
      <c r="F12" s="403"/>
      <c r="G12" s="403"/>
      <c r="H12" s="403"/>
      <c r="I12" s="403"/>
      <c r="J12" s="403"/>
      <c r="K12" s="461"/>
    </row>
    <row r="13" spans="1:211" ht="21.9" customHeight="1">
      <c r="B13" s="458"/>
      <c r="C13" s="459"/>
      <c r="D13" s="459"/>
      <c r="E13" s="460"/>
      <c r="F13" s="403"/>
      <c r="G13" s="403"/>
      <c r="H13" s="403"/>
      <c r="I13" s="403"/>
      <c r="J13" s="403"/>
      <c r="K13" s="461"/>
    </row>
    <row r="14" spans="1:211">
      <c r="C14" s="412"/>
      <c r="D14" s="404"/>
    </row>
    <row r="15" spans="1:211" ht="18.75" customHeight="1">
      <c r="B15" s="395" t="s">
        <v>581</v>
      </c>
      <c r="C15" s="412"/>
      <c r="D15" s="402" t="s">
        <v>640</v>
      </c>
      <c r="K15" s="403"/>
    </row>
    <row r="16" spans="1:211" ht="15.75" customHeight="1">
      <c r="C16" s="412"/>
      <c r="D16" s="413"/>
      <c r="E16" s="506" t="s">
        <v>440</v>
      </c>
      <c r="F16" s="506"/>
      <c r="G16" s="506"/>
      <c r="H16" s="506"/>
      <c r="I16" s="506"/>
      <c r="J16" s="506"/>
      <c r="K16" s="403"/>
    </row>
    <row r="17" spans="1:11">
      <c r="A17" s="319" t="s">
        <v>404</v>
      </c>
      <c r="B17" s="406" t="s">
        <v>27</v>
      </c>
      <c r="C17" s="414" t="s">
        <v>37</v>
      </c>
      <c r="D17" s="406" t="s">
        <v>410</v>
      </c>
      <c r="E17" s="378" t="s">
        <v>433</v>
      </c>
      <c r="F17" s="378" t="s">
        <v>434</v>
      </c>
      <c r="G17" s="378" t="s">
        <v>435</v>
      </c>
      <c r="H17" s="378" t="s">
        <v>436</v>
      </c>
      <c r="I17" s="378" t="s">
        <v>437</v>
      </c>
      <c r="J17" s="378" t="s">
        <v>438</v>
      </c>
      <c r="K17" s="408" t="s">
        <v>432</v>
      </c>
    </row>
    <row r="18" spans="1:11" ht="24.9" customHeight="1">
      <c r="A18" s="378">
        <v>1</v>
      </c>
      <c r="B18" s="166" t="s">
        <v>723</v>
      </c>
      <c r="C18" s="164">
        <v>2003</v>
      </c>
      <c r="D18" s="415" t="s">
        <v>722</v>
      </c>
      <c r="E18" s="416"/>
      <c r="F18" s="417"/>
      <c r="G18" s="417"/>
      <c r="H18" s="417"/>
      <c r="I18" s="417"/>
      <c r="J18" s="417"/>
      <c r="K18" s="418"/>
    </row>
    <row r="19" spans="1:11" ht="24.9" customHeight="1">
      <c r="A19" s="378">
        <v>2</v>
      </c>
      <c r="B19" s="166" t="s">
        <v>731</v>
      </c>
      <c r="C19" s="164">
        <v>2004</v>
      </c>
      <c r="D19" s="415" t="s">
        <v>722</v>
      </c>
      <c r="E19" s="416"/>
      <c r="F19" s="417"/>
      <c r="G19" s="417"/>
      <c r="H19" s="417"/>
      <c r="I19" s="417"/>
      <c r="J19" s="417"/>
      <c r="K19" s="418"/>
    </row>
    <row r="20" spans="1:11" ht="24.9" customHeight="1">
      <c r="A20" s="378">
        <v>3</v>
      </c>
      <c r="B20" s="166"/>
      <c r="C20" s="164"/>
      <c r="D20" s="415"/>
      <c r="E20" s="416"/>
      <c r="F20" s="417"/>
      <c r="G20" s="417"/>
      <c r="H20" s="417"/>
      <c r="I20" s="417"/>
      <c r="J20" s="417"/>
      <c r="K20" s="418"/>
    </row>
  </sheetData>
  <mergeCells count="2">
    <mergeCell ref="E5:J5"/>
    <mergeCell ref="E16:J16"/>
  </mergeCells>
  <phoneticPr fontId="14" type="noConversion"/>
  <pageMargins left="0.15748031496062992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O23"/>
  <sheetViews>
    <sheetView topLeftCell="A16" zoomScaleSheetLayoutView="1" workbookViewId="0">
      <selection activeCell="A7" sqref="A7"/>
    </sheetView>
  </sheetViews>
  <sheetFormatPr defaultColWidth="11.44140625" defaultRowHeight="13.2"/>
  <cols>
    <col min="1" max="1" width="6.44140625" style="426" customWidth="1"/>
    <col min="2" max="2" width="22.6640625" style="436" customWidth="1"/>
    <col min="3" max="3" width="11.6640625" style="426" customWidth="1"/>
    <col min="4" max="4" width="12.88671875" style="431" customWidth="1"/>
    <col min="5" max="10" width="7" style="430" customWidth="1"/>
    <col min="11" max="11" width="8.109375" style="435" customWidth="1"/>
    <col min="12" max="181" width="11.44140625" style="431" customWidth="1"/>
    <col min="182" max="16384" width="11.44140625" style="432"/>
  </cols>
  <sheetData>
    <row r="1" spans="1:197" ht="18.75" customHeight="1">
      <c r="B1" s="427" t="s">
        <v>793</v>
      </c>
      <c r="C1" s="428"/>
      <c r="D1" s="429"/>
      <c r="E1" s="426"/>
      <c r="K1" s="430"/>
      <c r="FZ1" s="431"/>
      <c r="GA1" s="431"/>
      <c r="GB1" s="431"/>
      <c r="GC1" s="431"/>
      <c r="GD1" s="431"/>
      <c r="GE1" s="431"/>
      <c r="GF1" s="431"/>
      <c r="GG1" s="431"/>
      <c r="GH1" s="431"/>
      <c r="GI1" s="431"/>
      <c r="GJ1" s="431"/>
      <c r="GK1" s="431"/>
      <c r="GL1" s="431"/>
      <c r="GM1" s="431"/>
      <c r="GN1" s="431"/>
      <c r="GO1" s="431"/>
    </row>
    <row r="2" spans="1:197">
      <c r="B2" s="433">
        <v>44889</v>
      </c>
      <c r="C2" s="434"/>
      <c r="D2" s="433"/>
      <c r="E2" s="427" t="s">
        <v>729</v>
      </c>
      <c r="F2" s="431"/>
      <c r="FZ2" s="431"/>
      <c r="GA2" s="431"/>
      <c r="GB2" s="431"/>
      <c r="GC2" s="431"/>
      <c r="GD2" s="431"/>
      <c r="GE2" s="431"/>
      <c r="GF2" s="431"/>
      <c r="GG2" s="431"/>
      <c r="GH2" s="431"/>
      <c r="GI2" s="431"/>
      <c r="GJ2" s="431"/>
      <c r="GK2" s="431"/>
      <c r="GL2" s="431"/>
      <c r="GM2" s="431"/>
      <c r="GN2" s="431"/>
      <c r="GO2" s="431"/>
    </row>
    <row r="4" spans="1:197" ht="18.75" customHeight="1">
      <c r="B4" s="428" t="s">
        <v>642</v>
      </c>
      <c r="K4" s="430"/>
    </row>
    <row r="5" spans="1:197" ht="18.75" customHeight="1">
      <c r="B5" s="428"/>
      <c r="K5" s="430"/>
    </row>
    <row r="6" spans="1:197" ht="15.75" customHeight="1">
      <c r="D6" s="437"/>
      <c r="E6" s="507" t="s">
        <v>440</v>
      </c>
      <c r="F6" s="508"/>
      <c r="G6" s="508"/>
      <c r="H6" s="508"/>
      <c r="I6" s="508"/>
      <c r="J6" s="509"/>
      <c r="K6" s="430"/>
    </row>
    <row r="7" spans="1:197" ht="22.5" customHeight="1">
      <c r="A7" s="319" t="s">
        <v>404</v>
      </c>
      <c r="B7" s="438" t="s">
        <v>27</v>
      </c>
      <c r="C7" s="439" t="s">
        <v>37</v>
      </c>
      <c r="D7" s="440" t="s">
        <v>410</v>
      </c>
      <c r="E7" s="441" t="s">
        <v>433</v>
      </c>
      <c r="F7" s="441" t="s">
        <v>434</v>
      </c>
      <c r="G7" s="441" t="s">
        <v>435</v>
      </c>
      <c r="H7" s="441" t="s">
        <v>436</v>
      </c>
      <c r="I7" s="441" t="s">
        <v>437</v>
      </c>
      <c r="J7" s="441" t="s">
        <v>438</v>
      </c>
      <c r="K7" s="442" t="s">
        <v>432</v>
      </c>
    </row>
    <row r="8" spans="1:197" ht="22.5" customHeight="1">
      <c r="A8" s="443">
        <v>1</v>
      </c>
      <c r="B8" s="276" t="s">
        <v>647</v>
      </c>
      <c r="C8" s="277">
        <v>2008</v>
      </c>
      <c r="D8" s="214" t="s">
        <v>573</v>
      </c>
      <c r="E8" s="445">
        <v>6.83</v>
      </c>
      <c r="F8" s="445">
        <v>7.58</v>
      </c>
      <c r="G8" s="445" t="s">
        <v>792</v>
      </c>
      <c r="H8" s="445">
        <v>7.18</v>
      </c>
      <c r="I8" s="445">
        <v>7.07</v>
      </c>
      <c r="J8" s="445">
        <v>7.27</v>
      </c>
      <c r="K8" s="446">
        <f>MAX(E8:J8)</f>
        <v>7.58</v>
      </c>
      <c r="L8" s="444"/>
    </row>
    <row r="9" spans="1:197" ht="22.5" customHeight="1">
      <c r="A9" s="443">
        <v>2</v>
      </c>
      <c r="B9" s="276" t="s">
        <v>669</v>
      </c>
      <c r="C9" s="277" t="s">
        <v>670</v>
      </c>
      <c r="D9" s="214" t="s">
        <v>662</v>
      </c>
      <c r="E9" s="447">
        <v>6.32</v>
      </c>
      <c r="F9" s="447">
        <v>6.63</v>
      </c>
      <c r="G9" s="447">
        <v>7.02</v>
      </c>
      <c r="H9" s="447">
        <v>6.87</v>
      </c>
      <c r="I9" s="447">
        <v>6.67</v>
      </c>
      <c r="J9" s="447">
        <v>7.13</v>
      </c>
      <c r="K9" s="446">
        <f>MAX(E9:J9)</f>
        <v>7.13</v>
      </c>
    </row>
    <row r="10" spans="1:197" ht="22.5" customHeight="1">
      <c r="A10" s="443">
        <v>3</v>
      </c>
      <c r="B10" s="276" t="s">
        <v>656</v>
      </c>
      <c r="C10" s="277">
        <v>2006</v>
      </c>
      <c r="D10" s="214" t="s">
        <v>649</v>
      </c>
      <c r="E10" s="447" t="s">
        <v>792</v>
      </c>
      <c r="F10" s="447" t="s">
        <v>792</v>
      </c>
      <c r="G10" s="447" t="s">
        <v>792</v>
      </c>
      <c r="H10" s="447">
        <v>6.65</v>
      </c>
      <c r="I10" s="447">
        <v>7.11</v>
      </c>
      <c r="J10" s="447">
        <v>6.85</v>
      </c>
      <c r="K10" s="446">
        <f>MAX(E10:J10)</f>
        <v>7.11</v>
      </c>
    </row>
    <row r="11" spans="1:197" ht="22.5" customHeight="1">
      <c r="A11" s="443">
        <v>4</v>
      </c>
      <c r="B11" s="276" t="s">
        <v>648</v>
      </c>
      <c r="C11" s="277">
        <v>2007</v>
      </c>
      <c r="D11" s="214" t="s">
        <v>649</v>
      </c>
      <c r="E11" s="447">
        <v>6.14</v>
      </c>
      <c r="F11" s="447">
        <v>6.13</v>
      </c>
      <c r="G11" s="447" t="s">
        <v>792</v>
      </c>
      <c r="H11" s="447">
        <v>5.72</v>
      </c>
      <c r="I11" s="447">
        <v>5.71</v>
      </c>
      <c r="J11" s="447">
        <v>5.89</v>
      </c>
      <c r="K11" s="446">
        <f>MAX(E11:J11)</f>
        <v>6.14</v>
      </c>
    </row>
    <row r="16" spans="1:197">
      <c r="B16" s="428" t="s">
        <v>737</v>
      </c>
      <c r="K16" s="430"/>
    </row>
    <row r="17" spans="1:11">
      <c r="B17" s="428"/>
      <c r="K17" s="430"/>
    </row>
    <row r="18" spans="1:11">
      <c r="D18" s="437"/>
      <c r="E18" s="507" t="s">
        <v>440</v>
      </c>
      <c r="F18" s="508"/>
      <c r="G18" s="508"/>
      <c r="H18" s="508"/>
      <c r="I18" s="508"/>
      <c r="J18" s="509"/>
      <c r="K18" s="430"/>
    </row>
    <row r="19" spans="1:11" ht="22.5" customHeight="1">
      <c r="A19" s="319" t="s">
        <v>404</v>
      </c>
      <c r="B19" s="438" t="s">
        <v>27</v>
      </c>
      <c r="C19" s="439" t="s">
        <v>37</v>
      </c>
      <c r="D19" s="440" t="s">
        <v>410</v>
      </c>
      <c r="E19" s="441" t="s">
        <v>433</v>
      </c>
      <c r="F19" s="441" t="s">
        <v>434</v>
      </c>
      <c r="G19" s="441" t="s">
        <v>435</v>
      </c>
      <c r="H19" s="441" t="s">
        <v>436</v>
      </c>
      <c r="I19" s="441" t="s">
        <v>437</v>
      </c>
      <c r="J19" s="441" t="s">
        <v>438</v>
      </c>
      <c r="K19" s="442" t="s">
        <v>432</v>
      </c>
    </row>
    <row r="20" spans="1:11" ht="22.5" customHeight="1">
      <c r="A20" s="443">
        <v>1</v>
      </c>
      <c r="B20" s="276" t="s">
        <v>631</v>
      </c>
      <c r="C20" s="277">
        <v>2007</v>
      </c>
      <c r="D20" s="214" t="s">
        <v>573</v>
      </c>
      <c r="E20" s="447">
        <v>7.2</v>
      </c>
      <c r="F20" s="447" t="s">
        <v>792</v>
      </c>
      <c r="G20" s="447">
        <v>7.33</v>
      </c>
      <c r="H20" s="447">
        <v>7.51</v>
      </c>
      <c r="I20" s="447" t="s">
        <v>792</v>
      </c>
      <c r="J20" s="447">
        <v>7.38</v>
      </c>
      <c r="K20" s="446">
        <f>+MAX(E20:J20)</f>
        <v>7.51</v>
      </c>
    </row>
    <row r="21" spans="1:11" ht="22.5" customHeight="1">
      <c r="A21" s="443">
        <v>2</v>
      </c>
      <c r="B21" s="448" t="s">
        <v>650</v>
      </c>
      <c r="C21" s="445">
        <v>2007</v>
      </c>
      <c r="D21" s="449" t="s">
        <v>649</v>
      </c>
      <c r="E21" s="447">
        <v>7.1</v>
      </c>
      <c r="F21" s="447" t="s">
        <v>792</v>
      </c>
      <c r="G21" s="447">
        <v>7</v>
      </c>
      <c r="H21" s="447">
        <v>6.75</v>
      </c>
      <c r="I21" s="447">
        <v>6.99</v>
      </c>
      <c r="J21" s="447">
        <v>7.22</v>
      </c>
      <c r="K21" s="446">
        <f>+MAX(E21:J21)</f>
        <v>7.22</v>
      </c>
    </row>
    <row r="22" spans="1:11" ht="22.5" customHeight="1">
      <c r="A22" s="443">
        <v>3</v>
      </c>
      <c r="B22" s="276" t="s">
        <v>632</v>
      </c>
      <c r="C22" s="277">
        <v>2007</v>
      </c>
      <c r="D22" s="214" t="s">
        <v>573</v>
      </c>
      <c r="E22" s="447">
        <v>5</v>
      </c>
      <c r="F22" s="447">
        <v>6.65</v>
      </c>
      <c r="G22" s="447">
        <v>6.7</v>
      </c>
      <c r="H22" s="447">
        <v>5.65</v>
      </c>
      <c r="I22" s="447">
        <v>5.55</v>
      </c>
      <c r="J22" s="447">
        <v>6.4</v>
      </c>
      <c r="K22" s="446">
        <f>+MAX(E22:J22)</f>
        <v>6.7</v>
      </c>
    </row>
    <row r="23" spans="1:11" ht="22.5" customHeight="1">
      <c r="A23" s="443">
        <v>4</v>
      </c>
      <c r="B23" s="276" t="s">
        <v>646</v>
      </c>
      <c r="C23" s="277">
        <v>2007</v>
      </c>
      <c r="D23" s="214" t="s">
        <v>573</v>
      </c>
      <c r="E23" s="447">
        <v>5.61</v>
      </c>
      <c r="F23" s="447">
        <v>5.47</v>
      </c>
      <c r="G23" s="447">
        <v>6</v>
      </c>
      <c r="H23" s="447">
        <v>6.43</v>
      </c>
      <c r="I23" s="447">
        <v>5.58</v>
      </c>
      <c r="J23" s="447">
        <v>6</v>
      </c>
      <c r="K23" s="446">
        <f>+MAX(E23:J23)</f>
        <v>6.43</v>
      </c>
    </row>
  </sheetData>
  <mergeCells count="2">
    <mergeCell ref="E6:J6"/>
    <mergeCell ref="E18:J18"/>
  </mergeCells>
  <phoneticPr fontId="14" type="noConversion"/>
  <pageMargins left="0.15748031496062992" right="0" top="0.27559055118110237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N50"/>
  <sheetViews>
    <sheetView tabSelected="1" workbookViewId="0">
      <selection activeCell="N13" sqref="N13"/>
    </sheetView>
  </sheetViews>
  <sheetFormatPr defaultColWidth="11.44140625" defaultRowHeight="13.2"/>
  <cols>
    <col min="1" max="1" width="6.44140625" style="426" customWidth="1"/>
    <col min="2" max="2" width="22" style="436" customWidth="1"/>
    <col min="3" max="3" width="15.109375" style="426" customWidth="1"/>
    <col min="4" max="4" width="21.5546875" style="431" customWidth="1"/>
    <col min="5" max="10" width="7" style="430" customWidth="1"/>
    <col min="11" max="11" width="10.33203125" style="435" customWidth="1"/>
    <col min="12" max="180" width="11.44140625" style="431" customWidth="1"/>
    <col min="181" max="16384" width="11.44140625" style="432"/>
  </cols>
  <sheetData>
    <row r="1" spans="1:196" ht="18.75" customHeight="1">
      <c r="B1" s="427" t="s">
        <v>793</v>
      </c>
      <c r="C1" s="428"/>
      <c r="D1" s="429"/>
      <c r="E1" s="426"/>
      <c r="K1" s="430"/>
      <c r="FY1" s="431"/>
      <c r="FZ1" s="431"/>
      <c r="GA1" s="431"/>
      <c r="GB1" s="431"/>
      <c r="GC1" s="431"/>
      <c r="GD1" s="431"/>
      <c r="GE1" s="431"/>
      <c r="GF1" s="431"/>
      <c r="GG1" s="431"/>
      <c r="GH1" s="431"/>
      <c r="GI1" s="431"/>
      <c r="GJ1" s="431"/>
      <c r="GK1" s="431"/>
      <c r="GL1" s="431"/>
      <c r="GM1" s="431"/>
      <c r="GN1" s="431"/>
    </row>
    <row r="2" spans="1:196">
      <c r="B2" s="433">
        <v>44889</v>
      </c>
      <c r="C2" s="434"/>
      <c r="D2" s="433"/>
      <c r="E2" s="427" t="s">
        <v>729</v>
      </c>
      <c r="F2" s="431"/>
      <c r="FY2" s="431"/>
      <c r="FZ2" s="431"/>
      <c r="GA2" s="431"/>
      <c r="GB2" s="431"/>
      <c r="GC2" s="431"/>
      <c r="GD2" s="431"/>
      <c r="GE2" s="431"/>
      <c r="GF2" s="431"/>
      <c r="GG2" s="431"/>
      <c r="GH2" s="431"/>
      <c r="GI2" s="431"/>
      <c r="GJ2" s="431"/>
      <c r="GK2" s="431"/>
      <c r="GL2" s="431"/>
      <c r="GM2" s="431"/>
      <c r="GN2" s="431"/>
    </row>
    <row r="4" spans="1:196" ht="18.75" customHeight="1">
      <c r="B4" s="428" t="s">
        <v>577</v>
      </c>
      <c r="D4" s="450" t="s">
        <v>641</v>
      </c>
      <c r="E4" s="450"/>
      <c r="K4" s="430"/>
    </row>
    <row r="5" spans="1:196" ht="15.75" customHeight="1">
      <c r="D5" s="437"/>
      <c r="E5" s="507" t="s">
        <v>440</v>
      </c>
      <c r="F5" s="508"/>
      <c r="G5" s="508"/>
      <c r="H5" s="508"/>
      <c r="I5" s="508"/>
      <c r="J5" s="509"/>
      <c r="K5" s="430"/>
    </row>
    <row r="6" spans="1:196" ht="23.1" customHeight="1">
      <c r="A6" s="319" t="s">
        <v>404</v>
      </c>
      <c r="B6" s="438" t="s">
        <v>27</v>
      </c>
      <c r="C6" s="439" t="s">
        <v>37</v>
      </c>
      <c r="D6" s="443" t="s">
        <v>410</v>
      </c>
      <c r="E6" s="441" t="s">
        <v>433</v>
      </c>
      <c r="F6" s="441" t="s">
        <v>434</v>
      </c>
      <c r="G6" s="441" t="s">
        <v>435</v>
      </c>
      <c r="H6" s="441" t="s">
        <v>436</v>
      </c>
      <c r="I6" s="441" t="s">
        <v>437</v>
      </c>
      <c r="J6" s="441" t="s">
        <v>438</v>
      </c>
      <c r="K6" s="442" t="s">
        <v>432</v>
      </c>
    </row>
    <row r="7" spans="1:196" ht="23.1" customHeight="1">
      <c r="A7" s="443">
        <v>1</v>
      </c>
      <c r="B7" s="276" t="s">
        <v>614</v>
      </c>
      <c r="C7" s="277" t="s">
        <v>663</v>
      </c>
      <c r="D7" s="214" t="s">
        <v>738</v>
      </c>
      <c r="E7" s="456">
        <v>8.74</v>
      </c>
      <c r="F7" s="447">
        <v>8.76</v>
      </c>
      <c r="G7" s="447">
        <v>8.39</v>
      </c>
      <c r="H7" s="447">
        <v>8.7100000000000009</v>
      </c>
      <c r="I7" s="447">
        <v>9.16</v>
      </c>
      <c r="J7" s="447">
        <v>8.17</v>
      </c>
      <c r="K7" s="446">
        <f>+MAX(E7:J7)</f>
        <v>9.16</v>
      </c>
    </row>
    <row r="8" spans="1:196" ht="23.1" customHeight="1">
      <c r="A8" s="443">
        <v>2</v>
      </c>
      <c r="B8" s="276" t="s">
        <v>660</v>
      </c>
      <c r="C8" s="277" t="s">
        <v>661</v>
      </c>
      <c r="D8" s="214" t="s">
        <v>662</v>
      </c>
      <c r="E8" s="456">
        <v>7.17</v>
      </c>
      <c r="F8" s="447" t="s">
        <v>792</v>
      </c>
      <c r="G8" s="447">
        <v>7.94</v>
      </c>
      <c r="H8" s="447" t="s">
        <v>792</v>
      </c>
      <c r="I8" s="447">
        <v>7.59</v>
      </c>
      <c r="J8" s="447" t="s">
        <v>792</v>
      </c>
      <c r="K8" s="446">
        <f>+MAX(E8:J8)</f>
        <v>7.94</v>
      </c>
    </row>
    <row r="9" spans="1:196" ht="23.1" customHeight="1">
      <c r="B9" s="451"/>
      <c r="C9" s="452"/>
      <c r="D9" s="165"/>
      <c r="E9" s="453"/>
      <c r="K9" s="454"/>
    </row>
    <row r="10" spans="1:196" ht="23.1" customHeight="1">
      <c r="B10" s="451"/>
      <c r="C10" s="452"/>
      <c r="D10" s="165"/>
      <c r="E10" s="453"/>
      <c r="K10" s="454"/>
    </row>
    <row r="12" spans="1:196" ht="18.75" customHeight="1">
      <c r="B12" s="428" t="s">
        <v>578</v>
      </c>
      <c r="D12" s="450" t="s">
        <v>641</v>
      </c>
      <c r="E12" s="450"/>
      <c r="F12" s="455"/>
      <c r="G12" s="455"/>
      <c r="H12" s="455"/>
      <c r="I12" s="455"/>
      <c r="J12" s="455"/>
      <c r="K12" s="430"/>
    </row>
    <row r="13" spans="1:196" ht="15.75" customHeight="1">
      <c r="D13" s="437"/>
      <c r="E13" s="507" t="s">
        <v>440</v>
      </c>
      <c r="F13" s="508"/>
      <c r="G13" s="508"/>
      <c r="H13" s="508"/>
      <c r="I13" s="508"/>
      <c r="J13" s="509"/>
      <c r="K13" s="430"/>
    </row>
    <row r="14" spans="1:196" ht="24.9" customHeight="1">
      <c r="A14" s="319" t="s">
        <v>404</v>
      </c>
      <c r="B14" s="438" t="s">
        <v>27</v>
      </c>
      <c r="C14" s="439" t="s">
        <v>37</v>
      </c>
      <c r="D14" s="443" t="s">
        <v>410</v>
      </c>
      <c r="E14" s="441" t="s">
        <v>433</v>
      </c>
      <c r="F14" s="441" t="s">
        <v>434</v>
      </c>
      <c r="G14" s="441" t="s">
        <v>435</v>
      </c>
      <c r="H14" s="441" t="s">
        <v>436</v>
      </c>
      <c r="I14" s="441" t="s">
        <v>437</v>
      </c>
      <c r="J14" s="441" t="s">
        <v>438</v>
      </c>
      <c r="K14" s="442" t="s">
        <v>432</v>
      </c>
    </row>
    <row r="15" spans="1:196" ht="24.9" customHeight="1">
      <c r="A15" s="457" t="s">
        <v>583</v>
      </c>
      <c r="B15" s="280" t="s">
        <v>579</v>
      </c>
      <c r="C15" s="278">
        <v>33891</v>
      </c>
      <c r="D15" s="214" t="s">
        <v>616</v>
      </c>
      <c r="E15" s="447">
        <v>16.190000000000001</v>
      </c>
      <c r="F15" s="447">
        <v>16.16</v>
      </c>
      <c r="G15" s="447">
        <v>16.25</v>
      </c>
      <c r="H15" s="447">
        <v>16.32</v>
      </c>
      <c r="I15" s="447">
        <v>16.45</v>
      </c>
      <c r="J15" s="447">
        <v>16.329999999999998</v>
      </c>
      <c r="K15" s="446">
        <f>+MAX(E15:J15)</f>
        <v>16.45</v>
      </c>
    </row>
    <row r="16" spans="1:196" ht="24.9" customHeight="1">
      <c r="A16" s="457" t="s">
        <v>584</v>
      </c>
      <c r="B16" s="214" t="s">
        <v>721</v>
      </c>
      <c r="C16" s="279">
        <v>1999</v>
      </c>
      <c r="D16" s="449" t="s">
        <v>722</v>
      </c>
      <c r="E16" s="447">
        <v>12.93</v>
      </c>
      <c r="F16" s="447">
        <v>14.27</v>
      </c>
      <c r="G16" s="447" t="s">
        <v>792</v>
      </c>
      <c r="H16" s="447" t="s">
        <v>792</v>
      </c>
      <c r="I16" s="447" t="s">
        <v>792</v>
      </c>
      <c r="J16" s="447">
        <v>15.28</v>
      </c>
      <c r="K16" s="446">
        <f t="shared" ref="K16:K17" si="0">+MAX(E16:J16)</f>
        <v>15.28</v>
      </c>
    </row>
    <row r="17" spans="1:11" ht="24.9" customHeight="1">
      <c r="A17" s="457" t="s">
        <v>582</v>
      </c>
      <c r="B17" s="276" t="s">
        <v>723</v>
      </c>
      <c r="C17" s="277">
        <v>2003</v>
      </c>
      <c r="D17" s="449" t="s">
        <v>722</v>
      </c>
      <c r="E17" s="447" t="s">
        <v>792</v>
      </c>
      <c r="F17" s="447">
        <v>6.53</v>
      </c>
      <c r="G17" s="447">
        <v>6.43</v>
      </c>
      <c r="H17" s="447">
        <v>6.62</v>
      </c>
      <c r="I17" s="447" t="s">
        <v>792</v>
      </c>
      <c r="J17" s="447" t="s">
        <v>792</v>
      </c>
      <c r="K17" s="446">
        <f t="shared" si="0"/>
        <v>6.62</v>
      </c>
    </row>
    <row r="18" spans="1:11" ht="24.9" customHeight="1"/>
    <row r="50" spans="5:5">
      <c r="E50" s="430" t="s">
        <v>584</v>
      </c>
    </row>
  </sheetData>
  <mergeCells count="2">
    <mergeCell ref="E5:J5"/>
    <mergeCell ref="E13:J13"/>
  </mergeCells>
  <phoneticPr fontId="14" type="noConversion"/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55</v>
      </c>
      <c r="B2" s="34"/>
      <c r="C2" s="34"/>
      <c r="D2" s="34"/>
      <c r="E2" s="511">
        <f>IF(ISBLANK(A3)," ",VLOOKUP(A3,diena,2))</f>
        <v>40635</v>
      </c>
      <c r="F2" s="511"/>
      <c r="G2" s="511"/>
      <c r="H2" s="511"/>
      <c r="I2" s="41" t="str">
        <f>nbox!$E$1</f>
        <v>Klaipėda, Lengvosios atletikos maniežas</v>
      </c>
      <c r="J2" s="11"/>
      <c r="U2" s="10">
        <v>3</v>
      </c>
      <c r="V2" s="511">
        <f>E2</f>
        <v>40635</v>
      </c>
      <c r="W2" s="511"/>
      <c r="X2" s="511"/>
      <c r="Y2" s="511"/>
      <c r="Z2" s="51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511">
        <f>E2</f>
        <v>40635</v>
      </c>
      <c r="AO2" s="511"/>
      <c r="AP2" s="511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str">
        <f>IF(ISBLANK(A2)," ",VLOOKUP(G5,rngt,2,FALSE))</f>
        <v>200m bėgimas mergaitėms</v>
      </c>
      <c r="I4" s="10"/>
      <c r="U4" s="10">
        <v>2</v>
      </c>
      <c r="V4" s="33"/>
      <c r="W4" s="33"/>
      <c r="X4" s="10"/>
      <c r="Y4" s="10"/>
      <c r="Z4" s="3" t="str">
        <f>H4</f>
        <v>200m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mergaitėms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463"/>
      <c r="J6" s="463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463">
        <f>I6</f>
        <v>0</v>
      </c>
      <c r="AB6" s="463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463"/>
      <c r="J7" s="463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463">
        <f>I7</f>
        <v>0</v>
      </c>
      <c r="AB7" s="463"/>
      <c r="AC7" s="46">
        <f>K7</f>
        <v>0</v>
      </c>
      <c r="AD7" s="10"/>
      <c r="AE7" s="10"/>
      <c r="AF7" s="10"/>
      <c r="AG7" s="10"/>
      <c r="AH7" s="10"/>
      <c r="AI7" s="10"/>
      <c r="AJ7" s="10"/>
      <c r="AR7" s="510">
        <f>I7</f>
        <v>0</v>
      </c>
      <c r="AS7" s="510"/>
      <c r="AT7" s="510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>
        <f t="shared" ref="BC10:BC19" si="11">VLOOKUP(BB10,kvli,2,FALSE)</f>
        <v>0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>
        <f t="shared" si="11"/>
        <v>0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>
        <f t="shared" si="11"/>
        <v>24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#REF!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>
        <f t="shared" si="11"/>
        <v>25.96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#REF!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>
        <f t="shared" si="11"/>
        <v>27.36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#REF!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>
        <f t="shared" si="11"/>
        <v>29.25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#REF!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>
        <f t="shared" si="11"/>
        <v>31.75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#REF!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>
        <f t="shared" si="11"/>
        <v>33.75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#REF!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>
        <f t="shared" si="11"/>
        <v>35.450000000000003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#REF!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>
        <f t="shared" si="11"/>
        <v>36.75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#REF!</v>
      </c>
      <c r="AY20" s="10" t="e">
        <f t="shared" si="8"/>
        <v>#N/A</v>
      </c>
      <c r="BA20" s="13" t="e">
        <f t="shared" si="9"/>
        <v>#N/A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34</v>
      </c>
      <c r="B2" s="34"/>
      <c r="C2" s="34"/>
      <c r="D2" s="34"/>
      <c r="E2" s="511">
        <f>IF(ISBLANK(A3)," ",VLOOKUP(A3,diena,2))</f>
        <v>40635</v>
      </c>
      <c r="F2" s="511"/>
      <c r="G2" s="511"/>
      <c r="H2" s="511"/>
      <c r="I2" s="41" t="str">
        <f>nbox!$E$1</f>
        <v>Klaipėda, Lengvosios atletikos maniežas</v>
      </c>
      <c r="J2" s="11"/>
      <c r="U2" s="10">
        <v>3</v>
      </c>
      <c r="V2" s="511">
        <f>E2</f>
        <v>40635</v>
      </c>
      <c r="W2" s="511"/>
      <c r="X2" s="511"/>
      <c r="Y2" s="511"/>
      <c r="Z2" s="51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511">
        <f>E2</f>
        <v>40635</v>
      </c>
      <c r="AO2" s="511"/>
      <c r="AP2" s="511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str">
        <f>IF(ISBLANK(A2)," ",VLOOKUP(G5,rngt,2,FALSE))</f>
        <v>200m bėgimas berniukams</v>
      </c>
      <c r="I4" s="10"/>
      <c r="U4" s="10">
        <v>2</v>
      </c>
      <c r="V4" s="33"/>
      <c r="W4" s="33"/>
      <c r="X4" s="10"/>
      <c r="Y4" s="10"/>
      <c r="Z4" s="3" t="str">
        <f>H4</f>
        <v>200m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463"/>
      <c r="J6" s="463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463">
        <f>I6</f>
        <v>0</v>
      </c>
      <c r="AB6" s="463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463"/>
      <c r="J7" s="463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463">
        <f>I7</f>
        <v>0</v>
      </c>
      <c r="AB7" s="463"/>
      <c r="AC7" s="46">
        <f>K7</f>
        <v>0</v>
      </c>
      <c r="AD7" s="10"/>
      <c r="AE7" s="10"/>
      <c r="AF7" s="10"/>
      <c r="AG7" s="10"/>
      <c r="AH7" s="10"/>
      <c r="AI7" s="10"/>
      <c r="AJ7" s="10"/>
      <c r="AR7" s="510">
        <f>I7</f>
        <v>0</v>
      </c>
      <c r="AS7" s="510"/>
      <c r="AT7" s="510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>
        <f t="shared" ref="BC10:BC19" si="11">VLOOKUP(BB10,kvli,2,FALSE)</f>
        <v>12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>
        <f t="shared" si="11"/>
        <v>15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>
        <f t="shared" si="11"/>
        <v>20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>
        <f t="shared" si="11"/>
        <v>22.85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>
        <f t="shared" si="11"/>
        <v>23.85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>
        <f t="shared" si="11"/>
        <v>24.85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>
        <f t="shared" si="11"/>
        <v>26.85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>
        <f t="shared" si="11"/>
        <v>27.85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>
        <f t="shared" si="11"/>
        <v>28.65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>
        <f t="shared" si="11"/>
        <v>30.25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8.5546875" style="11" bestFit="1" customWidth="1"/>
    <col min="3" max="3" width="13.44140625" style="11" customWidth="1"/>
    <col min="4" max="4" width="28.109375" style="11" customWidth="1"/>
    <col min="5" max="5" width="25.33203125" style="11" customWidth="1"/>
    <col min="6" max="6" width="8.6640625" style="11" customWidth="1"/>
    <col min="7" max="8" width="11.44140625" style="11" customWidth="1"/>
    <col min="9" max="9" width="5.5546875" style="10" bestFit="1" customWidth="1"/>
    <col min="10" max="10" width="5.6640625" style="10" bestFit="1" customWidth="1"/>
    <col min="11" max="11" width="11.44140625" style="11" customWidth="1"/>
    <col min="12" max="12" width="9.6640625" style="11" customWidth="1"/>
    <col min="13" max="13" width="7.44140625" style="19" customWidth="1"/>
    <col min="14" max="19" width="7.44140625" style="10" customWidth="1"/>
    <col min="20" max="16384" width="11.44140625" style="11"/>
  </cols>
  <sheetData>
    <row r="1" spans="1:19">
      <c r="B1" s="11" t="s">
        <v>275</v>
      </c>
      <c r="E1" s="28" t="s">
        <v>276</v>
      </c>
      <c r="F1" s="19" t="s">
        <v>277</v>
      </c>
    </row>
    <row r="2" spans="1:19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>
      <c r="B4" s="11" t="s">
        <v>332</v>
      </c>
      <c r="D4" s="11" t="s">
        <v>333</v>
      </c>
      <c r="E4" s="11" t="s">
        <v>334</v>
      </c>
    </row>
    <row r="5" spans="1:19">
      <c r="B5" s="11" t="s">
        <v>376</v>
      </c>
      <c r="D5" s="11" t="s">
        <v>377</v>
      </c>
      <c r="E5" s="11" t="s">
        <v>378</v>
      </c>
      <c r="I5" s="11"/>
      <c r="J5" s="11"/>
    </row>
    <row r="6" spans="1:19">
      <c r="B6" s="11" t="s">
        <v>321</v>
      </c>
      <c r="H6" s="10"/>
      <c r="I6" s="11"/>
      <c r="J6" s="11"/>
    </row>
    <row r="7" spans="1:19">
      <c r="A7" s="26" t="s">
        <v>366</v>
      </c>
      <c r="B7" s="11" t="s">
        <v>367</v>
      </c>
      <c r="F7" s="11" t="s">
        <v>368</v>
      </c>
    </row>
    <row r="8" spans="1:19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str">
        <f t="shared" ref="D9:D40" si="1">CONCATENATE(E9," ",F9)</f>
        <v>Rutulio stūmimas mergaitėms</v>
      </c>
      <c r="E9" s="11" t="s">
        <v>282</v>
      </c>
      <c r="F9" s="11" t="str">
        <f t="shared" ref="F9:F40" si="2">IF(ISBLANK(A9)," ",IF(G9=1,$F$8,$F$7))</f>
        <v>mergaitėms</v>
      </c>
      <c r="G9" s="10">
        <f t="shared" ref="G9:G40" si="3">IF(ISBLANK(A9)," ",VLOOKUP(A9,gend,2,FALSE))</f>
        <v>1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>
      <c r="A12" s="10" t="s">
        <v>34</v>
      </c>
      <c r="B12" s="11" t="s">
        <v>17</v>
      </c>
      <c r="C12" s="11" t="str">
        <f t="shared" si="0"/>
        <v>tolis v</v>
      </c>
      <c r="D12" s="11" t="str">
        <f t="shared" si="1"/>
        <v>Šuolis į tolį berniukams</v>
      </c>
      <c r="E12" s="11" t="s">
        <v>285</v>
      </c>
      <c r="F12" s="11" t="str">
        <f t="shared" si="2"/>
        <v>berniukams</v>
      </c>
      <c r="G12" s="10">
        <f t="shared" si="3"/>
        <v>0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>
      <c r="A13" s="10" t="s">
        <v>34</v>
      </c>
      <c r="B13" s="11" t="s">
        <v>16</v>
      </c>
      <c r="C13" s="11" t="str">
        <f t="shared" si="0"/>
        <v>aukštis v</v>
      </c>
      <c r="D13" s="11" t="str">
        <f t="shared" si="1"/>
        <v>Šuolis į aukštį berniukams</v>
      </c>
      <c r="E13" s="11" t="s">
        <v>278</v>
      </c>
      <c r="F13" s="11" t="str">
        <f t="shared" si="2"/>
        <v>berniukams</v>
      </c>
      <c r="G13" s="10">
        <f t="shared" si="3"/>
        <v>0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>
      <c r="A14" s="10" t="s">
        <v>34</v>
      </c>
      <c r="B14" s="11" t="s">
        <v>14</v>
      </c>
      <c r="C14" s="11" t="str">
        <f t="shared" si="0"/>
        <v>kartis v</v>
      </c>
      <c r="D14" s="11" t="str">
        <f t="shared" si="1"/>
        <v>Šuolis su kartimi berniukams</v>
      </c>
      <c r="E14" s="11" t="s">
        <v>290</v>
      </c>
      <c r="F14" s="11" t="str">
        <f t="shared" si="2"/>
        <v>berniukams</v>
      </c>
      <c r="G14" s="10">
        <f t="shared" si="3"/>
        <v>0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>
      <c r="A15" s="10" t="s">
        <v>34</v>
      </c>
      <c r="B15" s="11" t="s">
        <v>20</v>
      </c>
      <c r="C15" s="11" t="str">
        <f t="shared" si="0"/>
        <v>rut3kg v</v>
      </c>
      <c r="D15" s="11" t="str">
        <f t="shared" si="1"/>
        <v>Rutulio (3 kg) stūmimas berniukams</v>
      </c>
      <c r="E15" s="11" t="s">
        <v>341</v>
      </c>
      <c r="F15" s="11" t="str">
        <f t="shared" si="2"/>
        <v>berniukams</v>
      </c>
      <c r="G15" s="10">
        <f t="shared" si="3"/>
        <v>0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>
      <c r="A16" s="10" t="s">
        <v>34</v>
      </c>
      <c r="B16" s="11" t="s">
        <v>355</v>
      </c>
      <c r="C16" s="11" t="str">
        <f t="shared" si="0"/>
        <v>rut4kg v</v>
      </c>
      <c r="D16" s="11" t="str">
        <f t="shared" si="1"/>
        <v>Rutulio (4 kg) stūmimas berniukams</v>
      </c>
      <c r="E16" s="11" t="s">
        <v>381</v>
      </c>
      <c r="F16" s="11" t="str">
        <f t="shared" si="2"/>
        <v>berniukams</v>
      </c>
      <c r="G16" s="10">
        <f t="shared" si="3"/>
        <v>0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>
      <c r="A17" s="10" t="s">
        <v>34</v>
      </c>
      <c r="B17" s="11" t="s">
        <v>289</v>
      </c>
      <c r="C17" s="11" t="str">
        <f t="shared" si="0"/>
        <v>rut5kg v</v>
      </c>
      <c r="D17" s="11" t="str">
        <f t="shared" si="1"/>
        <v>Rutulio (5 kg) stūmimas berniukams</v>
      </c>
      <c r="E17" s="11" t="s">
        <v>327</v>
      </c>
      <c r="F17" s="11" t="str">
        <f t="shared" si="2"/>
        <v>berniukams</v>
      </c>
      <c r="G17" s="10">
        <f t="shared" si="3"/>
        <v>0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>
      <c r="A18" s="10" t="s">
        <v>34</v>
      </c>
      <c r="B18" s="11" t="s">
        <v>19</v>
      </c>
      <c r="C18" s="11" t="str">
        <f t="shared" si="0"/>
        <v>rut6kg v</v>
      </c>
      <c r="D18" s="11" t="str">
        <f t="shared" si="1"/>
        <v>Rutulio (6kg) stūmimas berniukams</v>
      </c>
      <c r="E18" s="11" t="s">
        <v>372</v>
      </c>
      <c r="F18" s="11" t="str">
        <f t="shared" si="2"/>
        <v>berniukams</v>
      </c>
      <c r="G18" s="10">
        <f t="shared" si="3"/>
        <v>0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>
      <c r="A19" s="10" t="s">
        <v>34</v>
      </c>
      <c r="B19" s="11" t="s">
        <v>316</v>
      </c>
      <c r="C19" s="11" t="str">
        <f t="shared" si="0"/>
        <v>rut v</v>
      </c>
      <c r="D19" s="11" t="str">
        <f t="shared" si="1"/>
        <v>Rutulio stūmimas berniukams</v>
      </c>
      <c r="E19" s="11" t="s">
        <v>282</v>
      </c>
      <c r="F19" s="11" t="str">
        <f t="shared" si="2"/>
        <v>berniukams</v>
      </c>
      <c r="G19" s="10">
        <f t="shared" si="3"/>
        <v>0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>
      <c r="A20" s="10" t="s">
        <v>34</v>
      </c>
      <c r="B20" s="11" t="s">
        <v>1</v>
      </c>
      <c r="C20" s="11" t="str">
        <f t="shared" si="0"/>
        <v>triš v</v>
      </c>
      <c r="D20" s="11" t="str">
        <f t="shared" si="1"/>
        <v>Trišuolis berniukams</v>
      </c>
      <c r="E20" s="11" t="s">
        <v>364</v>
      </c>
      <c r="F20" s="11" t="str">
        <f t="shared" si="2"/>
        <v>berniukams</v>
      </c>
      <c r="G20" s="10">
        <f t="shared" si="3"/>
        <v>0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>
      <c r="A21" s="10" t="s">
        <v>34</v>
      </c>
      <c r="B21" s="11" t="s">
        <v>5</v>
      </c>
      <c r="C21" s="11" t="str">
        <f t="shared" si="0"/>
        <v>60m v</v>
      </c>
      <c r="D21" s="11" t="str">
        <f t="shared" si="1"/>
        <v>60m bėgimas berniukams</v>
      </c>
      <c r="E21" s="11" t="s">
        <v>300</v>
      </c>
      <c r="F21" s="11" t="str">
        <f t="shared" si="2"/>
        <v>berniukams</v>
      </c>
      <c r="G21" s="10">
        <f t="shared" si="3"/>
        <v>0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>
      <c r="A22" s="10" t="s">
        <v>34</v>
      </c>
      <c r="B22" s="11" t="s">
        <v>4</v>
      </c>
      <c r="C22" s="11" t="str">
        <f t="shared" si="0"/>
        <v>300m v</v>
      </c>
      <c r="D22" s="11" t="str">
        <f t="shared" si="1"/>
        <v>300m bėgimas berniukams</v>
      </c>
      <c r="E22" s="11" t="s">
        <v>357</v>
      </c>
      <c r="F22" s="11" t="str">
        <f t="shared" si="2"/>
        <v>berniukams</v>
      </c>
      <c r="G22" s="10">
        <f t="shared" si="3"/>
        <v>0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>
      <c r="A23" s="10" t="s">
        <v>34</v>
      </c>
      <c r="B23" s="11" t="s">
        <v>7</v>
      </c>
      <c r="C23" s="11" t="str">
        <f t="shared" si="0"/>
        <v>200m v</v>
      </c>
      <c r="D23" s="11" t="str">
        <f t="shared" si="1"/>
        <v>200m bėgimas berniukams</v>
      </c>
      <c r="E23" s="11" t="s">
        <v>292</v>
      </c>
      <c r="F23" s="11" t="str">
        <f t="shared" si="2"/>
        <v>berniukams</v>
      </c>
      <c r="G23" s="10">
        <f t="shared" si="3"/>
        <v>0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>
      <c r="A24" s="10" t="s">
        <v>34</v>
      </c>
      <c r="B24" s="11" t="s">
        <v>18</v>
      </c>
      <c r="C24" s="11" t="str">
        <f t="shared" si="0"/>
        <v>600m v</v>
      </c>
      <c r="D24" s="11" t="str">
        <f t="shared" si="1"/>
        <v>600m bėgimas berniukams</v>
      </c>
      <c r="E24" s="11" t="s">
        <v>353</v>
      </c>
      <c r="F24" s="11" t="str">
        <f t="shared" si="2"/>
        <v>berniukams</v>
      </c>
      <c r="G24" s="10">
        <f t="shared" si="3"/>
        <v>0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>
      <c r="A25" s="10" t="s">
        <v>34</v>
      </c>
      <c r="B25" s="11" t="s">
        <v>15</v>
      </c>
      <c r="C25" s="11" t="str">
        <f t="shared" si="0"/>
        <v>800m v</v>
      </c>
      <c r="D25" s="11" t="str">
        <f t="shared" si="1"/>
        <v>800m bėgimas berniukams</v>
      </c>
      <c r="E25" s="11" t="s">
        <v>280</v>
      </c>
      <c r="F25" s="11" t="str">
        <f t="shared" si="2"/>
        <v>berniukams</v>
      </c>
      <c r="G25" s="10">
        <f t="shared" si="3"/>
        <v>0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>
      <c r="A26" s="10" t="s">
        <v>34</v>
      </c>
      <c r="B26" s="11" t="s">
        <v>21</v>
      </c>
      <c r="C26" s="11" t="str">
        <f t="shared" si="0"/>
        <v>1000m v</v>
      </c>
      <c r="D26" s="11" t="str">
        <f t="shared" si="1"/>
        <v>1000m bėgimas berniukams</v>
      </c>
      <c r="E26" s="11" t="s">
        <v>343</v>
      </c>
      <c r="F26" s="11" t="str">
        <f t="shared" si="2"/>
        <v>berniukams</v>
      </c>
      <c r="G26" s="10">
        <f t="shared" si="3"/>
        <v>0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>
      <c r="A27" s="10" t="s">
        <v>34</v>
      </c>
      <c r="B27" s="11" t="s">
        <v>283</v>
      </c>
      <c r="C27" s="11" t="str">
        <f t="shared" si="0"/>
        <v>1500m v</v>
      </c>
      <c r="D27" s="11" t="str">
        <f t="shared" si="1"/>
        <v>1500m bėgimas berniukams</v>
      </c>
      <c r="E27" s="11" t="s">
        <v>295</v>
      </c>
      <c r="F27" s="11" t="str">
        <f t="shared" si="2"/>
        <v>berniukams</v>
      </c>
      <c r="G27" s="10">
        <f t="shared" si="3"/>
        <v>0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>
      <c r="A28" s="10" t="s">
        <v>34</v>
      </c>
      <c r="B28" s="11" t="s">
        <v>336</v>
      </c>
      <c r="C28" s="11" t="str">
        <f t="shared" si="0"/>
        <v>2000m v</v>
      </c>
      <c r="D28" s="11" t="str">
        <f t="shared" si="1"/>
        <v>2000m bėgimas berniukams</v>
      </c>
      <c r="E28" s="11" t="s">
        <v>337</v>
      </c>
      <c r="F28" s="11" t="str">
        <f t="shared" si="2"/>
        <v>berniukams</v>
      </c>
      <c r="G28" s="10">
        <f t="shared" si="3"/>
        <v>0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>
      <c r="A29" s="10" t="s">
        <v>34</v>
      </c>
      <c r="B29" s="11" t="s">
        <v>22</v>
      </c>
      <c r="C29" s="11" t="str">
        <f t="shared" si="0"/>
        <v>3000m v</v>
      </c>
      <c r="D29" s="11" t="str">
        <f t="shared" si="1"/>
        <v>3000m bėgimas berniukams</v>
      </c>
      <c r="E29" s="11" t="s">
        <v>286</v>
      </c>
      <c r="F29" s="11" t="str">
        <f t="shared" si="2"/>
        <v>berniukams</v>
      </c>
      <c r="G29" s="10">
        <f t="shared" si="3"/>
        <v>0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>
      <c r="A30" s="10" t="s">
        <v>34</v>
      </c>
      <c r="B30" s="11" t="s">
        <v>323</v>
      </c>
      <c r="C30" s="11" t="str">
        <f t="shared" si="0"/>
        <v>5000m v</v>
      </c>
      <c r="D30" s="11" t="str">
        <f t="shared" si="1"/>
        <v>5000m bėgimas berniukams</v>
      </c>
      <c r="E30" s="11" t="s">
        <v>324</v>
      </c>
      <c r="F30" s="11" t="str">
        <f t="shared" si="2"/>
        <v>berniukams</v>
      </c>
      <c r="G30" s="10">
        <f t="shared" si="3"/>
        <v>0</v>
      </c>
      <c r="I30" s="10">
        <v>21</v>
      </c>
      <c r="J30" s="2">
        <v>1.4583333333333301E-2</v>
      </c>
    </row>
    <row r="31" spans="1:19">
      <c r="A31" s="10" t="s">
        <v>34</v>
      </c>
      <c r="B31" s="11" t="s">
        <v>370</v>
      </c>
      <c r="C31" s="11" t="str">
        <f t="shared" si="0"/>
        <v>2000m klb v</v>
      </c>
      <c r="D31" s="11" t="str">
        <f t="shared" si="1"/>
        <v>2000m kl. bėgimas berniukams</v>
      </c>
      <c r="E31" s="11" t="s">
        <v>371</v>
      </c>
      <c r="F31" s="11" t="str">
        <f t="shared" si="2"/>
        <v>berniukams</v>
      </c>
      <c r="G31" s="10">
        <f t="shared" si="3"/>
        <v>0</v>
      </c>
      <c r="I31" s="10">
        <v>22</v>
      </c>
      <c r="J31" s="2">
        <v>1.52777777777778E-2</v>
      </c>
    </row>
    <row r="32" spans="1:19">
      <c r="A32" s="10" t="s">
        <v>34</v>
      </c>
      <c r="B32" s="11" t="s">
        <v>312</v>
      </c>
      <c r="C32" s="11" t="str">
        <f t="shared" si="0"/>
        <v>10000m sp. ėj. v</v>
      </c>
      <c r="D32" s="11" t="str">
        <f t="shared" si="1"/>
        <v>10000m sp. ėjimas berniukams</v>
      </c>
      <c r="E32" s="11" t="s">
        <v>313</v>
      </c>
      <c r="F32" s="11" t="str">
        <f t="shared" si="2"/>
        <v>berniukams</v>
      </c>
      <c r="G32" s="10">
        <f t="shared" si="3"/>
        <v>0</v>
      </c>
      <c r="I32" s="10">
        <v>23</v>
      </c>
      <c r="J32" s="2">
        <v>1.5972222222222301E-2</v>
      </c>
    </row>
    <row r="33" spans="1:10">
      <c r="A33" s="10" t="s">
        <v>55</v>
      </c>
      <c r="B33" s="11" t="s">
        <v>360</v>
      </c>
      <c r="C33" s="11" t="str">
        <f t="shared" si="0"/>
        <v>5000m sp. ėj. m</v>
      </c>
      <c r="D33" s="11" t="str">
        <f t="shared" si="1"/>
        <v>5000m sp. ėjimas mergaitėms</v>
      </c>
      <c r="E33" s="11" t="s">
        <v>361</v>
      </c>
      <c r="F33" s="11" t="str">
        <f t="shared" si="2"/>
        <v>mergaitėms</v>
      </c>
      <c r="G33" s="10">
        <f t="shared" si="3"/>
        <v>1</v>
      </c>
      <c r="I33" s="10">
        <v>24</v>
      </c>
      <c r="J33" s="2">
        <v>1.6666666666666798E-2</v>
      </c>
    </row>
    <row r="34" spans="1:10">
      <c r="A34" s="10" t="s">
        <v>55</v>
      </c>
      <c r="B34" s="11" t="s">
        <v>297</v>
      </c>
      <c r="C34" s="11" t="str">
        <f t="shared" si="0"/>
        <v>1500m klb m</v>
      </c>
      <c r="D34" s="11" t="str">
        <f t="shared" si="1"/>
        <v>1500m kl. bėgimas mergaitėms</v>
      </c>
      <c r="E34" s="11" t="s">
        <v>298</v>
      </c>
      <c r="F34" s="11" t="str">
        <f t="shared" si="2"/>
        <v>mergaitėms</v>
      </c>
      <c r="G34" s="10">
        <f t="shared" si="3"/>
        <v>1</v>
      </c>
      <c r="I34" s="10">
        <v>25</v>
      </c>
      <c r="J34" s="2">
        <v>1.7361111111111299E-2</v>
      </c>
    </row>
    <row r="35" spans="1:10">
      <c r="A35" s="10" t="s">
        <v>34</v>
      </c>
      <c r="B35" s="11" t="s">
        <v>23</v>
      </c>
      <c r="C35" s="11" t="str">
        <f t="shared" si="0"/>
        <v>60m bb v</v>
      </c>
      <c r="D35" s="11" t="str">
        <f t="shared" si="1"/>
        <v>60m barj. bėgimas berniukams</v>
      </c>
      <c r="E35" s="11" t="s">
        <v>329</v>
      </c>
      <c r="F35" s="11" t="str">
        <f t="shared" si="2"/>
        <v>berniukams</v>
      </c>
      <c r="G35" s="10">
        <f t="shared" si="3"/>
        <v>0</v>
      </c>
      <c r="I35" s="10">
        <v>26</v>
      </c>
      <c r="J35" s="2">
        <v>1.80555555555558E-2</v>
      </c>
    </row>
    <row r="36" spans="1:10">
      <c r="A36" s="10" t="s">
        <v>55</v>
      </c>
      <c r="B36" s="11" t="s">
        <v>14</v>
      </c>
      <c r="C36" s="11" t="str">
        <f t="shared" si="0"/>
        <v>kartis m</v>
      </c>
      <c r="D36" s="11" t="str">
        <f t="shared" si="1"/>
        <v>Šuolis su kartimi mergaitėms</v>
      </c>
      <c r="E36" s="11" t="s">
        <v>290</v>
      </c>
      <c r="F36" s="11" t="str">
        <f t="shared" si="2"/>
        <v>mergaitėms</v>
      </c>
      <c r="G36" s="10">
        <f t="shared" si="3"/>
        <v>1</v>
      </c>
      <c r="I36" s="10">
        <v>27</v>
      </c>
      <c r="J36" s="2">
        <v>1.8750000000000301E-2</v>
      </c>
    </row>
    <row r="37" spans="1:10">
      <c r="A37" s="10" t="s">
        <v>55</v>
      </c>
      <c r="B37" s="11" t="s">
        <v>17</v>
      </c>
      <c r="C37" s="11" t="str">
        <f t="shared" si="0"/>
        <v>tolis m</v>
      </c>
      <c r="D37" s="11" t="str">
        <f t="shared" si="1"/>
        <v>Šuolis į tolį mergaitėms</v>
      </c>
      <c r="E37" s="11" t="s">
        <v>285</v>
      </c>
      <c r="F37" s="11" t="str">
        <f t="shared" si="2"/>
        <v>mergaitėms</v>
      </c>
      <c r="G37" s="10">
        <f t="shared" si="3"/>
        <v>1</v>
      </c>
      <c r="I37" s="10">
        <v>28</v>
      </c>
      <c r="J37" s="2">
        <v>1.9444444444444799E-2</v>
      </c>
    </row>
    <row r="38" spans="1:10">
      <c r="A38" s="10" t="s">
        <v>55</v>
      </c>
      <c r="B38" s="11" t="s">
        <v>16</v>
      </c>
      <c r="C38" s="11" t="str">
        <f t="shared" si="0"/>
        <v>aukštis m</v>
      </c>
      <c r="D38" s="11" t="str">
        <f t="shared" si="1"/>
        <v>Šuolis į aukštį mergaitėms</v>
      </c>
      <c r="E38" s="11" t="s">
        <v>278</v>
      </c>
      <c r="F38" s="11" t="str">
        <f t="shared" si="2"/>
        <v>mergaitėms</v>
      </c>
      <c r="G38" s="10">
        <f t="shared" si="3"/>
        <v>1</v>
      </c>
      <c r="I38" s="10">
        <v>29</v>
      </c>
      <c r="J38" s="2">
        <v>2.01388888888893E-2</v>
      </c>
    </row>
    <row r="39" spans="1:10">
      <c r="A39" s="10" t="s">
        <v>55</v>
      </c>
      <c r="B39" s="11" t="s">
        <v>20</v>
      </c>
      <c r="C39" s="11" t="str">
        <f t="shared" si="0"/>
        <v>rut3kg m</v>
      </c>
      <c r="D39" s="11" t="str">
        <f t="shared" si="1"/>
        <v>Rutulio (3 kg) stūmimas mergaitėms</v>
      </c>
      <c r="E39" s="11" t="s">
        <v>341</v>
      </c>
      <c r="F39" s="11" t="str">
        <f t="shared" si="2"/>
        <v>mergaitėms</v>
      </c>
      <c r="G39" s="10">
        <f t="shared" si="3"/>
        <v>1</v>
      </c>
      <c r="I39" s="10">
        <v>30</v>
      </c>
      <c r="J39" s="2">
        <v>2.0833333333333801E-2</v>
      </c>
    </row>
    <row r="40" spans="1:10">
      <c r="A40" s="10" t="s">
        <v>55</v>
      </c>
      <c r="B40" s="11" t="s">
        <v>1</v>
      </c>
      <c r="C40" s="11" t="str">
        <f t="shared" si="0"/>
        <v>triš m</v>
      </c>
      <c r="D40" s="11" t="str">
        <f t="shared" si="1"/>
        <v>Trišuolis mergaitėms</v>
      </c>
      <c r="E40" s="11" t="s">
        <v>364</v>
      </c>
      <c r="F40" s="11" t="str">
        <f t="shared" si="2"/>
        <v>mergaitėms</v>
      </c>
      <c r="G40" s="10">
        <f t="shared" si="3"/>
        <v>1</v>
      </c>
      <c r="I40" s="10">
        <v>31</v>
      </c>
      <c r="J40" s="2">
        <v>2.1527777777778302E-2</v>
      </c>
    </row>
    <row r="41" spans="1:10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str">
        <f t="shared" ref="D41:D69" si="5">CONCATENATE(E41," ",F41)</f>
        <v>60m bėgimas mergaitėms</v>
      </c>
      <c r="E41" s="11" t="s">
        <v>300</v>
      </c>
      <c r="F41" s="11" t="str">
        <f t="shared" ref="F41:F69" si="6">IF(ISBLANK(A41)," ",IF(G41=1,$F$8,$F$7))</f>
        <v>mergaitėms</v>
      </c>
      <c r="G41" s="10">
        <f t="shared" ref="G41:G69" si="7">IF(ISBLANK(A41)," ",VLOOKUP(A41,gend,2,FALSE))</f>
        <v>1</v>
      </c>
      <c r="I41" s="10">
        <v>32</v>
      </c>
      <c r="J41" s="2">
        <v>2.2222222222222799E-2</v>
      </c>
    </row>
    <row r="42" spans="1:10">
      <c r="A42" s="10" t="s">
        <v>55</v>
      </c>
      <c r="B42" s="11" t="s">
        <v>4</v>
      </c>
      <c r="C42" s="11" t="str">
        <f t="shared" si="4"/>
        <v>300m m</v>
      </c>
      <c r="D42" s="11" t="str">
        <f t="shared" si="5"/>
        <v>300m bėgimas mergaitėms</v>
      </c>
      <c r="E42" s="11" t="s">
        <v>357</v>
      </c>
      <c r="F42" s="11" t="str">
        <f t="shared" si="6"/>
        <v>mergaitėms</v>
      </c>
      <c r="G42" s="10">
        <f t="shared" si="7"/>
        <v>1</v>
      </c>
      <c r="I42" s="10">
        <v>33</v>
      </c>
      <c r="J42" s="2">
        <v>2.29166666666673E-2</v>
      </c>
    </row>
    <row r="43" spans="1:10">
      <c r="A43" s="10" t="s">
        <v>55</v>
      </c>
      <c r="B43" s="11" t="s">
        <v>7</v>
      </c>
      <c r="C43" s="11" t="str">
        <f t="shared" si="4"/>
        <v>200m m</v>
      </c>
      <c r="D43" s="11" t="str">
        <f t="shared" si="5"/>
        <v>200m bėgimas mergaitėms</v>
      </c>
      <c r="E43" s="11" t="s">
        <v>292</v>
      </c>
      <c r="F43" s="11" t="str">
        <f t="shared" si="6"/>
        <v>mergaitėms</v>
      </c>
      <c r="G43" s="10">
        <f t="shared" si="7"/>
        <v>1</v>
      </c>
      <c r="I43" s="10">
        <v>34</v>
      </c>
      <c r="J43" s="2">
        <v>2.3611111111111801E-2</v>
      </c>
    </row>
    <row r="44" spans="1:10">
      <c r="A44" s="10" t="s">
        <v>55</v>
      </c>
      <c r="B44" s="11" t="s">
        <v>18</v>
      </c>
      <c r="C44" s="11" t="str">
        <f t="shared" si="4"/>
        <v>600m m</v>
      </c>
      <c r="D44" s="11" t="str">
        <f t="shared" si="5"/>
        <v>600m bėgimas mergaitėms</v>
      </c>
      <c r="E44" s="11" t="s">
        <v>353</v>
      </c>
      <c r="F44" s="11" t="str">
        <f t="shared" si="6"/>
        <v>mergaitėms</v>
      </c>
      <c r="G44" s="10">
        <f t="shared" si="7"/>
        <v>1</v>
      </c>
      <c r="I44" s="10">
        <v>35</v>
      </c>
      <c r="J44" s="2">
        <v>2.4305555555556298E-2</v>
      </c>
    </row>
    <row r="45" spans="1:10">
      <c r="A45" s="10" t="s">
        <v>55</v>
      </c>
      <c r="B45" s="11" t="s">
        <v>15</v>
      </c>
      <c r="C45" s="11" t="str">
        <f t="shared" si="4"/>
        <v>800m m</v>
      </c>
      <c r="D45" s="11" t="str">
        <f t="shared" si="5"/>
        <v>800m bėgimas mergaitėms</v>
      </c>
      <c r="E45" s="11" t="s">
        <v>280</v>
      </c>
      <c r="F45" s="11" t="str">
        <f t="shared" si="6"/>
        <v>mergaitėms</v>
      </c>
      <c r="G45" s="10">
        <f t="shared" si="7"/>
        <v>1</v>
      </c>
      <c r="I45" s="10">
        <v>36</v>
      </c>
      <c r="J45" s="2">
        <v>2.5000000000000799E-2</v>
      </c>
    </row>
    <row r="46" spans="1:10">
      <c r="A46" s="10" t="s">
        <v>55</v>
      </c>
      <c r="B46" s="11" t="s">
        <v>21</v>
      </c>
      <c r="C46" s="11" t="str">
        <f t="shared" si="4"/>
        <v>1000m m</v>
      </c>
      <c r="D46" s="11" t="str">
        <f t="shared" si="5"/>
        <v>1000m bėgimas mergaitėms</v>
      </c>
      <c r="E46" s="11" t="s">
        <v>343</v>
      </c>
      <c r="F46" s="11" t="str">
        <f t="shared" si="6"/>
        <v>mergaitėms</v>
      </c>
      <c r="G46" s="10">
        <f t="shared" si="7"/>
        <v>1</v>
      </c>
      <c r="I46" s="10">
        <v>37</v>
      </c>
      <c r="J46" s="2">
        <v>2.56944444444453E-2</v>
      </c>
    </row>
    <row r="47" spans="1:10">
      <c r="A47" s="10" t="s">
        <v>55</v>
      </c>
      <c r="B47" s="11" t="s">
        <v>283</v>
      </c>
      <c r="C47" s="11" t="str">
        <f t="shared" si="4"/>
        <v>1500m m</v>
      </c>
      <c r="D47" s="11" t="str">
        <f t="shared" si="5"/>
        <v>1500m bėgimas mergaitėms</v>
      </c>
      <c r="E47" s="11" t="s">
        <v>295</v>
      </c>
      <c r="F47" s="11" t="str">
        <f t="shared" si="6"/>
        <v>mergaitėms</v>
      </c>
      <c r="G47" s="10">
        <f t="shared" si="7"/>
        <v>1</v>
      </c>
      <c r="I47" s="10">
        <v>38</v>
      </c>
      <c r="J47" s="2">
        <v>2.6388888888889801E-2</v>
      </c>
    </row>
    <row r="48" spans="1:10">
      <c r="A48" s="10" t="s">
        <v>55</v>
      </c>
      <c r="B48" s="11" t="s">
        <v>23</v>
      </c>
      <c r="C48" s="11" t="str">
        <f t="shared" si="4"/>
        <v>60m bb m</v>
      </c>
      <c r="D48" s="11" t="str">
        <f t="shared" si="5"/>
        <v>60m barj. bėgimas mergaitėms</v>
      </c>
      <c r="E48" s="11" t="s">
        <v>329</v>
      </c>
      <c r="F48" s="11" t="str">
        <f t="shared" si="6"/>
        <v>mergaitėms</v>
      </c>
      <c r="G48" s="10">
        <f t="shared" si="7"/>
        <v>1</v>
      </c>
      <c r="I48" s="10">
        <v>39</v>
      </c>
      <c r="J48" s="2">
        <v>2.7083333333334299E-2</v>
      </c>
    </row>
    <row r="49" spans="1:10">
      <c r="A49" s="10" t="s">
        <v>55</v>
      </c>
      <c r="B49" s="11" t="s">
        <v>22</v>
      </c>
      <c r="C49" s="11" t="str">
        <f t="shared" si="4"/>
        <v>3000m m</v>
      </c>
      <c r="D49" s="11" t="str">
        <f t="shared" si="5"/>
        <v>3000m bėgimas mergaitėms</v>
      </c>
      <c r="E49" s="11" t="s">
        <v>286</v>
      </c>
      <c r="F49" s="11" t="str">
        <f t="shared" si="6"/>
        <v>mergaitėms</v>
      </c>
      <c r="G49" s="10">
        <f t="shared" si="7"/>
        <v>1</v>
      </c>
      <c r="I49" s="10">
        <v>40</v>
      </c>
      <c r="J49" s="2">
        <v>2.77777777777788E-2</v>
      </c>
    </row>
    <row r="50" spans="1:10">
      <c r="A50" s="10" t="s">
        <v>55</v>
      </c>
      <c r="B50" s="11" t="s">
        <v>328</v>
      </c>
      <c r="C50" s="11" t="str">
        <f t="shared" si="4"/>
        <v xml:space="preserve"> 60m bb m</v>
      </c>
      <c r="D50" s="11" t="str">
        <f t="shared" si="5"/>
        <v>60m barj. bėgimas mergaitėms</v>
      </c>
      <c r="E50" s="11" t="s">
        <v>329</v>
      </c>
      <c r="F50" s="11" t="str">
        <f t="shared" si="6"/>
        <v>mergaitėms</v>
      </c>
      <c r="G50" s="10">
        <f t="shared" si="7"/>
        <v>1</v>
      </c>
      <c r="I50" s="10">
        <v>41</v>
      </c>
      <c r="J50" s="2">
        <v>2.8472222222223301E-2</v>
      </c>
    </row>
    <row r="51" spans="1:10">
      <c r="A51" s="10" t="s">
        <v>55</v>
      </c>
      <c r="B51" s="11" t="s">
        <v>388</v>
      </c>
      <c r="C51" s="11" t="str">
        <f t="shared" si="4"/>
        <v xml:space="preserve"> 800m m</v>
      </c>
      <c r="D51" s="11" t="str">
        <f t="shared" si="5"/>
        <v>800m bėgimas mergaitėms</v>
      </c>
      <c r="E51" s="11" t="s">
        <v>280</v>
      </c>
      <c r="F51" s="11" t="str">
        <f t="shared" si="6"/>
        <v>mergaitėms</v>
      </c>
      <c r="G51" s="10">
        <f t="shared" si="7"/>
        <v>1</v>
      </c>
      <c r="I51" s="10">
        <v>42</v>
      </c>
      <c r="J51" s="2">
        <v>2.9166666666667802E-2</v>
      </c>
    </row>
    <row r="52" spans="1:10">
      <c r="A52" s="10" t="s">
        <v>34</v>
      </c>
      <c r="B52" s="11" t="s">
        <v>342</v>
      </c>
      <c r="C52" s="11" t="str">
        <f t="shared" si="4"/>
        <v xml:space="preserve"> 1000m v</v>
      </c>
      <c r="D52" s="11" t="str">
        <f t="shared" si="5"/>
        <v>1000m bėgimas berniukams</v>
      </c>
      <c r="E52" s="11" t="s">
        <v>343</v>
      </c>
      <c r="F52" s="11" t="str">
        <f t="shared" si="6"/>
        <v>berniukams</v>
      </c>
      <c r="G52" s="10">
        <f t="shared" si="7"/>
        <v>0</v>
      </c>
      <c r="I52" s="10">
        <v>43</v>
      </c>
      <c r="J52" s="2">
        <v>2.9861111111112299E-2</v>
      </c>
    </row>
    <row r="53" spans="1:10">
      <c r="A53" s="10" t="s">
        <v>34</v>
      </c>
      <c r="B53" s="11" t="s">
        <v>382</v>
      </c>
      <c r="C53" s="11" t="str">
        <f t="shared" si="4"/>
        <v xml:space="preserve"> 60m v</v>
      </c>
      <c r="D53" s="11" t="str">
        <f t="shared" si="5"/>
        <v>60m bėgimas berniukams</v>
      </c>
      <c r="E53" s="11" t="s">
        <v>300</v>
      </c>
      <c r="F53" s="11" t="str">
        <f t="shared" si="6"/>
        <v>berniukams</v>
      </c>
      <c r="G53" s="10">
        <f t="shared" si="7"/>
        <v>0</v>
      </c>
      <c r="I53" s="10">
        <v>44</v>
      </c>
      <c r="J53" s="2">
        <v>3.05555555555568E-2</v>
      </c>
    </row>
    <row r="54" spans="1:10">
      <c r="A54" s="10" t="s">
        <v>34</v>
      </c>
      <c r="B54" s="11" t="s">
        <v>328</v>
      </c>
      <c r="C54" s="11" t="str">
        <f t="shared" si="4"/>
        <v xml:space="preserve"> 60m bb v</v>
      </c>
      <c r="D54" s="11" t="str">
        <f t="shared" si="5"/>
        <v>60m barj. bėgimas berniukams</v>
      </c>
      <c r="E54" s="11" t="s">
        <v>329</v>
      </c>
      <c r="F54" s="11" t="str">
        <f t="shared" si="6"/>
        <v>berniukams</v>
      </c>
      <c r="G54" s="10">
        <f t="shared" si="7"/>
        <v>0</v>
      </c>
      <c r="I54" s="10">
        <v>45</v>
      </c>
      <c r="J54" s="2">
        <v>3.1250000000001298E-2</v>
      </c>
    </row>
    <row r="55" spans="1:10">
      <c r="A55" s="10" t="s">
        <v>55</v>
      </c>
      <c r="B55" s="11" t="s">
        <v>13</v>
      </c>
      <c r="C55" s="11" t="str">
        <f t="shared" si="4"/>
        <v>60m bb.76 m</v>
      </c>
      <c r="D55" s="11" t="str">
        <f t="shared" si="5"/>
        <v>60m barj. bėgimas (0.76 - 7.50) mergaitėms</v>
      </c>
      <c r="E55" s="11" t="s">
        <v>317</v>
      </c>
      <c r="F55" s="11" t="str">
        <f t="shared" si="6"/>
        <v>mergaitėms</v>
      </c>
      <c r="G55" s="10">
        <f t="shared" si="7"/>
        <v>1</v>
      </c>
      <c r="I55" s="10">
        <v>46</v>
      </c>
      <c r="J55" s="2">
        <v>3.1944444444445802E-2</v>
      </c>
    </row>
    <row r="56" spans="1:10">
      <c r="A56" s="10" t="s">
        <v>34</v>
      </c>
      <c r="B56" s="11" t="s">
        <v>13</v>
      </c>
      <c r="C56" s="11" t="str">
        <f t="shared" si="4"/>
        <v>60m bb.76 v</v>
      </c>
      <c r="D56" s="11" t="str">
        <f t="shared" si="5"/>
        <v>60m barj. bėgimas (0.76 - 7.50) berniukams</v>
      </c>
      <c r="E56" s="11" t="s">
        <v>317</v>
      </c>
      <c r="F56" s="11" t="str">
        <f t="shared" si="6"/>
        <v>berniukams</v>
      </c>
      <c r="G56" s="10">
        <f t="shared" si="7"/>
        <v>0</v>
      </c>
      <c r="I56" s="10">
        <v>47</v>
      </c>
      <c r="J56" s="2">
        <v>3.2638888888890299E-2</v>
      </c>
    </row>
    <row r="57" spans="1:10">
      <c r="A57" s="10" t="s">
        <v>34</v>
      </c>
      <c r="B57" s="11" t="s">
        <v>365</v>
      </c>
      <c r="C57" s="11" t="str">
        <f t="shared" si="4"/>
        <v>60m bb.84 v</v>
      </c>
      <c r="D57" s="11" t="str">
        <f t="shared" si="5"/>
        <v xml:space="preserve"> berniukams</v>
      </c>
      <c r="F57" s="11" t="str">
        <f t="shared" si="6"/>
        <v>berniukams</v>
      </c>
      <c r="G57" s="10">
        <f t="shared" si="7"/>
        <v>0</v>
      </c>
      <c r="I57" s="10">
        <v>48</v>
      </c>
      <c r="J57" s="2">
        <v>3.3333333333334797E-2</v>
      </c>
    </row>
    <row r="58" spans="1:10">
      <c r="A58" s="10" t="s">
        <v>34</v>
      </c>
      <c r="B58" s="11" t="s">
        <v>301</v>
      </c>
      <c r="C58" s="11" t="str">
        <f t="shared" si="4"/>
        <v>60m bb.914 v</v>
      </c>
      <c r="D58" s="11" t="str">
        <f t="shared" si="5"/>
        <v xml:space="preserve"> berniukams</v>
      </c>
      <c r="F58" s="11" t="str">
        <f t="shared" si="6"/>
        <v>berniukams</v>
      </c>
      <c r="G58" s="10">
        <f t="shared" si="7"/>
        <v>0</v>
      </c>
      <c r="I58" s="10">
        <v>49</v>
      </c>
      <c r="J58" s="2">
        <v>3.4027777777779301E-2</v>
      </c>
    </row>
    <row r="59" spans="1:10">
      <c r="A59" s="10" t="s">
        <v>34</v>
      </c>
      <c r="B59" s="11" t="s">
        <v>24</v>
      </c>
      <c r="C59" s="11" t="str">
        <f t="shared" si="4"/>
        <v>60m bb.99 v</v>
      </c>
      <c r="D59" s="11" t="str">
        <f t="shared" si="5"/>
        <v>60 m barj. (0.99) bėgimas berniukams</v>
      </c>
      <c r="E59" s="11" t="s">
        <v>358</v>
      </c>
      <c r="F59" s="11" t="str">
        <f t="shared" si="6"/>
        <v>berniukams</v>
      </c>
      <c r="G59" s="10">
        <f t="shared" si="7"/>
        <v>0</v>
      </c>
      <c r="I59" s="10">
        <v>50</v>
      </c>
      <c r="J59" s="2">
        <v>3.4722222222223799E-2</v>
      </c>
    </row>
    <row r="60" spans="1:10">
      <c r="A60" s="10" t="s">
        <v>34</v>
      </c>
      <c r="B60" s="11" t="s">
        <v>293</v>
      </c>
      <c r="C60" s="11" t="str">
        <f t="shared" si="4"/>
        <v xml:space="preserve"> aukštis v</v>
      </c>
      <c r="D60" s="11" t="str">
        <f t="shared" si="5"/>
        <v>Šuolis į aukštį berniukams</v>
      </c>
      <c r="E60" s="11" t="s">
        <v>278</v>
      </c>
      <c r="F60" s="11" t="str">
        <f t="shared" si="6"/>
        <v>berniukams</v>
      </c>
      <c r="G60" s="10">
        <f t="shared" si="7"/>
        <v>0</v>
      </c>
      <c r="I60" s="10">
        <v>51</v>
      </c>
      <c r="J60" s="2">
        <v>3.5416666666668303E-2</v>
      </c>
    </row>
    <row r="61" spans="1:10">
      <c r="A61" s="10" t="s">
        <v>34</v>
      </c>
      <c r="B61" s="11" t="s">
        <v>338</v>
      </c>
      <c r="C61" s="11" t="str">
        <f t="shared" si="4"/>
        <v xml:space="preserve"> tolis v</v>
      </c>
      <c r="D61" s="11" t="str">
        <f t="shared" si="5"/>
        <v>Šuolis į tolį berniukams</v>
      </c>
      <c r="E61" s="11" t="s">
        <v>285</v>
      </c>
      <c r="F61" s="11" t="str">
        <f t="shared" si="6"/>
        <v>berniukams</v>
      </c>
      <c r="G61" s="10">
        <f t="shared" si="7"/>
        <v>0</v>
      </c>
      <c r="I61" s="10">
        <v>52</v>
      </c>
      <c r="J61" s="2">
        <v>3.6111111111112801E-2</v>
      </c>
    </row>
    <row r="62" spans="1:10">
      <c r="A62" s="10" t="s">
        <v>34</v>
      </c>
      <c r="B62" s="11" t="s">
        <v>281</v>
      </c>
      <c r="C62" s="11" t="str">
        <f t="shared" si="4"/>
        <v xml:space="preserve"> rut v</v>
      </c>
      <c r="D62" s="11" t="str">
        <f t="shared" si="5"/>
        <v>Rutulio stūmimas berniukams</v>
      </c>
      <c r="E62" s="11" t="s">
        <v>282</v>
      </c>
      <c r="F62" s="11" t="str">
        <f t="shared" si="6"/>
        <v>berniukams</v>
      </c>
      <c r="G62" s="10">
        <f t="shared" si="7"/>
        <v>0</v>
      </c>
      <c r="I62" s="10">
        <v>53</v>
      </c>
      <c r="J62" s="2">
        <v>3.6805555555557298E-2</v>
      </c>
    </row>
    <row r="63" spans="1:10">
      <c r="A63" s="10" t="s">
        <v>34</v>
      </c>
      <c r="B63" s="11" t="s">
        <v>348</v>
      </c>
      <c r="C63" s="11" t="str">
        <f t="shared" si="4"/>
        <v xml:space="preserve"> kartis v</v>
      </c>
      <c r="D63" s="11" t="str">
        <f t="shared" si="5"/>
        <v>Šuolis su kartimi berniukams</v>
      </c>
      <c r="E63" s="11" t="s">
        <v>290</v>
      </c>
      <c r="F63" s="11" t="str">
        <f t="shared" si="6"/>
        <v>berniukams</v>
      </c>
      <c r="G63" s="10">
        <f t="shared" si="7"/>
        <v>0</v>
      </c>
      <c r="I63" s="10">
        <v>54</v>
      </c>
      <c r="J63" s="2">
        <v>3.7500000000001803E-2</v>
      </c>
    </row>
    <row r="64" spans="1:10">
      <c r="A64" s="10" t="s">
        <v>55</v>
      </c>
      <c r="B64" s="11" t="s">
        <v>281</v>
      </c>
      <c r="C64" s="11" t="str">
        <f t="shared" si="4"/>
        <v xml:space="preserve"> rut m</v>
      </c>
      <c r="D64" s="11" t="str">
        <f t="shared" si="5"/>
        <v>Rutulio stūmimas mergaitėms</v>
      </c>
      <c r="E64" s="11" t="s">
        <v>282</v>
      </c>
      <c r="F64" s="11" t="str">
        <f t="shared" si="6"/>
        <v>mergaitėms</v>
      </c>
      <c r="G64" s="10">
        <f t="shared" si="7"/>
        <v>1</v>
      </c>
      <c r="I64" s="10">
        <v>55</v>
      </c>
      <c r="J64" s="2">
        <v>3.81944444444463E-2</v>
      </c>
    </row>
    <row r="65" spans="1:10">
      <c r="A65" s="10" t="s">
        <v>55</v>
      </c>
      <c r="B65" s="11" t="s">
        <v>338</v>
      </c>
      <c r="C65" s="11" t="str">
        <f t="shared" si="4"/>
        <v xml:space="preserve"> tolis m</v>
      </c>
      <c r="D65" s="11" t="str">
        <f t="shared" si="5"/>
        <v>Šuolis į tolį mergaitėms</v>
      </c>
      <c r="E65" s="11" t="s">
        <v>285</v>
      </c>
      <c r="F65" s="11" t="str">
        <f t="shared" si="6"/>
        <v>mergaitėms</v>
      </c>
      <c r="G65" s="10">
        <f t="shared" si="7"/>
        <v>1</v>
      </c>
      <c r="I65" s="10">
        <v>56</v>
      </c>
      <c r="J65" s="2">
        <v>3.8888888888890798E-2</v>
      </c>
    </row>
    <row r="66" spans="1:10">
      <c r="A66" s="10" t="s">
        <v>55</v>
      </c>
      <c r="B66" s="11" t="s">
        <v>293</v>
      </c>
      <c r="C66" s="11" t="str">
        <f t="shared" si="4"/>
        <v xml:space="preserve"> aukštis m</v>
      </c>
      <c r="D66" s="11" t="str">
        <f t="shared" si="5"/>
        <v>Šuolis į aukštį mergaitėms</v>
      </c>
      <c r="E66" s="11" t="s">
        <v>278</v>
      </c>
      <c r="F66" s="11" t="str">
        <f t="shared" si="6"/>
        <v>mergaitėms</v>
      </c>
      <c r="G66" s="10">
        <f t="shared" si="7"/>
        <v>1</v>
      </c>
      <c r="I66" s="10">
        <v>57</v>
      </c>
      <c r="J66" s="2">
        <v>3.9583333333335302E-2</v>
      </c>
    </row>
    <row r="67" spans="1:10">
      <c r="A67" s="10" t="s">
        <v>34</v>
      </c>
      <c r="B67" s="11" t="s">
        <v>325</v>
      </c>
      <c r="C67" s="11" t="str">
        <f t="shared" si="4"/>
        <v xml:space="preserve"> 60m bb.99 v</v>
      </c>
      <c r="D67" s="11" t="str">
        <f t="shared" si="5"/>
        <v>60m barj. (0.99) bėgimas berniukams</v>
      </c>
      <c r="E67" s="11" t="s">
        <v>326</v>
      </c>
      <c r="F67" s="11" t="str">
        <f t="shared" si="6"/>
        <v>berniukams</v>
      </c>
      <c r="G67" s="10">
        <f t="shared" si="7"/>
        <v>0</v>
      </c>
      <c r="I67" s="10">
        <v>58</v>
      </c>
      <c r="J67" s="2">
        <v>4.02777777777798E-2</v>
      </c>
    </row>
    <row r="68" spans="1:10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>
      <c r="I94" s="10">
        <v>85</v>
      </c>
      <c r="J94" s="2">
        <v>5.9027777777781301E-2</v>
      </c>
    </row>
    <row r="107" spans="2:3">
      <c r="B107" s="11" t="s">
        <v>23</v>
      </c>
      <c r="C107" s="2">
        <v>3.4722222222222199E-3</v>
      </c>
    </row>
    <row r="108" spans="2:3">
      <c r="B108" s="11" t="s">
        <v>5</v>
      </c>
      <c r="C108" s="2">
        <v>2.0833333333333298E-3</v>
      </c>
    </row>
    <row r="109" spans="2:3">
      <c r="B109" s="11" t="s">
        <v>7</v>
      </c>
      <c r="C109" s="2">
        <v>2.0833333333333298E-3</v>
      </c>
    </row>
    <row r="110" spans="2:3">
      <c r="B110" s="11" t="s">
        <v>4</v>
      </c>
      <c r="C110" s="2">
        <v>2.7777777777777801E-3</v>
      </c>
    </row>
    <row r="111" spans="2:3">
      <c r="B111" s="11" t="s">
        <v>302</v>
      </c>
      <c r="C111" s="2">
        <v>2.7777777777777801E-3</v>
      </c>
    </row>
    <row r="112" spans="2:3">
      <c r="B112" s="11" t="s">
        <v>18</v>
      </c>
      <c r="C112" s="2">
        <v>3.4722222222222199E-3</v>
      </c>
    </row>
    <row r="113" spans="2:3">
      <c r="B113" s="11" t="s">
        <v>15</v>
      </c>
      <c r="C113" s="2">
        <v>4.1666666666666701E-3</v>
      </c>
    </row>
    <row r="114" spans="2:3">
      <c r="B114" s="11" t="s">
        <v>21</v>
      </c>
      <c r="C114" s="2">
        <v>4.8611111111111103E-3</v>
      </c>
    </row>
    <row r="115" spans="2:3">
      <c r="B115" s="11" t="s">
        <v>283</v>
      </c>
      <c r="C115" s="2">
        <v>5.5555555555555601E-3</v>
      </c>
    </row>
    <row r="116" spans="2:3">
      <c r="B116" s="11" t="s">
        <v>336</v>
      </c>
      <c r="C116" s="2">
        <v>6.9444444444444397E-3</v>
      </c>
    </row>
    <row r="117" spans="2:3">
      <c r="B117" s="11" t="s">
        <v>22</v>
      </c>
      <c r="C117" s="2">
        <v>1.0416666666666701E-2</v>
      </c>
    </row>
    <row r="118" spans="2:3">
      <c r="B118" s="11" t="s">
        <v>323</v>
      </c>
      <c r="C118" s="2">
        <v>1.7361111111111101E-2</v>
      </c>
    </row>
    <row r="119" spans="2:3">
      <c r="B119" s="11" t="s">
        <v>24</v>
      </c>
      <c r="C119" s="2">
        <v>3.4722222222222199E-3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10.44140625" style="11" customWidth="1"/>
    <col min="2" max="2" width="8.33203125" style="11" customWidth="1"/>
    <col min="3" max="3" width="5.109375" style="11" customWidth="1"/>
    <col min="4" max="4" width="8.109375" style="10" customWidth="1"/>
    <col min="5" max="5" width="8.88671875" style="10" customWidth="1"/>
    <col min="6" max="6" width="5.109375" style="79" customWidth="1"/>
    <col min="7" max="7" width="8.5546875" style="11" customWidth="1"/>
    <col min="8" max="8" width="7.6640625" style="11" customWidth="1"/>
    <col min="9" max="9" width="4.88671875" style="10" customWidth="1"/>
    <col min="10" max="10" width="12.33203125" style="19" customWidth="1"/>
    <col min="11" max="11" width="12.33203125" style="82" customWidth="1"/>
    <col min="12" max="13" width="12.33203125" style="11" customWidth="1"/>
    <col min="14" max="17" width="11.44140625" style="13" customWidth="1"/>
    <col min="18" max="16384" width="11.44140625" style="11"/>
  </cols>
  <sheetData>
    <row r="1" spans="1:17">
      <c r="A1" s="84" t="s">
        <v>10</v>
      </c>
      <c r="B1" s="84" t="s">
        <v>426</v>
      </c>
      <c r="C1" s="84" t="s">
        <v>427</v>
      </c>
      <c r="D1" s="80" t="s">
        <v>9</v>
      </c>
      <c r="E1" s="78" t="s">
        <v>26</v>
      </c>
      <c r="F1" s="85" t="s">
        <v>427</v>
      </c>
      <c r="G1" s="84" t="s">
        <v>428</v>
      </c>
      <c r="H1" s="84" t="s">
        <v>429</v>
      </c>
      <c r="I1" s="81" t="s">
        <v>25</v>
      </c>
      <c r="J1" s="83" t="s">
        <v>430</v>
      </c>
      <c r="K1" s="86" t="s">
        <v>431</v>
      </c>
      <c r="L1" s="83" t="s">
        <v>29</v>
      </c>
      <c r="M1" s="83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>
      <c r="B2" s="10"/>
      <c r="C2" s="79">
        <f t="shared" ref="C2:C33" ca="1" si="0">RAND()</f>
        <v>0.15586425815983163</v>
      </c>
      <c r="D2" s="10" t="s">
        <v>34</v>
      </c>
      <c r="E2" s="10">
        <v>8</v>
      </c>
      <c r="F2" s="79">
        <f t="shared" ref="F2:F33" ca="1" si="1">RAND()</f>
        <v>0.58822870387075277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#N/A</v>
      </c>
      <c r="K2" s="82" t="e">
        <f t="shared" ref="K2:K65" si="4">IF(ISBLANK(E2)," ",VLOOKUP(I2,id,3,FALSE))</f>
        <v>#N/A</v>
      </c>
      <c r="L2" s="13" t="e">
        <f t="shared" ref="L2:L65" si="5">IF(ISBLANK(E2)," ",VLOOKUP(I2,id,4,FALSE))</f>
        <v>#N/A</v>
      </c>
      <c r="M2" s="13" t="e">
        <f>IF(ISBLANK(E2)," ",VLOOKUP(I2,id,7,FALSE))</f>
        <v>#N/A</v>
      </c>
    </row>
    <row r="3" spans="1:17">
      <c r="B3" s="10"/>
      <c r="C3" s="79">
        <f t="shared" ca="1" si="0"/>
        <v>0.16615187411153132</v>
      </c>
      <c r="F3" s="79">
        <f t="shared" ca="1" si="1"/>
        <v>0.69838124258334533</v>
      </c>
      <c r="I3" s="10" t="str">
        <f t="shared" si="2"/>
        <v xml:space="preserve"> </v>
      </c>
      <c r="J3" s="19" t="str">
        <f t="shared" si="3"/>
        <v xml:space="preserve"> </v>
      </c>
      <c r="K3" s="82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>
      <c r="B4" s="10"/>
      <c r="C4" s="79">
        <f t="shared" ca="1" si="0"/>
        <v>0.23155206712740573</v>
      </c>
      <c r="F4" s="79">
        <f t="shared" ca="1" si="1"/>
        <v>0.69580206652158361</v>
      </c>
      <c r="I4" s="10" t="str">
        <f t="shared" si="2"/>
        <v xml:space="preserve"> </v>
      </c>
      <c r="J4" s="19" t="str">
        <f t="shared" si="3"/>
        <v xml:space="preserve"> </v>
      </c>
      <c r="K4" s="82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>
      <c r="B5" s="10"/>
      <c r="C5" s="79">
        <f t="shared" ca="1" si="0"/>
        <v>0.22204060091110089</v>
      </c>
      <c r="F5" s="79">
        <f t="shared" ca="1" si="1"/>
        <v>0.69471329068381682</v>
      </c>
      <c r="I5" s="10" t="str">
        <f t="shared" si="2"/>
        <v xml:space="preserve"> </v>
      </c>
      <c r="J5" s="19" t="str">
        <f t="shared" si="3"/>
        <v xml:space="preserve"> </v>
      </c>
      <c r="K5" s="82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>
      <c r="B6" s="10"/>
      <c r="C6" s="79">
        <f t="shared" ca="1" si="0"/>
        <v>9.9472576160420045E-2</v>
      </c>
      <c r="F6" s="79">
        <f t="shared" ca="1" si="1"/>
        <v>7.9129346297643122E-2</v>
      </c>
      <c r="I6" s="10" t="str">
        <f t="shared" si="2"/>
        <v xml:space="preserve"> </v>
      </c>
      <c r="J6" s="19" t="str">
        <f t="shared" si="3"/>
        <v xml:space="preserve"> </v>
      </c>
      <c r="K6" s="82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>
      <c r="B7" s="10"/>
      <c r="C7" s="79">
        <f t="shared" ca="1" si="0"/>
        <v>0.17567265275081645</v>
      </c>
      <c r="F7" s="79">
        <f t="shared" ca="1" si="1"/>
        <v>0.19744180230537833</v>
      </c>
      <c r="I7" s="10" t="str">
        <f t="shared" si="2"/>
        <v xml:space="preserve"> </v>
      </c>
      <c r="J7" s="19" t="str">
        <f t="shared" si="3"/>
        <v xml:space="preserve"> </v>
      </c>
      <c r="K7" s="82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>
      <c r="B8" s="10"/>
      <c r="C8" s="79">
        <f t="shared" ca="1" si="0"/>
        <v>0.8100509284580496</v>
      </c>
      <c r="F8" s="79">
        <f t="shared" ca="1" si="1"/>
        <v>1.2727464914210618E-3</v>
      </c>
      <c r="I8" s="10" t="str">
        <f t="shared" si="2"/>
        <v xml:space="preserve"> </v>
      </c>
      <c r="J8" s="19" t="str">
        <f t="shared" si="3"/>
        <v xml:space="preserve"> </v>
      </c>
      <c r="K8" s="82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>
      <c r="B9" s="10"/>
      <c r="C9" s="79">
        <f t="shared" ca="1" si="0"/>
        <v>0.9150520685320318</v>
      </c>
      <c r="F9" s="79">
        <f t="shared" ca="1" si="1"/>
        <v>0.57421059362882543</v>
      </c>
      <c r="I9" s="10" t="str">
        <f t="shared" si="2"/>
        <v xml:space="preserve"> </v>
      </c>
      <c r="J9" s="19" t="str">
        <f t="shared" si="3"/>
        <v xml:space="preserve"> </v>
      </c>
      <c r="K9" s="82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>
      <c r="B10" s="10"/>
      <c r="C10" s="79">
        <f t="shared" ca="1" si="0"/>
        <v>0.47182002493803077</v>
      </c>
      <c r="F10" s="79">
        <f t="shared" ca="1" si="1"/>
        <v>0.54811163657618611</v>
      </c>
      <c r="I10" s="10" t="str">
        <f t="shared" si="2"/>
        <v xml:space="preserve"> </v>
      </c>
      <c r="J10" s="19" t="str">
        <f t="shared" si="3"/>
        <v xml:space="preserve"> </v>
      </c>
      <c r="K10" s="82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>
      <c r="B11" s="10"/>
      <c r="C11" s="79">
        <f t="shared" ca="1" si="0"/>
        <v>0.40990726370589792</v>
      </c>
      <c r="F11" s="79">
        <f t="shared" ca="1" si="1"/>
        <v>0.47498614017276464</v>
      </c>
      <c r="I11" s="10" t="str">
        <f t="shared" si="2"/>
        <v xml:space="preserve"> </v>
      </c>
      <c r="J11" s="19" t="str">
        <f t="shared" si="3"/>
        <v xml:space="preserve"> </v>
      </c>
      <c r="K11" s="82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>
      <c r="B12" s="10"/>
      <c r="C12" s="79">
        <f t="shared" ca="1" si="0"/>
        <v>0.19697240710864183</v>
      </c>
      <c r="F12" s="79">
        <f t="shared" ca="1" si="1"/>
        <v>0.4378821385740882</v>
      </c>
      <c r="I12" s="10" t="str">
        <f t="shared" si="2"/>
        <v xml:space="preserve"> </v>
      </c>
      <c r="J12" s="19" t="str">
        <f t="shared" si="3"/>
        <v xml:space="preserve"> </v>
      </c>
      <c r="K12" s="82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>
      <c r="B13" s="10"/>
      <c r="C13" s="79">
        <f t="shared" ca="1" si="0"/>
        <v>0.40738430360851918</v>
      </c>
      <c r="F13" s="79">
        <f t="shared" ca="1" si="1"/>
        <v>0.94951023871347184</v>
      </c>
      <c r="I13" s="10" t="str">
        <f t="shared" si="2"/>
        <v xml:space="preserve"> </v>
      </c>
      <c r="J13" s="19" t="str">
        <f t="shared" si="3"/>
        <v xml:space="preserve"> </v>
      </c>
      <c r="K13" s="82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>
      <c r="B14" s="10"/>
      <c r="C14" s="79">
        <f t="shared" ca="1" si="0"/>
        <v>0.60186237001250253</v>
      </c>
      <c r="F14" s="79">
        <f t="shared" ca="1" si="1"/>
        <v>0.85176463164977201</v>
      </c>
      <c r="I14" s="10" t="str">
        <f t="shared" si="2"/>
        <v xml:space="preserve"> </v>
      </c>
      <c r="J14" s="19" t="str">
        <f t="shared" si="3"/>
        <v xml:space="preserve"> </v>
      </c>
      <c r="K14" s="82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>
      <c r="B15" s="10"/>
      <c r="C15" s="79">
        <f t="shared" ca="1" si="0"/>
        <v>0.77653330552870514</v>
      </c>
      <c r="F15" s="79">
        <f t="shared" ca="1" si="1"/>
        <v>0.90104272067662239</v>
      </c>
      <c r="I15" s="10" t="str">
        <f t="shared" si="2"/>
        <v xml:space="preserve"> </v>
      </c>
      <c r="J15" s="19" t="str">
        <f t="shared" si="3"/>
        <v xml:space="preserve"> </v>
      </c>
      <c r="K15" s="82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>
      <c r="B16" s="10"/>
      <c r="C16" s="79">
        <f t="shared" ca="1" si="0"/>
        <v>0.21003339333424265</v>
      </c>
      <c r="F16" s="79">
        <f t="shared" ca="1" si="1"/>
        <v>8.1840500222553403E-2</v>
      </c>
      <c r="I16" s="10" t="str">
        <f t="shared" si="2"/>
        <v xml:space="preserve"> </v>
      </c>
      <c r="J16" s="19" t="str">
        <f t="shared" si="3"/>
        <v xml:space="preserve"> </v>
      </c>
      <c r="K16" s="82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>
      <c r="B17" s="10"/>
      <c r="C17" s="79">
        <f t="shared" ca="1" si="0"/>
        <v>0.80596311321239733</v>
      </c>
      <c r="F17" s="79">
        <f t="shared" ca="1" si="1"/>
        <v>0.5604242638204846</v>
      </c>
      <c r="I17" s="10" t="str">
        <f t="shared" si="2"/>
        <v xml:space="preserve"> </v>
      </c>
      <c r="J17" s="19" t="str">
        <f t="shared" si="3"/>
        <v xml:space="preserve"> </v>
      </c>
      <c r="K17" s="82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>
      <c r="B18" s="10"/>
      <c r="C18" s="79">
        <f t="shared" ca="1" si="0"/>
        <v>0.15044925989505908</v>
      </c>
      <c r="F18" s="79">
        <f t="shared" ca="1" si="1"/>
        <v>0.97102108140834364</v>
      </c>
      <c r="I18" s="10" t="str">
        <f t="shared" si="2"/>
        <v xml:space="preserve"> </v>
      </c>
      <c r="J18" s="19" t="str">
        <f t="shared" si="3"/>
        <v xml:space="preserve"> </v>
      </c>
      <c r="K18" s="82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>
      <c r="B19" s="10"/>
      <c r="C19" s="79">
        <f t="shared" ca="1" si="0"/>
        <v>0.62065381351681637</v>
      </c>
      <c r="F19" s="79">
        <f t="shared" ca="1" si="1"/>
        <v>0.90827467426890729</v>
      </c>
      <c r="I19" s="10" t="str">
        <f t="shared" si="2"/>
        <v xml:space="preserve"> </v>
      </c>
      <c r="J19" s="19" t="str">
        <f t="shared" si="3"/>
        <v xml:space="preserve"> </v>
      </c>
      <c r="K19" s="82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>
      <c r="B20" s="10"/>
      <c r="C20" s="79">
        <f t="shared" ca="1" si="0"/>
        <v>0.83792850966947841</v>
      </c>
      <c r="F20" s="79">
        <f t="shared" ca="1" si="1"/>
        <v>0.67686697323756284</v>
      </c>
      <c r="I20" s="10" t="str">
        <f t="shared" si="2"/>
        <v xml:space="preserve"> </v>
      </c>
      <c r="J20" s="19" t="str">
        <f t="shared" si="3"/>
        <v xml:space="preserve"> </v>
      </c>
      <c r="K20" s="82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>
      <c r="B21" s="10"/>
      <c r="C21" s="79">
        <f t="shared" ca="1" si="0"/>
        <v>0.32640351178705029</v>
      </c>
      <c r="F21" s="79">
        <f t="shared" ca="1" si="1"/>
        <v>0.6482081910165608</v>
      </c>
      <c r="I21" s="10" t="str">
        <f t="shared" si="2"/>
        <v xml:space="preserve"> </v>
      </c>
      <c r="J21" s="19" t="str">
        <f t="shared" si="3"/>
        <v xml:space="preserve"> </v>
      </c>
      <c r="K21" s="82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>
      <c r="B22" s="10"/>
      <c r="C22" s="79">
        <f t="shared" ca="1" si="0"/>
        <v>0.46039547418433335</v>
      </c>
      <c r="F22" s="79">
        <f t="shared" ca="1" si="1"/>
        <v>0.22399878214999602</v>
      </c>
      <c r="I22" s="10" t="str">
        <f t="shared" si="2"/>
        <v xml:space="preserve"> </v>
      </c>
      <c r="J22" s="19" t="str">
        <f t="shared" si="3"/>
        <v xml:space="preserve"> </v>
      </c>
      <c r="K22" s="82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>
      <c r="B23" s="10"/>
      <c r="C23" s="79">
        <f t="shared" ca="1" si="0"/>
        <v>0.93568604681277279</v>
      </c>
      <c r="F23" s="79">
        <f t="shared" ca="1" si="1"/>
        <v>0.87159135851459624</v>
      </c>
      <c r="I23" s="10" t="str">
        <f t="shared" si="2"/>
        <v xml:space="preserve"> </v>
      </c>
      <c r="J23" s="19" t="str">
        <f t="shared" si="3"/>
        <v xml:space="preserve"> </v>
      </c>
      <c r="K23" s="82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>
      <c r="B24" s="10"/>
      <c r="C24" s="79">
        <f t="shared" ca="1" si="0"/>
        <v>3.9637230253951716E-2</v>
      </c>
      <c r="F24" s="79">
        <f t="shared" ca="1" si="1"/>
        <v>0.13879500471941619</v>
      </c>
      <c r="I24" s="10" t="str">
        <f t="shared" si="2"/>
        <v xml:space="preserve"> </v>
      </c>
      <c r="J24" s="19" t="str">
        <f t="shared" si="3"/>
        <v xml:space="preserve"> </v>
      </c>
      <c r="K24" s="82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>
      <c r="B25" s="10"/>
      <c r="C25" s="79">
        <f t="shared" ca="1" si="0"/>
        <v>0.585547661988705</v>
      </c>
      <c r="F25" s="79">
        <f t="shared" ca="1" si="1"/>
        <v>8.3285868221268156E-2</v>
      </c>
      <c r="I25" s="10" t="str">
        <f t="shared" si="2"/>
        <v xml:space="preserve"> </v>
      </c>
      <c r="J25" s="19" t="str">
        <f t="shared" si="3"/>
        <v xml:space="preserve"> </v>
      </c>
      <c r="K25" s="82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>
      <c r="B26" s="10"/>
      <c r="C26" s="79">
        <f t="shared" ca="1" si="0"/>
        <v>0.57963292703056535</v>
      </c>
      <c r="F26" s="79">
        <f t="shared" ca="1" si="1"/>
        <v>0.14195201079213338</v>
      </c>
      <c r="I26" s="10" t="str">
        <f t="shared" si="2"/>
        <v xml:space="preserve"> </v>
      </c>
      <c r="J26" s="19" t="str">
        <f t="shared" si="3"/>
        <v xml:space="preserve"> </v>
      </c>
      <c r="K26" s="82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>
      <c r="B27" s="10"/>
      <c r="C27" s="79">
        <f t="shared" ca="1" si="0"/>
        <v>0.99496520073613692</v>
      </c>
      <c r="F27" s="79">
        <f t="shared" ca="1" si="1"/>
        <v>0.32104425163453409</v>
      </c>
      <c r="I27" s="10" t="str">
        <f t="shared" si="2"/>
        <v xml:space="preserve"> </v>
      </c>
      <c r="J27" s="19" t="str">
        <f t="shared" si="3"/>
        <v xml:space="preserve"> </v>
      </c>
      <c r="K27" s="82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>
      <c r="B28" s="10"/>
      <c r="C28" s="79">
        <f t="shared" ca="1" si="0"/>
        <v>0.60630267255424786</v>
      </c>
      <c r="F28" s="79">
        <f t="shared" ca="1" si="1"/>
        <v>0.38951927568175593</v>
      </c>
      <c r="I28" s="10" t="str">
        <f t="shared" si="2"/>
        <v xml:space="preserve"> </v>
      </c>
      <c r="J28" s="19" t="str">
        <f t="shared" si="3"/>
        <v xml:space="preserve"> </v>
      </c>
      <c r="K28" s="82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>
      <c r="B29" s="10"/>
      <c r="C29" s="79">
        <f t="shared" ca="1" si="0"/>
        <v>0.45703853763656854</v>
      </c>
      <c r="F29" s="79">
        <f t="shared" ca="1" si="1"/>
        <v>0.4398108810231276</v>
      </c>
      <c r="I29" s="10" t="str">
        <f t="shared" si="2"/>
        <v xml:space="preserve"> </v>
      </c>
      <c r="J29" s="19" t="str">
        <f t="shared" si="3"/>
        <v xml:space="preserve"> </v>
      </c>
      <c r="K29" s="82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>
      <c r="B30" s="10"/>
      <c r="C30" s="79">
        <f t="shared" ca="1" si="0"/>
        <v>0.86775733028186897</v>
      </c>
      <c r="F30" s="79">
        <f t="shared" ca="1" si="1"/>
        <v>0.59881871527086661</v>
      </c>
      <c r="I30" s="10" t="str">
        <f t="shared" si="2"/>
        <v xml:space="preserve"> </v>
      </c>
      <c r="J30" s="19" t="str">
        <f t="shared" si="3"/>
        <v xml:space="preserve"> </v>
      </c>
      <c r="K30" s="82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>
      <c r="B31" s="10"/>
      <c r="C31" s="79">
        <f t="shared" ca="1" si="0"/>
        <v>0.23726138878200898</v>
      </c>
      <c r="F31" s="79">
        <f t="shared" ca="1" si="1"/>
        <v>6.8420789710420538E-2</v>
      </c>
      <c r="I31" s="10" t="str">
        <f t="shared" si="2"/>
        <v xml:space="preserve"> </v>
      </c>
      <c r="J31" s="19" t="str">
        <f t="shared" si="3"/>
        <v xml:space="preserve"> </v>
      </c>
      <c r="K31" s="82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>
      <c r="B32" s="10"/>
      <c r="C32" s="79">
        <f t="shared" ca="1" si="0"/>
        <v>0.76093417391710216</v>
      </c>
      <c r="F32" s="79">
        <f t="shared" ca="1" si="1"/>
        <v>0.33705684892495202</v>
      </c>
      <c r="I32" s="10" t="str">
        <f t="shared" si="2"/>
        <v xml:space="preserve"> </v>
      </c>
      <c r="J32" s="19" t="str">
        <f t="shared" si="3"/>
        <v xml:space="preserve"> </v>
      </c>
      <c r="K32" s="82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>
      <c r="B33" s="10"/>
      <c r="C33" s="79">
        <f t="shared" ca="1" si="0"/>
        <v>0.70021787893641796</v>
      </c>
      <c r="F33" s="79">
        <f t="shared" ca="1" si="1"/>
        <v>0.33760439665197739</v>
      </c>
      <c r="I33" s="10" t="str">
        <f t="shared" si="2"/>
        <v xml:space="preserve"> </v>
      </c>
      <c r="J33" s="19" t="str">
        <f t="shared" si="3"/>
        <v xml:space="preserve"> </v>
      </c>
      <c r="K33" s="82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>
      <c r="B34" s="10"/>
      <c r="C34" s="79">
        <f t="shared" ref="C34:C65" ca="1" si="7">RAND()</f>
        <v>0.14831659182574508</v>
      </c>
      <c r="F34" s="79">
        <f t="shared" ref="F34:F65" ca="1" si="8">RAND()</f>
        <v>0.2754857830402484</v>
      </c>
      <c r="I34" s="10" t="str">
        <f t="shared" si="2"/>
        <v xml:space="preserve"> </v>
      </c>
      <c r="J34" s="19" t="str">
        <f t="shared" si="3"/>
        <v xml:space="preserve"> </v>
      </c>
      <c r="K34" s="82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>
      <c r="B35" s="10"/>
      <c r="C35" s="79">
        <f t="shared" ca="1" si="7"/>
        <v>2.3396784436516271E-2</v>
      </c>
      <c r="F35" s="79">
        <f t="shared" ca="1" si="8"/>
        <v>6.9754257496282945E-2</v>
      </c>
      <c r="I35" s="10" t="str">
        <f t="shared" si="2"/>
        <v xml:space="preserve"> </v>
      </c>
      <c r="J35" s="19" t="str">
        <f t="shared" si="3"/>
        <v xml:space="preserve"> </v>
      </c>
      <c r="K35" s="82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>
      <c r="B36" s="10"/>
      <c r="C36" s="79">
        <f t="shared" ca="1" si="7"/>
        <v>0.55865021948085303</v>
      </c>
      <c r="F36" s="79">
        <f t="shared" ca="1" si="8"/>
        <v>0.57815913181957124</v>
      </c>
      <c r="I36" s="10" t="str">
        <f t="shared" si="2"/>
        <v xml:space="preserve"> </v>
      </c>
      <c r="J36" s="19" t="str">
        <f t="shared" si="3"/>
        <v xml:space="preserve"> </v>
      </c>
      <c r="K36" s="82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>
      <c r="B37" s="10"/>
      <c r="C37" s="79">
        <f t="shared" ca="1" si="7"/>
        <v>0.40291808631584536</v>
      </c>
      <c r="F37" s="79">
        <f t="shared" ca="1" si="8"/>
        <v>0.60598055588194777</v>
      </c>
      <c r="I37" s="10" t="str">
        <f t="shared" si="2"/>
        <v xml:space="preserve"> </v>
      </c>
      <c r="J37" s="19" t="str">
        <f t="shared" si="3"/>
        <v xml:space="preserve"> </v>
      </c>
      <c r="K37" s="82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>
      <c r="B38" s="10"/>
      <c r="C38" s="79">
        <f t="shared" ca="1" si="7"/>
        <v>0.8729441311639965</v>
      </c>
      <c r="F38" s="79">
        <f t="shared" ca="1" si="8"/>
        <v>0.53548762630042579</v>
      </c>
      <c r="I38" s="10" t="str">
        <f t="shared" si="2"/>
        <v xml:space="preserve"> </v>
      </c>
      <c r="J38" s="19" t="str">
        <f t="shared" si="3"/>
        <v xml:space="preserve"> </v>
      </c>
      <c r="K38" s="82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>
      <c r="B39" s="10"/>
      <c r="C39" s="79">
        <f t="shared" ca="1" si="7"/>
        <v>0.42733358417465384</v>
      </c>
      <c r="F39" s="79">
        <f t="shared" ca="1" si="8"/>
        <v>4.8439655653503721E-2</v>
      </c>
      <c r="I39" s="10" t="str">
        <f t="shared" si="2"/>
        <v xml:space="preserve"> </v>
      </c>
      <c r="J39" s="19" t="str">
        <f t="shared" si="3"/>
        <v xml:space="preserve"> </v>
      </c>
      <c r="K39" s="82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>
      <c r="B40" s="10"/>
      <c r="C40" s="79">
        <f t="shared" ca="1" si="7"/>
        <v>0.47830024251219616</v>
      </c>
      <c r="F40" s="79">
        <f t="shared" ca="1" si="8"/>
        <v>0.67986539380974187</v>
      </c>
      <c r="I40" s="10" t="str">
        <f t="shared" si="2"/>
        <v xml:space="preserve"> </v>
      </c>
      <c r="J40" s="19" t="str">
        <f t="shared" si="3"/>
        <v xml:space="preserve"> </v>
      </c>
      <c r="K40" s="82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>
      <c r="B41" s="10"/>
      <c r="C41" s="79">
        <f t="shared" ca="1" si="7"/>
        <v>0.42198725951346816</v>
      </c>
      <c r="F41" s="79">
        <f t="shared" ca="1" si="8"/>
        <v>0.71295501493331004</v>
      </c>
      <c r="I41" s="10" t="str">
        <f t="shared" si="2"/>
        <v xml:space="preserve"> </v>
      </c>
      <c r="J41" s="19" t="str">
        <f t="shared" si="3"/>
        <v xml:space="preserve"> </v>
      </c>
      <c r="K41" s="82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>
      <c r="B42" s="10"/>
      <c r="C42" s="79">
        <f t="shared" ca="1" si="7"/>
        <v>0.11031692980168717</v>
      </c>
      <c r="F42" s="79">
        <f t="shared" ca="1" si="8"/>
        <v>3.03300573328531E-2</v>
      </c>
      <c r="I42" s="10" t="str">
        <f t="shared" si="2"/>
        <v xml:space="preserve"> </v>
      </c>
      <c r="J42" s="19" t="str">
        <f t="shared" si="3"/>
        <v xml:space="preserve"> </v>
      </c>
      <c r="K42" s="82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>
      <c r="B43" s="10"/>
      <c r="C43" s="79">
        <f t="shared" ca="1" si="7"/>
        <v>0.44715861036390647</v>
      </c>
      <c r="F43" s="79">
        <f t="shared" ca="1" si="8"/>
        <v>0.4638590791217283</v>
      </c>
      <c r="I43" s="10" t="str">
        <f t="shared" si="2"/>
        <v xml:space="preserve"> </v>
      </c>
      <c r="J43" s="19" t="str">
        <f t="shared" si="3"/>
        <v xml:space="preserve"> </v>
      </c>
      <c r="K43" s="82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>
      <c r="B44" s="10"/>
      <c r="C44" s="79">
        <f t="shared" ca="1" si="7"/>
        <v>5.1247147682221272E-2</v>
      </c>
      <c r="F44" s="79">
        <f t="shared" ca="1" si="8"/>
        <v>0.11073178572014453</v>
      </c>
      <c r="I44" s="10" t="str">
        <f t="shared" si="2"/>
        <v xml:space="preserve"> </v>
      </c>
      <c r="J44" s="19" t="str">
        <f t="shared" si="3"/>
        <v xml:space="preserve"> </v>
      </c>
      <c r="K44" s="82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>
      <c r="B45" s="10"/>
      <c r="C45" s="79">
        <f t="shared" ca="1" si="7"/>
        <v>0.90760783530434108</v>
      </c>
      <c r="F45" s="79">
        <f t="shared" ca="1" si="8"/>
        <v>5.2083005801917714E-2</v>
      </c>
      <c r="I45" s="10" t="str">
        <f t="shared" si="2"/>
        <v xml:space="preserve"> </v>
      </c>
      <c r="J45" s="19" t="str">
        <f t="shared" si="3"/>
        <v xml:space="preserve"> </v>
      </c>
      <c r="K45" s="82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>
      <c r="B46" s="10"/>
      <c r="C46" s="79">
        <f t="shared" ca="1" si="7"/>
        <v>0.68223781835099873</v>
      </c>
      <c r="F46" s="79">
        <f t="shared" ca="1" si="8"/>
        <v>0.96980224717425467</v>
      </c>
      <c r="I46" s="10" t="str">
        <f t="shared" si="2"/>
        <v xml:space="preserve"> </v>
      </c>
      <c r="J46" s="19" t="str">
        <f t="shared" si="3"/>
        <v xml:space="preserve"> </v>
      </c>
      <c r="K46" s="82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>
      <c r="B47" s="10"/>
      <c r="C47" s="79">
        <f t="shared" ca="1" si="7"/>
        <v>0.28257346043169307</v>
      </c>
      <c r="F47" s="79">
        <f t="shared" ca="1" si="8"/>
        <v>3.9018951237830168E-2</v>
      </c>
      <c r="I47" s="10" t="str">
        <f t="shared" si="2"/>
        <v xml:space="preserve"> </v>
      </c>
      <c r="J47" s="19" t="str">
        <f t="shared" si="3"/>
        <v xml:space="preserve"> </v>
      </c>
      <c r="K47" s="82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>
      <c r="B48" s="10"/>
      <c r="C48" s="79">
        <f t="shared" ca="1" si="7"/>
        <v>0.42057758839292703</v>
      </c>
      <c r="F48" s="79">
        <f t="shared" ca="1" si="8"/>
        <v>0.91865852790984914</v>
      </c>
      <c r="I48" s="10" t="str">
        <f t="shared" si="2"/>
        <v xml:space="preserve"> </v>
      </c>
      <c r="J48" s="19" t="str">
        <f t="shared" si="3"/>
        <v xml:space="preserve"> </v>
      </c>
      <c r="K48" s="82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>
      <c r="B49" s="10"/>
      <c r="C49" s="79">
        <f t="shared" ca="1" si="7"/>
        <v>0.29553004544930128</v>
      </c>
      <c r="F49" s="79">
        <f t="shared" ca="1" si="8"/>
        <v>0.97644980644921009</v>
      </c>
      <c r="I49" s="10" t="str">
        <f t="shared" si="2"/>
        <v xml:space="preserve"> </v>
      </c>
      <c r="J49" s="19" t="str">
        <f t="shared" si="3"/>
        <v xml:space="preserve"> </v>
      </c>
      <c r="K49" s="82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>
      <c r="B50" s="10"/>
      <c r="C50" s="79">
        <f t="shared" ca="1" si="7"/>
        <v>0.29651720743448029</v>
      </c>
      <c r="F50" s="79">
        <f t="shared" ca="1" si="8"/>
        <v>0.51419321690457154</v>
      </c>
      <c r="I50" s="10" t="str">
        <f t="shared" si="2"/>
        <v xml:space="preserve"> </v>
      </c>
      <c r="J50" s="19" t="str">
        <f t="shared" si="3"/>
        <v xml:space="preserve"> </v>
      </c>
      <c r="K50" s="82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>
      <c r="B51" s="10"/>
      <c r="C51" s="79">
        <f t="shared" ca="1" si="7"/>
        <v>0.38243815306675821</v>
      </c>
      <c r="F51" s="79">
        <f t="shared" ca="1" si="8"/>
        <v>3.9527327510079702E-2</v>
      </c>
      <c r="I51" s="10" t="str">
        <f t="shared" si="2"/>
        <v xml:space="preserve"> </v>
      </c>
      <c r="J51" s="19" t="str">
        <f t="shared" si="3"/>
        <v xml:space="preserve"> </v>
      </c>
      <c r="K51" s="82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>
      <c r="B52" s="10"/>
      <c r="C52" s="79">
        <f t="shared" ca="1" si="7"/>
        <v>0.94446790560454619</v>
      </c>
      <c r="F52" s="79">
        <f t="shared" ca="1" si="8"/>
        <v>0.59216649602833638</v>
      </c>
      <c r="I52" s="10" t="str">
        <f t="shared" si="2"/>
        <v xml:space="preserve"> </v>
      </c>
      <c r="J52" s="19" t="str">
        <f t="shared" si="3"/>
        <v xml:space="preserve"> </v>
      </c>
      <c r="K52" s="82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>
      <c r="B53" s="10"/>
      <c r="C53" s="79">
        <f t="shared" ca="1" si="7"/>
        <v>0.7778386904470419</v>
      </c>
      <c r="F53" s="79">
        <f t="shared" ca="1" si="8"/>
        <v>0.97209113923487478</v>
      </c>
      <c r="I53" s="10" t="str">
        <f t="shared" si="2"/>
        <v xml:space="preserve"> </v>
      </c>
      <c r="J53" s="19" t="str">
        <f t="shared" si="3"/>
        <v xml:space="preserve"> </v>
      </c>
      <c r="K53" s="82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>
      <c r="B54" s="10"/>
      <c r="C54" s="79">
        <f t="shared" ca="1" si="7"/>
        <v>0.37771042086338857</v>
      </c>
      <c r="F54" s="79">
        <f t="shared" ca="1" si="8"/>
        <v>0.50787496486701844</v>
      </c>
      <c r="I54" s="10" t="str">
        <f t="shared" si="2"/>
        <v xml:space="preserve"> </v>
      </c>
      <c r="J54" s="19" t="str">
        <f t="shared" si="3"/>
        <v xml:space="preserve"> </v>
      </c>
      <c r="K54" s="82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>
      <c r="B55" s="10"/>
      <c r="C55" s="79">
        <f t="shared" ca="1" si="7"/>
        <v>0.52688274104266219</v>
      </c>
      <c r="F55" s="79">
        <f t="shared" ca="1" si="8"/>
        <v>0.33101914762690265</v>
      </c>
      <c r="I55" s="10" t="str">
        <f t="shared" si="2"/>
        <v xml:space="preserve"> </v>
      </c>
      <c r="J55" s="13" t="str">
        <f t="shared" si="3"/>
        <v xml:space="preserve"> </v>
      </c>
      <c r="K55" s="82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>
      <c r="B56" s="10"/>
      <c r="C56" s="79">
        <f t="shared" ca="1" si="7"/>
        <v>0.84402626914145173</v>
      </c>
      <c r="F56" s="79">
        <f t="shared" ca="1" si="8"/>
        <v>0.60065338650119871</v>
      </c>
      <c r="I56" s="10" t="str">
        <f t="shared" si="2"/>
        <v xml:space="preserve"> </v>
      </c>
      <c r="J56" s="19" t="str">
        <f t="shared" si="3"/>
        <v xml:space="preserve"> </v>
      </c>
      <c r="K56" s="82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>
      <c r="B57" s="10"/>
      <c r="C57" s="79">
        <f t="shared" ca="1" si="7"/>
        <v>0.7375200841295203</v>
      </c>
      <c r="F57" s="79">
        <f t="shared" ca="1" si="8"/>
        <v>0.27778664847082779</v>
      </c>
      <c r="I57" s="10" t="str">
        <f t="shared" si="2"/>
        <v xml:space="preserve"> </v>
      </c>
      <c r="J57" s="19" t="str">
        <f t="shared" si="3"/>
        <v xml:space="preserve"> </v>
      </c>
      <c r="K57" s="82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>
      <c r="B58" s="10"/>
      <c r="C58" s="79">
        <f t="shared" ca="1" si="7"/>
        <v>0.61891453501299332</v>
      </c>
      <c r="F58" s="79">
        <f t="shared" ca="1" si="8"/>
        <v>0.23307260840494703</v>
      </c>
      <c r="I58" s="10" t="str">
        <f t="shared" si="2"/>
        <v xml:space="preserve"> </v>
      </c>
      <c r="J58" s="19" t="str">
        <f t="shared" si="3"/>
        <v xml:space="preserve"> </v>
      </c>
      <c r="K58" s="82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>
      <c r="B59" s="10"/>
      <c r="C59" s="79">
        <f t="shared" ca="1" si="7"/>
        <v>3.8610248727311225E-2</v>
      </c>
      <c r="F59" s="79">
        <f t="shared" ca="1" si="8"/>
        <v>0.98852290770916984</v>
      </c>
      <c r="I59" s="10" t="str">
        <f t="shared" si="2"/>
        <v xml:space="preserve"> </v>
      </c>
      <c r="J59" s="19" t="str">
        <f t="shared" si="3"/>
        <v xml:space="preserve"> </v>
      </c>
      <c r="K59" s="82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>
      <c r="B60" s="10"/>
      <c r="C60" s="79">
        <f t="shared" ca="1" si="7"/>
        <v>0.77642689782656027</v>
      </c>
      <c r="F60" s="79">
        <f t="shared" ca="1" si="8"/>
        <v>0.16797433349087865</v>
      </c>
      <c r="I60" s="10" t="str">
        <f t="shared" si="2"/>
        <v xml:space="preserve"> </v>
      </c>
      <c r="J60" s="19" t="str">
        <f t="shared" si="3"/>
        <v xml:space="preserve"> </v>
      </c>
      <c r="K60" s="82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>
      <c r="B61" s="10"/>
      <c r="C61" s="79">
        <f t="shared" ca="1" si="7"/>
        <v>0.7314721000161869</v>
      </c>
      <c r="F61" s="79">
        <f t="shared" ca="1" si="8"/>
        <v>0.50163556280862931</v>
      </c>
      <c r="I61" s="10" t="str">
        <f t="shared" si="2"/>
        <v xml:space="preserve"> </v>
      </c>
      <c r="J61" s="19" t="str">
        <f t="shared" si="3"/>
        <v xml:space="preserve"> </v>
      </c>
      <c r="K61" s="82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>
      <c r="B62" s="10"/>
      <c r="C62" s="79">
        <f t="shared" ca="1" si="7"/>
        <v>0.89233768867574048</v>
      </c>
      <c r="F62" s="79">
        <f t="shared" ca="1" si="8"/>
        <v>5.8993377094021193E-2</v>
      </c>
      <c r="I62" s="10" t="str">
        <f t="shared" si="2"/>
        <v xml:space="preserve"> </v>
      </c>
      <c r="J62" s="19" t="str">
        <f t="shared" si="3"/>
        <v xml:space="preserve"> </v>
      </c>
      <c r="K62" s="82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>
      <c r="B63" s="10"/>
      <c r="C63" s="79">
        <f t="shared" ca="1" si="7"/>
        <v>0.68671523285095992</v>
      </c>
      <c r="F63" s="79">
        <f t="shared" ca="1" si="8"/>
        <v>0.7086128642382763</v>
      </c>
      <c r="I63" s="10" t="str">
        <f t="shared" si="2"/>
        <v xml:space="preserve"> </v>
      </c>
      <c r="J63" s="19" t="str">
        <f t="shared" si="3"/>
        <v xml:space="preserve"> </v>
      </c>
      <c r="K63" s="82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>
      <c r="B64" s="10"/>
      <c r="C64" s="79">
        <f t="shared" ca="1" si="7"/>
        <v>3.9374304232082658E-3</v>
      </c>
      <c r="F64" s="79">
        <f t="shared" ca="1" si="8"/>
        <v>0.8851314944263019</v>
      </c>
      <c r="I64" s="10" t="str">
        <f t="shared" si="2"/>
        <v xml:space="preserve"> </v>
      </c>
      <c r="J64" s="19" t="str">
        <f t="shared" si="3"/>
        <v xml:space="preserve"> </v>
      </c>
      <c r="K64" s="82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>
      <c r="B65" s="10"/>
      <c r="C65" s="79">
        <f t="shared" ca="1" si="7"/>
        <v>0.16875188278568354</v>
      </c>
      <c r="F65" s="79">
        <f t="shared" ca="1" si="8"/>
        <v>0.56276462410833561</v>
      </c>
      <c r="I65" s="10" t="str">
        <f t="shared" si="2"/>
        <v xml:space="preserve"> </v>
      </c>
      <c r="J65" s="19" t="str">
        <f t="shared" si="3"/>
        <v xml:space="preserve"> </v>
      </c>
      <c r="K65" s="82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>
      <c r="B66" s="10"/>
      <c r="C66" s="79">
        <f t="shared" ref="C66:C97" ca="1" si="9">RAND()</f>
        <v>0.57956391472138657</v>
      </c>
      <c r="F66" s="79">
        <f t="shared" ref="F66:F97" ca="1" si="10">RAND()</f>
        <v>0.63570044856074681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2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>
      <c r="B67" s="10"/>
      <c r="C67" s="79">
        <f t="shared" ca="1" si="9"/>
        <v>0.71108013043800411</v>
      </c>
      <c r="F67" s="79">
        <f t="shared" ca="1" si="10"/>
        <v>0.63759743678028113</v>
      </c>
      <c r="I67" s="10" t="str">
        <f t="shared" si="11"/>
        <v xml:space="preserve"> </v>
      </c>
      <c r="J67" s="19" t="str">
        <f t="shared" si="12"/>
        <v xml:space="preserve"> </v>
      </c>
      <c r="K67" s="82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>
      <c r="B68" s="10"/>
      <c r="C68" s="79">
        <f t="shared" ca="1" si="9"/>
        <v>0.8659022812962891</v>
      </c>
      <c r="F68" s="79">
        <f t="shared" ca="1" si="10"/>
        <v>0.89238074441531512</v>
      </c>
      <c r="I68" s="10" t="str">
        <f t="shared" si="11"/>
        <v xml:space="preserve"> </v>
      </c>
      <c r="J68" s="19" t="str">
        <f t="shared" si="12"/>
        <v xml:space="preserve"> </v>
      </c>
      <c r="K68" s="82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>
      <c r="B69" s="10"/>
      <c r="C69" s="79">
        <f t="shared" ca="1" si="9"/>
        <v>0.42429795217321209</v>
      </c>
      <c r="F69" s="79">
        <f t="shared" ca="1" si="10"/>
        <v>9.4147534135524902E-2</v>
      </c>
      <c r="I69" s="10" t="str">
        <f t="shared" si="11"/>
        <v xml:space="preserve"> </v>
      </c>
      <c r="J69" s="19" t="str">
        <f t="shared" si="12"/>
        <v xml:space="preserve"> </v>
      </c>
      <c r="K69" s="82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>
      <c r="B70" s="10"/>
      <c r="C70" s="79">
        <f t="shared" ca="1" si="9"/>
        <v>0.8674348314650342</v>
      </c>
      <c r="F70" s="79">
        <f t="shared" ca="1" si="10"/>
        <v>0.96045582274989216</v>
      </c>
      <c r="I70" s="10" t="str">
        <f t="shared" si="11"/>
        <v xml:space="preserve"> </v>
      </c>
      <c r="J70" s="19" t="str">
        <f t="shared" si="12"/>
        <v xml:space="preserve"> </v>
      </c>
      <c r="K70" s="82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>
      <c r="B71" s="10"/>
      <c r="C71" s="79">
        <f t="shared" ca="1" si="9"/>
        <v>0.46131424369209861</v>
      </c>
      <c r="F71" s="79">
        <f t="shared" ca="1" si="10"/>
        <v>0.22040063347116268</v>
      </c>
      <c r="I71" s="10" t="str">
        <f t="shared" si="11"/>
        <v xml:space="preserve"> </v>
      </c>
      <c r="J71" s="19" t="str">
        <f t="shared" si="12"/>
        <v xml:space="preserve"> </v>
      </c>
      <c r="K71" s="82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>
      <c r="B72" s="10"/>
      <c r="C72" s="79">
        <f t="shared" ca="1" si="9"/>
        <v>0.93901829109403046</v>
      </c>
      <c r="F72" s="79">
        <f t="shared" ca="1" si="10"/>
        <v>7.3356955161203663E-2</v>
      </c>
      <c r="I72" s="10" t="str">
        <f t="shared" si="11"/>
        <v xml:space="preserve"> </v>
      </c>
      <c r="J72" s="19" t="str">
        <f t="shared" si="12"/>
        <v xml:space="preserve"> </v>
      </c>
      <c r="K72" s="82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>
      <c r="B73" s="10"/>
      <c r="C73" s="79">
        <f t="shared" ca="1" si="9"/>
        <v>0.83949353506298541</v>
      </c>
      <c r="F73" s="79">
        <f t="shared" ca="1" si="10"/>
        <v>0.83232085145471135</v>
      </c>
      <c r="I73" s="10" t="str">
        <f t="shared" si="11"/>
        <v xml:space="preserve"> </v>
      </c>
      <c r="J73" s="19" t="str">
        <f t="shared" si="12"/>
        <v xml:space="preserve"> </v>
      </c>
      <c r="K73" s="82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>
      <c r="B74" s="10"/>
      <c r="C74" s="79">
        <f t="shared" ca="1" si="9"/>
        <v>0.66639462492431722</v>
      </c>
      <c r="F74" s="79">
        <f t="shared" ca="1" si="10"/>
        <v>0.17082798048204917</v>
      </c>
      <c r="I74" s="10" t="str">
        <f t="shared" si="11"/>
        <v xml:space="preserve"> </v>
      </c>
      <c r="J74" s="19" t="str">
        <f t="shared" si="12"/>
        <v xml:space="preserve"> </v>
      </c>
      <c r="K74" s="82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>
      <c r="B75" s="10"/>
      <c r="C75" s="79">
        <f t="shared" ca="1" si="9"/>
        <v>0.57831565007826113</v>
      </c>
      <c r="F75" s="79">
        <f t="shared" ca="1" si="10"/>
        <v>0.36301494120475419</v>
      </c>
      <c r="I75" s="10" t="str">
        <f t="shared" si="11"/>
        <v xml:space="preserve"> </v>
      </c>
      <c r="J75" s="19" t="str">
        <f t="shared" si="12"/>
        <v xml:space="preserve"> </v>
      </c>
      <c r="K75" s="82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>
      <c r="B76" s="10"/>
      <c r="C76" s="79">
        <f t="shared" ca="1" si="9"/>
        <v>0.6763242819922427</v>
      </c>
      <c r="F76" s="79">
        <f t="shared" ca="1" si="10"/>
        <v>0.39160746889926712</v>
      </c>
      <c r="I76" s="10" t="str">
        <f t="shared" si="11"/>
        <v xml:space="preserve"> </v>
      </c>
      <c r="J76" s="19" t="str">
        <f t="shared" si="12"/>
        <v xml:space="preserve"> </v>
      </c>
      <c r="K76" s="82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>
      <c r="B77" s="10"/>
      <c r="C77" s="79">
        <f t="shared" ca="1" si="9"/>
        <v>5.4379472046183541E-2</v>
      </c>
      <c r="F77" s="79">
        <f t="shared" ca="1" si="10"/>
        <v>0.36305922617808095</v>
      </c>
      <c r="I77" s="10" t="str">
        <f t="shared" si="11"/>
        <v xml:space="preserve"> </v>
      </c>
      <c r="J77" s="19" t="str">
        <f t="shared" si="12"/>
        <v xml:space="preserve"> </v>
      </c>
      <c r="K77" s="82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>
      <c r="B78" s="10"/>
      <c r="C78" s="79">
        <f t="shared" ca="1" si="9"/>
        <v>0.92212280799025148</v>
      </c>
      <c r="F78" s="79">
        <f t="shared" ca="1" si="10"/>
        <v>0.12783232476806627</v>
      </c>
      <c r="I78" s="10" t="str">
        <f t="shared" si="11"/>
        <v xml:space="preserve"> </v>
      </c>
      <c r="J78" s="19" t="str">
        <f t="shared" si="12"/>
        <v xml:space="preserve"> </v>
      </c>
      <c r="K78" s="82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>
      <c r="B79" s="10"/>
      <c r="C79" s="79">
        <f t="shared" ca="1" si="9"/>
        <v>0.52208673117571958</v>
      </c>
      <c r="F79" s="79">
        <f t="shared" ca="1" si="10"/>
        <v>0.68799480419807169</v>
      </c>
      <c r="I79" s="10" t="str">
        <f t="shared" si="11"/>
        <v xml:space="preserve"> </v>
      </c>
      <c r="J79" s="19" t="str">
        <f t="shared" si="12"/>
        <v xml:space="preserve"> </v>
      </c>
      <c r="K79" s="82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>
      <c r="B80" s="10"/>
      <c r="C80" s="79">
        <f t="shared" ca="1" si="9"/>
        <v>0.88465336190035704</v>
      </c>
      <c r="F80" s="79">
        <f t="shared" ca="1" si="10"/>
        <v>8.8114220857468117E-3</v>
      </c>
      <c r="I80" s="10" t="str">
        <f t="shared" si="11"/>
        <v xml:space="preserve"> </v>
      </c>
      <c r="J80" s="19" t="str">
        <f t="shared" si="12"/>
        <v xml:space="preserve"> </v>
      </c>
      <c r="K80" s="82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>
      <c r="B81" s="10"/>
      <c r="C81" s="79">
        <f t="shared" ca="1" si="9"/>
        <v>0.19542758593670306</v>
      </c>
      <c r="F81" s="79">
        <f t="shared" ca="1" si="10"/>
        <v>0.38481636436890732</v>
      </c>
      <c r="I81" s="10" t="str">
        <f t="shared" si="11"/>
        <v xml:space="preserve"> </v>
      </c>
      <c r="J81" s="19" t="str">
        <f t="shared" si="12"/>
        <v xml:space="preserve"> </v>
      </c>
      <c r="K81" s="82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>
      <c r="B82" s="10"/>
      <c r="C82" s="79">
        <f t="shared" ca="1" si="9"/>
        <v>0.14019747670118121</v>
      </c>
      <c r="F82" s="79">
        <f t="shared" ca="1" si="10"/>
        <v>0.16002454907656261</v>
      </c>
      <c r="I82" s="10" t="str">
        <f t="shared" si="11"/>
        <v xml:space="preserve"> </v>
      </c>
      <c r="J82" s="19" t="str">
        <f t="shared" si="12"/>
        <v xml:space="preserve"> </v>
      </c>
      <c r="K82" s="82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>
      <c r="B83" s="10"/>
      <c r="C83" s="79">
        <f t="shared" ca="1" si="9"/>
        <v>0.64243651428355397</v>
      </c>
      <c r="F83" s="79">
        <f t="shared" ca="1" si="10"/>
        <v>0.36504547503706908</v>
      </c>
      <c r="I83" s="10" t="str">
        <f t="shared" si="11"/>
        <v xml:space="preserve"> </v>
      </c>
      <c r="J83" s="19" t="str">
        <f t="shared" si="12"/>
        <v xml:space="preserve"> </v>
      </c>
      <c r="K83" s="82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>
      <c r="B84" s="10"/>
      <c r="C84" s="79">
        <f t="shared" ca="1" si="9"/>
        <v>0.69521972392111442</v>
      </c>
      <c r="F84" s="79">
        <f t="shared" ca="1" si="10"/>
        <v>0.69466590695537966</v>
      </c>
      <c r="I84" s="10" t="str">
        <f t="shared" si="11"/>
        <v xml:space="preserve"> </v>
      </c>
      <c r="J84" s="19" t="str">
        <f t="shared" si="12"/>
        <v xml:space="preserve"> </v>
      </c>
      <c r="K84" s="82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>
      <c r="B85" s="10"/>
      <c r="C85" s="79">
        <f t="shared" ca="1" si="9"/>
        <v>0.7308274922421395</v>
      </c>
      <c r="F85" s="79">
        <f t="shared" ca="1" si="10"/>
        <v>0.90716204335025685</v>
      </c>
      <c r="I85" s="10" t="str">
        <f t="shared" si="11"/>
        <v xml:space="preserve"> </v>
      </c>
      <c r="J85" s="19" t="str">
        <f t="shared" si="12"/>
        <v xml:space="preserve"> </v>
      </c>
      <c r="K85" s="82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>
      <c r="B86" s="10"/>
      <c r="C86" s="79">
        <f t="shared" ca="1" si="9"/>
        <v>0.9863636410756742</v>
      </c>
      <c r="F86" s="79">
        <f t="shared" ca="1" si="10"/>
        <v>0.85843233290052778</v>
      </c>
      <c r="I86" s="10" t="str">
        <f t="shared" si="11"/>
        <v xml:space="preserve"> </v>
      </c>
      <c r="J86" s="19" t="str">
        <f t="shared" si="12"/>
        <v xml:space="preserve"> </v>
      </c>
      <c r="K86" s="82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>
      <c r="B87" s="10"/>
      <c r="C87" s="79">
        <f t="shared" ca="1" si="9"/>
        <v>0.82276258408159475</v>
      </c>
      <c r="F87" s="79">
        <f t="shared" ca="1" si="10"/>
        <v>3.6897656606743712E-2</v>
      </c>
      <c r="I87" s="10" t="str">
        <f t="shared" si="11"/>
        <v xml:space="preserve"> </v>
      </c>
      <c r="J87" s="19" t="str">
        <f t="shared" si="12"/>
        <v xml:space="preserve"> </v>
      </c>
      <c r="K87" s="82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>
      <c r="B88" s="10"/>
      <c r="C88" s="79">
        <f t="shared" ca="1" si="9"/>
        <v>0.88553376430804565</v>
      </c>
      <c r="F88" s="79">
        <f t="shared" ca="1" si="10"/>
        <v>0.51651823332158042</v>
      </c>
      <c r="I88" s="10" t="str">
        <f t="shared" si="11"/>
        <v xml:space="preserve"> </v>
      </c>
      <c r="J88" s="19" t="str">
        <f t="shared" si="12"/>
        <v xml:space="preserve"> </v>
      </c>
      <c r="K88" s="82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>
      <c r="B89" s="10"/>
      <c r="C89" s="79">
        <f t="shared" ca="1" si="9"/>
        <v>0.58528540936064621</v>
      </c>
      <c r="F89" s="79">
        <f t="shared" ca="1" si="10"/>
        <v>0.35490714567496384</v>
      </c>
      <c r="I89" s="10" t="str">
        <f t="shared" si="11"/>
        <v xml:space="preserve"> </v>
      </c>
      <c r="J89" s="19" t="str">
        <f t="shared" si="12"/>
        <v xml:space="preserve"> </v>
      </c>
      <c r="K89" s="82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>
      <c r="B90" s="10"/>
      <c r="C90" s="79">
        <f t="shared" ca="1" si="9"/>
        <v>0.94413823793027407</v>
      </c>
      <c r="F90" s="79">
        <f t="shared" ca="1" si="10"/>
        <v>0.74029948533576573</v>
      </c>
      <c r="I90" s="10" t="str">
        <f t="shared" si="11"/>
        <v xml:space="preserve"> </v>
      </c>
      <c r="J90" s="19" t="str">
        <f t="shared" si="12"/>
        <v xml:space="preserve"> </v>
      </c>
      <c r="K90" s="82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>
      <c r="B91" s="10"/>
      <c r="C91" s="79">
        <f t="shared" ca="1" si="9"/>
        <v>0.35381502391362107</v>
      </c>
      <c r="F91" s="79">
        <f t="shared" ca="1" si="10"/>
        <v>0.82544852986546591</v>
      </c>
      <c r="I91" s="10" t="str">
        <f t="shared" si="11"/>
        <v xml:space="preserve"> </v>
      </c>
      <c r="J91" s="19" t="str">
        <f t="shared" si="12"/>
        <v xml:space="preserve"> </v>
      </c>
      <c r="K91" s="82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>
      <c r="B92" s="10"/>
      <c r="C92" s="79">
        <f t="shared" ca="1" si="9"/>
        <v>0.77932367277693237</v>
      </c>
      <c r="F92" s="79">
        <f t="shared" ca="1" si="10"/>
        <v>0.75074846315202148</v>
      </c>
      <c r="I92" s="10" t="str">
        <f t="shared" si="11"/>
        <v xml:space="preserve"> </v>
      </c>
      <c r="J92" s="19" t="str">
        <f t="shared" si="12"/>
        <v xml:space="preserve"> </v>
      </c>
      <c r="K92" s="82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>
      <c r="B93" s="10"/>
      <c r="C93" s="79">
        <f t="shared" ca="1" si="9"/>
        <v>3.9235967769195801E-2</v>
      </c>
      <c r="F93" s="79">
        <f t="shared" ca="1" si="10"/>
        <v>0.89030708496690136</v>
      </c>
      <c r="I93" s="10" t="str">
        <f t="shared" si="11"/>
        <v xml:space="preserve"> </v>
      </c>
      <c r="J93" s="19" t="str">
        <f t="shared" si="12"/>
        <v xml:space="preserve"> </v>
      </c>
      <c r="K93" s="82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>
      <c r="B94" s="10"/>
      <c r="C94" s="79">
        <f t="shared" ca="1" si="9"/>
        <v>0.26695642502804384</v>
      </c>
      <c r="F94" s="79">
        <f t="shared" ca="1" si="10"/>
        <v>0.85709655752370473</v>
      </c>
      <c r="I94" s="10" t="str">
        <f t="shared" si="11"/>
        <v xml:space="preserve"> </v>
      </c>
      <c r="J94" s="19" t="str">
        <f t="shared" si="12"/>
        <v xml:space="preserve"> </v>
      </c>
      <c r="K94" s="82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>
      <c r="B95" s="10"/>
      <c r="C95" s="79">
        <f t="shared" ca="1" si="9"/>
        <v>0.64564160115629032</v>
      </c>
      <c r="F95" s="79">
        <f t="shared" ca="1" si="10"/>
        <v>0.38979186900804419</v>
      </c>
      <c r="I95" s="10" t="str">
        <f t="shared" si="11"/>
        <v xml:space="preserve"> </v>
      </c>
      <c r="J95" s="19" t="str">
        <f t="shared" si="12"/>
        <v xml:space="preserve"> </v>
      </c>
      <c r="K95" s="82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>
      <c r="B96" s="10"/>
      <c r="C96" s="79">
        <f t="shared" ca="1" si="9"/>
        <v>0.85083327199113357</v>
      </c>
      <c r="F96" s="79">
        <f t="shared" ca="1" si="10"/>
        <v>0.267853194423328</v>
      </c>
      <c r="I96" s="10" t="str">
        <f t="shared" si="11"/>
        <v xml:space="preserve"> </v>
      </c>
      <c r="J96" s="19" t="str">
        <f t="shared" si="12"/>
        <v xml:space="preserve"> </v>
      </c>
      <c r="K96" s="82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>
      <c r="B97" s="10"/>
      <c r="C97" s="79">
        <f t="shared" ca="1" si="9"/>
        <v>0.15836990029311893</v>
      </c>
      <c r="F97" s="79">
        <f t="shared" ca="1" si="10"/>
        <v>0.9173771578964246</v>
      </c>
      <c r="I97" s="10" t="str">
        <f t="shared" si="11"/>
        <v xml:space="preserve"> </v>
      </c>
      <c r="J97" s="19" t="str">
        <f t="shared" si="12"/>
        <v xml:space="preserve"> </v>
      </c>
      <c r="K97" s="82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>
      <c r="B98" s="10"/>
      <c r="C98" s="79">
        <f t="shared" ref="C98:C109" ca="1" si="16">RAND()</f>
        <v>0.72749607728078014</v>
      </c>
      <c r="F98" s="79">
        <f t="shared" ref="F98:F109" ca="1" si="17">RAND()</f>
        <v>0.42548757753004196</v>
      </c>
      <c r="I98" s="10" t="str">
        <f t="shared" si="11"/>
        <v xml:space="preserve"> </v>
      </c>
      <c r="J98" s="19" t="str">
        <f t="shared" si="12"/>
        <v xml:space="preserve"> </v>
      </c>
      <c r="K98" s="82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>
      <c r="B99" s="10"/>
      <c r="C99" s="79">
        <f t="shared" ca="1" si="16"/>
        <v>0.93933944157266558</v>
      </c>
      <c r="F99" s="79">
        <f t="shared" ca="1" si="17"/>
        <v>0.36836560271578778</v>
      </c>
      <c r="I99" s="10" t="str">
        <f t="shared" si="11"/>
        <v xml:space="preserve"> </v>
      </c>
      <c r="J99" s="19" t="str">
        <f t="shared" si="12"/>
        <v xml:space="preserve"> </v>
      </c>
      <c r="K99" s="82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>
      <c r="B100" s="10"/>
      <c r="C100" s="79">
        <f t="shared" ca="1" si="16"/>
        <v>0.29148913344947269</v>
      </c>
      <c r="F100" s="79">
        <f t="shared" ca="1" si="17"/>
        <v>0.2314071861619813</v>
      </c>
      <c r="I100" s="10" t="str">
        <f t="shared" si="11"/>
        <v xml:space="preserve"> </v>
      </c>
      <c r="J100" s="19" t="str">
        <f t="shared" si="12"/>
        <v xml:space="preserve"> </v>
      </c>
      <c r="K100" s="82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>
      <c r="B101" s="10"/>
      <c r="C101" s="79">
        <f t="shared" ca="1" si="16"/>
        <v>1.2355560585985192E-2</v>
      </c>
      <c r="F101" s="79">
        <f t="shared" ca="1" si="17"/>
        <v>0.95227060639869643</v>
      </c>
      <c r="I101" s="10" t="str">
        <f t="shared" si="11"/>
        <v xml:space="preserve"> </v>
      </c>
      <c r="J101" s="19" t="str">
        <f t="shared" si="12"/>
        <v xml:space="preserve"> </v>
      </c>
      <c r="K101" s="82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>
      <c r="B102" s="10"/>
      <c r="C102" s="79">
        <f t="shared" ca="1" si="16"/>
        <v>0.91256979786651382</v>
      </c>
      <c r="F102" s="79">
        <f t="shared" ca="1" si="17"/>
        <v>0.89214795837100602</v>
      </c>
      <c r="I102" s="10" t="str">
        <f t="shared" si="11"/>
        <v xml:space="preserve"> </v>
      </c>
      <c r="J102" s="19" t="str">
        <f t="shared" si="12"/>
        <v xml:space="preserve"> </v>
      </c>
      <c r="K102" s="82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>
      <c r="B103" s="10"/>
      <c r="C103" s="79">
        <f t="shared" ca="1" si="16"/>
        <v>0.71608787541575136</v>
      </c>
      <c r="F103" s="79">
        <f t="shared" ca="1" si="17"/>
        <v>0.67054960876232761</v>
      </c>
      <c r="I103" s="10" t="str">
        <f t="shared" si="11"/>
        <v xml:space="preserve"> </v>
      </c>
      <c r="J103" s="19" t="str">
        <f t="shared" si="12"/>
        <v xml:space="preserve"> </v>
      </c>
      <c r="K103" s="82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>
      <c r="B104" s="10"/>
      <c r="C104" s="79">
        <f t="shared" ca="1" si="16"/>
        <v>0.93436700799859418</v>
      </c>
      <c r="F104" s="79">
        <f t="shared" ca="1" si="17"/>
        <v>0.892807235835265</v>
      </c>
      <c r="I104" s="10" t="str">
        <f t="shared" si="11"/>
        <v xml:space="preserve"> </v>
      </c>
      <c r="J104" s="19" t="str">
        <f t="shared" si="12"/>
        <v xml:space="preserve"> </v>
      </c>
      <c r="K104" s="82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>
      <c r="B105" s="10"/>
      <c r="C105" s="79">
        <f t="shared" ca="1" si="16"/>
        <v>0.35319219455987005</v>
      </c>
      <c r="F105" s="79">
        <f t="shared" ca="1" si="17"/>
        <v>6.7213171686608675E-2</v>
      </c>
      <c r="I105" s="10" t="str">
        <f t="shared" si="11"/>
        <v xml:space="preserve"> </v>
      </c>
      <c r="J105" s="19" t="str">
        <f t="shared" si="12"/>
        <v xml:space="preserve"> </v>
      </c>
      <c r="K105" s="82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>
      <c r="B106" s="10"/>
      <c r="C106" s="79">
        <f t="shared" ca="1" si="16"/>
        <v>0.21117810672001924</v>
      </c>
      <c r="F106" s="79">
        <f t="shared" ca="1" si="17"/>
        <v>0.59350433320451135</v>
      </c>
      <c r="I106" s="10" t="str">
        <f t="shared" si="11"/>
        <v xml:space="preserve"> </v>
      </c>
      <c r="J106" s="19" t="str">
        <f t="shared" si="12"/>
        <v xml:space="preserve"> </v>
      </c>
      <c r="K106" s="82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>
      <c r="B107" s="10"/>
      <c r="C107" s="79">
        <f t="shared" ca="1" si="16"/>
        <v>0.59009455738975658</v>
      </c>
      <c r="F107" s="79">
        <f t="shared" ca="1" si="17"/>
        <v>0.23325481025222994</v>
      </c>
      <c r="I107" s="10" t="str">
        <f t="shared" si="11"/>
        <v xml:space="preserve"> </v>
      </c>
      <c r="J107" s="19" t="str">
        <f t="shared" si="12"/>
        <v xml:space="preserve"> </v>
      </c>
      <c r="K107" s="82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>
      <c r="B108" s="10"/>
      <c r="C108" s="79">
        <f t="shared" ca="1" si="16"/>
        <v>0.66199476637657384</v>
      </c>
      <c r="F108" s="79">
        <f t="shared" ca="1" si="17"/>
        <v>0.98166868090942883</v>
      </c>
      <c r="I108" s="10" t="str">
        <f t="shared" si="11"/>
        <v xml:space="preserve"> </v>
      </c>
      <c r="J108" s="19" t="str">
        <f t="shared" si="12"/>
        <v xml:space="preserve"> </v>
      </c>
      <c r="K108" s="82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>
      <c r="B109" s="10"/>
      <c r="C109" s="79">
        <f t="shared" ca="1" si="16"/>
        <v>0.16222908217339826</v>
      </c>
      <c r="F109" s="79">
        <f t="shared" ca="1" si="17"/>
        <v>0.33443675898497272</v>
      </c>
      <c r="I109" s="10" t="str">
        <f t="shared" si="11"/>
        <v xml:space="preserve"> </v>
      </c>
      <c r="J109" s="19" t="str">
        <f t="shared" si="12"/>
        <v xml:space="preserve"> </v>
      </c>
      <c r="K109" s="82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2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2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2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2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2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2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2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2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2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2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2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2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2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2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2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2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2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2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2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2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2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2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2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2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2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2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2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2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2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2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2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2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2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2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2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2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2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2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2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2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2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2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2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2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2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2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2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2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2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2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2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2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2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2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2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2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2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2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2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2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2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2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2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2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2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2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2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2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2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2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2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2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2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2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2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2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2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2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2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2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2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2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2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2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2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2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2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2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2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2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2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2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2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2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2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2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2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2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2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2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2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2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2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2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2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2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2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2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2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2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2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2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2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2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2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2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2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2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2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2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2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2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2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2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2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2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2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2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2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2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2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2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2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2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2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2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2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2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2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2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2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2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2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2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2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2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2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2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2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2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2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2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2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2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2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2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2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2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2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2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2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2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2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2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2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2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2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2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2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2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2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2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2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2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2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2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2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2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2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2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2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2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2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2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2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2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2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2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2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2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2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2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2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2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2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2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2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2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2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2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2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2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2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2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2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2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2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2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2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2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2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2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2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2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2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2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2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2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2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2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2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2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2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2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2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2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2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2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2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2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2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2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2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2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2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2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2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2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2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2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2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2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2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2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2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2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2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2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2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2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2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2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2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2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2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2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2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2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2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2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2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2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2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2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2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2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2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2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2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2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2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2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2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2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2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2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2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2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2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2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2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2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2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2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2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2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2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2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2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2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2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2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2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2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2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2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2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2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2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2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2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2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2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2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2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2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2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2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2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2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2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2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2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2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2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2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2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2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2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2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2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2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2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2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2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2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2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2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2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2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2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2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2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2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2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2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2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2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2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2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2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2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2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2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2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2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2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2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2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2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2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2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2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2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2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2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2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2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2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2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2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2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2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2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2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2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2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2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2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2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2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2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2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2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2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2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2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2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2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2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2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2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2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2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2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2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2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2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2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2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2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2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2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2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2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2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2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2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2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2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2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2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2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2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2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2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2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2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2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2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2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>
      <c r="I521" s="10" t="str">
        <f t="shared" si="48"/>
        <v xml:space="preserve"> </v>
      </c>
      <c r="J521" s="19" t="str">
        <f t="shared" si="49"/>
        <v xml:space="preserve"> </v>
      </c>
      <c r="K521" s="82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>
      <c r="I522" s="10" t="str">
        <f t="shared" si="48"/>
        <v xml:space="preserve"> </v>
      </c>
      <c r="J522" s="19" t="str">
        <f t="shared" si="49"/>
        <v xml:space="preserve"> </v>
      </c>
      <c r="K522" s="82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>
      <c r="I523" s="10" t="str">
        <f t="shared" si="48"/>
        <v xml:space="preserve"> </v>
      </c>
      <c r="J523" s="19" t="str">
        <f t="shared" si="49"/>
        <v xml:space="preserve"> </v>
      </c>
      <c r="K523" s="82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>
      <c r="I524" s="10" t="str">
        <f t="shared" si="48"/>
        <v xml:space="preserve"> </v>
      </c>
      <c r="J524" s="19" t="str">
        <f t="shared" si="49"/>
        <v xml:space="preserve"> </v>
      </c>
      <c r="K524" s="82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>
      <c r="I525" s="10" t="str">
        <f t="shared" si="48"/>
        <v xml:space="preserve"> </v>
      </c>
      <c r="J525" s="19" t="str">
        <f t="shared" si="49"/>
        <v xml:space="preserve"> </v>
      </c>
      <c r="K525" s="82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>
      <c r="I526" s="10" t="str">
        <f t="shared" si="48"/>
        <v xml:space="preserve"> </v>
      </c>
      <c r="J526" s="19" t="str">
        <f t="shared" si="49"/>
        <v xml:space="preserve"> </v>
      </c>
      <c r="K526" s="82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>
      <c r="I527" s="10" t="str">
        <f t="shared" si="48"/>
        <v xml:space="preserve"> </v>
      </c>
      <c r="J527" s="19" t="str">
        <f t="shared" si="49"/>
        <v xml:space="preserve"> </v>
      </c>
      <c r="K527" s="82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>
      <c r="I528" s="10" t="str">
        <f t="shared" si="48"/>
        <v xml:space="preserve"> </v>
      </c>
      <c r="J528" s="19" t="str">
        <f t="shared" si="49"/>
        <v xml:space="preserve"> </v>
      </c>
      <c r="K528" s="82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>
      <c r="I529" s="10" t="str">
        <f t="shared" si="48"/>
        <v xml:space="preserve"> </v>
      </c>
      <c r="J529" s="19" t="str">
        <f t="shared" si="49"/>
        <v xml:space="preserve"> </v>
      </c>
      <c r="K529" s="82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>
      <c r="I530" s="10" t="str">
        <f t="shared" si="48"/>
        <v xml:space="preserve"> </v>
      </c>
      <c r="J530" s="19" t="str">
        <f t="shared" si="49"/>
        <v xml:space="preserve"> </v>
      </c>
      <c r="K530" s="82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>
      <c r="I531" s="10" t="str">
        <f t="shared" si="48"/>
        <v xml:space="preserve"> </v>
      </c>
      <c r="J531" s="19" t="str">
        <f t="shared" si="49"/>
        <v xml:space="preserve"> </v>
      </c>
      <c r="K531" s="82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>
      <c r="I532" s="10" t="str">
        <f t="shared" si="48"/>
        <v xml:space="preserve"> </v>
      </c>
      <c r="J532" s="19" t="str">
        <f t="shared" si="49"/>
        <v xml:space="preserve"> </v>
      </c>
      <c r="K532" s="82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>
      <c r="I533" s="10" t="str">
        <f t="shared" si="48"/>
        <v xml:space="preserve"> </v>
      </c>
      <c r="J533" s="19" t="str">
        <f t="shared" si="49"/>
        <v xml:space="preserve"> </v>
      </c>
      <c r="K533" s="82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>
      <c r="I534" s="10" t="str">
        <f t="shared" si="48"/>
        <v xml:space="preserve"> </v>
      </c>
      <c r="J534" s="19" t="str">
        <f t="shared" si="49"/>
        <v xml:space="preserve"> </v>
      </c>
      <c r="K534" s="82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>
      <c r="I535" s="10" t="str">
        <f t="shared" si="48"/>
        <v xml:space="preserve"> </v>
      </c>
      <c r="J535" s="19" t="str">
        <f t="shared" si="49"/>
        <v xml:space="preserve"> </v>
      </c>
      <c r="K535" s="82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>
      <c r="I536" s="10" t="str">
        <f t="shared" si="48"/>
        <v xml:space="preserve"> </v>
      </c>
      <c r="J536" s="19" t="str">
        <f t="shared" si="49"/>
        <v xml:space="preserve"> </v>
      </c>
      <c r="K536" s="82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>
      <c r="I537" s="10" t="str">
        <f t="shared" si="48"/>
        <v xml:space="preserve"> </v>
      </c>
      <c r="J537" s="19" t="str">
        <f t="shared" si="49"/>
        <v xml:space="preserve"> </v>
      </c>
      <c r="K537" s="82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>
      <c r="I538" s="10" t="str">
        <f t="shared" si="48"/>
        <v xml:space="preserve"> </v>
      </c>
      <c r="J538" s="19" t="str">
        <f t="shared" si="49"/>
        <v xml:space="preserve"> </v>
      </c>
      <c r="K538" s="82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>
      <c r="I539" s="10" t="str">
        <f t="shared" si="48"/>
        <v xml:space="preserve"> </v>
      </c>
      <c r="J539" s="19" t="str">
        <f t="shared" si="49"/>
        <v xml:space="preserve"> </v>
      </c>
      <c r="K539" s="82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>
      <c r="I540" s="10" t="str">
        <f t="shared" si="48"/>
        <v xml:space="preserve"> </v>
      </c>
      <c r="J540" s="19" t="str">
        <f t="shared" si="49"/>
        <v xml:space="preserve"> </v>
      </c>
      <c r="K540" s="82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>
      <c r="I541" s="10" t="str">
        <f t="shared" si="48"/>
        <v xml:space="preserve"> </v>
      </c>
      <c r="J541" s="19" t="str">
        <f t="shared" si="49"/>
        <v xml:space="preserve"> </v>
      </c>
      <c r="K541" s="82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>
      <c r="I542" s="10" t="str">
        <f t="shared" si="48"/>
        <v xml:space="preserve"> </v>
      </c>
      <c r="J542" s="19" t="str">
        <f t="shared" si="49"/>
        <v xml:space="preserve"> </v>
      </c>
      <c r="K542" s="82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>
      <c r="I543" s="10" t="str">
        <f t="shared" si="48"/>
        <v xml:space="preserve"> </v>
      </c>
      <c r="J543" s="19" t="str">
        <f t="shared" si="49"/>
        <v xml:space="preserve"> </v>
      </c>
      <c r="K543" s="82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>
      <c r="I544" s="10" t="str">
        <f t="shared" si="48"/>
        <v xml:space="preserve"> </v>
      </c>
      <c r="J544" s="19" t="str">
        <f t="shared" si="49"/>
        <v xml:space="preserve"> </v>
      </c>
      <c r="K544" s="82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>
      <c r="I545" s="10" t="str">
        <f t="shared" si="48"/>
        <v xml:space="preserve"> </v>
      </c>
      <c r="J545" s="19" t="str">
        <f t="shared" si="49"/>
        <v xml:space="preserve"> </v>
      </c>
      <c r="K545" s="82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>
      <c r="I546" s="10" t="str">
        <f t="shared" si="48"/>
        <v xml:space="preserve"> </v>
      </c>
      <c r="J546" s="19" t="str">
        <f t="shared" si="49"/>
        <v xml:space="preserve"> </v>
      </c>
      <c r="K546" s="82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>
      <c r="I547" s="10" t="str">
        <f t="shared" si="48"/>
        <v xml:space="preserve"> </v>
      </c>
      <c r="J547" s="19" t="str">
        <f t="shared" si="49"/>
        <v xml:space="preserve"> </v>
      </c>
      <c r="K547" s="82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>
      <c r="I548" s="10" t="str">
        <f t="shared" si="48"/>
        <v xml:space="preserve"> </v>
      </c>
      <c r="J548" s="19" t="str">
        <f t="shared" si="49"/>
        <v xml:space="preserve"> </v>
      </c>
      <c r="K548" s="82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>
      <c r="I549" s="10" t="str">
        <f t="shared" si="48"/>
        <v xml:space="preserve"> </v>
      </c>
      <c r="J549" s="19" t="str">
        <f t="shared" si="49"/>
        <v xml:space="preserve"> </v>
      </c>
      <c r="K549" s="82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>
      <c r="I550" s="10" t="str">
        <f t="shared" si="48"/>
        <v xml:space="preserve"> </v>
      </c>
      <c r="J550" s="19" t="str">
        <f t="shared" si="49"/>
        <v xml:space="preserve"> </v>
      </c>
      <c r="K550" s="82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>
      <c r="I551" s="10" t="str">
        <f t="shared" si="48"/>
        <v xml:space="preserve"> </v>
      </c>
      <c r="J551" s="19" t="str">
        <f t="shared" si="49"/>
        <v xml:space="preserve"> </v>
      </c>
      <c r="K551" s="82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>
      <c r="I552" s="10" t="str">
        <f t="shared" si="48"/>
        <v xml:space="preserve"> </v>
      </c>
      <c r="J552" s="19" t="str">
        <f t="shared" si="49"/>
        <v xml:space="preserve"> </v>
      </c>
      <c r="K552" s="82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>
      <c r="I553" s="10" t="str">
        <f t="shared" si="48"/>
        <v xml:space="preserve"> </v>
      </c>
      <c r="J553" s="19" t="str">
        <f t="shared" si="49"/>
        <v xml:space="preserve"> </v>
      </c>
      <c r="K553" s="82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>
      <c r="I554" s="10" t="str">
        <f t="shared" si="48"/>
        <v xml:space="preserve"> </v>
      </c>
      <c r="J554" s="19" t="str">
        <f t="shared" si="49"/>
        <v xml:space="preserve"> </v>
      </c>
      <c r="K554" s="82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>
      <c r="I555" s="10" t="str">
        <f t="shared" si="48"/>
        <v xml:space="preserve"> </v>
      </c>
      <c r="J555" s="19" t="str">
        <f t="shared" si="49"/>
        <v xml:space="preserve"> </v>
      </c>
      <c r="K555" s="82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>
      <c r="I556" s="10" t="str">
        <f t="shared" si="48"/>
        <v xml:space="preserve"> </v>
      </c>
      <c r="J556" s="19" t="str">
        <f t="shared" si="49"/>
        <v xml:space="preserve"> </v>
      </c>
      <c r="K556" s="82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>
      <c r="I557" s="10" t="str">
        <f t="shared" si="48"/>
        <v xml:space="preserve"> </v>
      </c>
      <c r="J557" s="19" t="str">
        <f t="shared" si="49"/>
        <v xml:space="preserve"> </v>
      </c>
      <c r="K557" s="82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>
      <c r="I558" s="10" t="str">
        <f t="shared" si="48"/>
        <v xml:space="preserve"> </v>
      </c>
      <c r="J558" s="19" t="str">
        <f t="shared" si="49"/>
        <v xml:space="preserve"> </v>
      </c>
      <c r="K558" s="82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>
      <c r="I559" s="10" t="str">
        <f t="shared" si="48"/>
        <v xml:space="preserve"> </v>
      </c>
      <c r="J559" s="19" t="str">
        <f t="shared" si="49"/>
        <v xml:space="preserve"> </v>
      </c>
      <c r="K559" s="82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>
      <c r="I560" s="10" t="str">
        <f t="shared" si="48"/>
        <v xml:space="preserve"> </v>
      </c>
      <c r="J560" s="19" t="str">
        <f t="shared" si="49"/>
        <v xml:space="preserve"> </v>
      </c>
      <c r="K560" s="82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>
      <c r="I561" s="10" t="str">
        <f t="shared" si="48"/>
        <v xml:space="preserve"> </v>
      </c>
      <c r="J561" s="19" t="str">
        <f t="shared" si="49"/>
        <v xml:space="preserve"> </v>
      </c>
      <c r="K561" s="82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>
      <c r="I562" s="10" t="str">
        <f t="shared" si="48"/>
        <v xml:space="preserve"> </v>
      </c>
      <c r="J562" s="19" t="str">
        <f t="shared" si="49"/>
        <v xml:space="preserve"> </v>
      </c>
      <c r="K562" s="82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>
      <c r="I563" s="10" t="str">
        <f t="shared" si="48"/>
        <v xml:space="preserve"> </v>
      </c>
      <c r="J563" s="19" t="str">
        <f t="shared" si="49"/>
        <v xml:space="preserve"> </v>
      </c>
      <c r="K563" s="82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>
      <c r="I564" s="10" t="str">
        <f t="shared" si="48"/>
        <v xml:space="preserve"> </v>
      </c>
      <c r="J564" s="19" t="str">
        <f t="shared" si="49"/>
        <v xml:space="preserve"> </v>
      </c>
      <c r="K564" s="82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>
      <c r="I565" s="10" t="str">
        <f t="shared" si="48"/>
        <v xml:space="preserve"> </v>
      </c>
      <c r="J565" s="19" t="str">
        <f t="shared" si="49"/>
        <v xml:space="preserve"> </v>
      </c>
      <c r="K565" s="82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>
      <c r="I566" s="10" t="str">
        <f t="shared" si="48"/>
        <v xml:space="preserve"> </v>
      </c>
      <c r="J566" s="19" t="str">
        <f t="shared" si="49"/>
        <v xml:space="preserve"> </v>
      </c>
      <c r="K566" s="82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>
      <c r="I567" s="10" t="str">
        <f t="shared" si="48"/>
        <v xml:space="preserve"> </v>
      </c>
      <c r="J567" s="19" t="str">
        <f t="shared" si="49"/>
        <v xml:space="preserve"> </v>
      </c>
      <c r="K567" s="82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>
      <c r="I568" s="10" t="str">
        <f t="shared" si="48"/>
        <v xml:space="preserve"> </v>
      </c>
      <c r="J568" s="19" t="str">
        <f t="shared" si="49"/>
        <v xml:space="preserve"> </v>
      </c>
      <c r="K568" s="82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>
      <c r="I569" s="10" t="str">
        <f t="shared" si="48"/>
        <v xml:space="preserve"> </v>
      </c>
      <c r="J569" s="19" t="str">
        <f t="shared" si="49"/>
        <v xml:space="preserve"> </v>
      </c>
      <c r="K569" s="82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>
      <c r="I570" s="10" t="str">
        <f t="shared" si="48"/>
        <v xml:space="preserve"> </v>
      </c>
      <c r="J570" s="19" t="str">
        <f t="shared" si="49"/>
        <v xml:space="preserve"> </v>
      </c>
      <c r="K570" s="82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>
      <c r="I571" s="10" t="str">
        <f t="shared" si="48"/>
        <v xml:space="preserve"> </v>
      </c>
      <c r="J571" s="19" t="str">
        <f t="shared" si="49"/>
        <v xml:space="preserve"> </v>
      </c>
      <c r="K571" s="82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>
      <c r="I572" s="10" t="str">
        <f t="shared" si="48"/>
        <v xml:space="preserve"> </v>
      </c>
      <c r="J572" s="19" t="str">
        <f t="shared" si="49"/>
        <v xml:space="preserve"> </v>
      </c>
      <c r="K572" s="82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>
      <c r="I573" s="10" t="str">
        <f t="shared" si="48"/>
        <v xml:space="preserve"> </v>
      </c>
      <c r="J573" s="19" t="str">
        <f t="shared" si="49"/>
        <v xml:space="preserve"> </v>
      </c>
      <c r="K573" s="82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>
      <c r="I574" s="10" t="str">
        <f t="shared" si="48"/>
        <v xml:space="preserve"> </v>
      </c>
      <c r="J574" s="19" t="str">
        <f t="shared" si="49"/>
        <v xml:space="preserve"> </v>
      </c>
      <c r="K574" s="82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>
      <c r="I575" s="10" t="str">
        <f t="shared" si="48"/>
        <v xml:space="preserve"> </v>
      </c>
      <c r="J575" s="19" t="str">
        <f t="shared" si="49"/>
        <v xml:space="preserve"> </v>
      </c>
      <c r="K575" s="82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>
      <c r="I576" s="10" t="str">
        <f t="shared" si="48"/>
        <v xml:space="preserve"> </v>
      </c>
      <c r="J576" s="19" t="str">
        <f t="shared" si="49"/>
        <v xml:space="preserve"> </v>
      </c>
      <c r="K576" s="82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>
      <c r="I577" s="10" t="str">
        <f t="shared" si="48"/>
        <v xml:space="preserve"> </v>
      </c>
      <c r="J577" s="19" t="str">
        <f t="shared" si="49"/>
        <v xml:space="preserve"> </v>
      </c>
      <c r="K577" s="82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2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>
      <c r="I579" s="10" t="str">
        <f t="shared" si="53"/>
        <v xml:space="preserve"> </v>
      </c>
      <c r="J579" s="19" t="str">
        <f t="shared" si="54"/>
        <v xml:space="preserve"> </v>
      </c>
      <c r="K579" s="82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>
      <c r="I580" s="10" t="str">
        <f t="shared" si="53"/>
        <v xml:space="preserve"> </v>
      </c>
      <c r="J580" s="19" t="str">
        <f t="shared" si="54"/>
        <v xml:space="preserve"> </v>
      </c>
      <c r="K580" s="82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>
      <c r="I581" s="10" t="str">
        <f t="shared" si="53"/>
        <v xml:space="preserve"> </v>
      </c>
      <c r="J581" s="19" t="str">
        <f t="shared" si="54"/>
        <v xml:space="preserve"> </v>
      </c>
      <c r="K581" s="82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>
      <c r="I582" s="10" t="str">
        <f t="shared" si="53"/>
        <v xml:space="preserve"> </v>
      </c>
      <c r="J582" s="19" t="str">
        <f t="shared" si="54"/>
        <v xml:space="preserve"> </v>
      </c>
      <c r="K582" s="82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>
      <c r="I583" s="10" t="str">
        <f t="shared" si="53"/>
        <v xml:space="preserve"> </v>
      </c>
      <c r="J583" s="19" t="str">
        <f t="shared" si="54"/>
        <v xml:space="preserve"> </v>
      </c>
      <c r="K583" s="82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>
      <c r="I584" s="10" t="str">
        <f t="shared" si="53"/>
        <v xml:space="preserve"> </v>
      </c>
      <c r="J584" s="19" t="str">
        <f t="shared" si="54"/>
        <v xml:space="preserve"> </v>
      </c>
      <c r="K584" s="82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>
      <c r="I585" s="10" t="str">
        <f t="shared" si="53"/>
        <v xml:space="preserve"> </v>
      </c>
      <c r="J585" s="19" t="str">
        <f t="shared" si="54"/>
        <v xml:space="preserve"> </v>
      </c>
      <c r="K585" s="82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>
      <c r="I586" s="10" t="str">
        <f t="shared" si="53"/>
        <v xml:space="preserve"> </v>
      </c>
      <c r="J586" s="19" t="str">
        <f t="shared" si="54"/>
        <v xml:space="preserve"> </v>
      </c>
      <c r="K586" s="82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>
      <c r="I587" s="10" t="str">
        <f t="shared" si="53"/>
        <v xml:space="preserve"> </v>
      </c>
      <c r="J587" s="19" t="str">
        <f t="shared" si="54"/>
        <v xml:space="preserve"> </v>
      </c>
      <c r="K587" s="82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>
      <c r="I588" s="10" t="str">
        <f t="shared" si="53"/>
        <v xml:space="preserve"> </v>
      </c>
      <c r="J588" s="19" t="str">
        <f t="shared" si="54"/>
        <v xml:space="preserve"> </v>
      </c>
      <c r="K588" s="82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>
      <c r="I589" s="10" t="str">
        <f t="shared" si="53"/>
        <v xml:space="preserve"> </v>
      </c>
      <c r="J589" s="19" t="str">
        <f t="shared" si="54"/>
        <v xml:space="preserve"> </v>
      </c>
      <c r="K589" s="82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>
      <c r="I590" s="10" t="str">
        <f t="shared" si="53"/>
        <v xml:space="preserve"> </v>
      </c>
      <c r="J590" s="19" t="str">
        <f t="shared" si="54"/>
        <v xml:space="preserve"> </v>
      </c>
      <c r="K590" s="82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>
      <c r="I591" s="10" t="str">
        <f t="shared" si="53"/>
        <v xml:space="preserve"> </v>
      </c>
      <c r="J591" s="19" t="str">
        <f t="shared" si="54"/>
        <v xml:space="preserve"> </v>
      </c>
      <c r="K591" s="82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>
      <c r="I592" s="10" t="str">
        <f t="shared" si="53"/>
        <v xml:space="preserve"> </v>
      </c>
      <c r="J592" s="19" t="str">
        <f t="shared" si="54"/>
        <v xml:space="preserve"> </v>
      </c>
      <c r="K592" s="82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>
      <c r="I593" s="10" t="str">
        <f t="shared" si="53"/>
        <v xml:space="preserve"> </v>
      </c>
      <c r="J593" s="19" t="str">
        <f t="shared" si="54"/>
        <v xml:space="preserve"> </v>
      </c>
      <c r="K593" s="82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>
      <c r="I594" s="10" t="str">
        <f t="shared" si="53"/>
        <v xml:space="preserve"> </v>
      </c>
      <c r="J594" s="19" t="str">
        <f t="shared" si="54"/>
        <v xml:space="preserve"> </v>
      </c>
      <c r="K594" s="82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>
      <c r="I595" s="10" t="str">
        <f t="shared" si="53"/>
        <v xml:space="preserve"> </v>
      </c>
      <c r="J595" s="19" t="str">
        <f t="shared" si="54"/>
        <v xml:space="preserve"> </v>
      </c>
      <c r="K595" s="82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>
      <c r="I596" s="10" t="str">
        <f t="shared" si="53"/>
        <v xml:space="preserve"> </v>
      </c>
      <c r="J596" s="19" t="str">
        <f t="shared" si="54"/>
        <v xml:space="preserve"> </v>
      </c>
      <c r="K596" s="82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>
      <c r="I597" s="10" t="str">
        <f t="shared" si="53"/>
        <v xml:space="preserve"> </v>
      </c>
      <c r="J597" s="19" t="str">
        <f t="shared" si="54"/>
        <v xml:space="preserve"> </v>
      </c>
      <c r="K597" s="82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>
      <c r="I598" s="10" t="str">
        <f t="shared" si="53"/>
        <v xml:space="preserve"> </v>
      </c>
      <c r="J598" s="19" t="str">
        <f t="shared" si="54"/>
        <v xml:space="preserve"> </v>
      </c>
      <c r="K598" s="82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>
      <c r="I599" s="10" t="str">
        <f t="shared" si="53"/>
        <v xml:space="preserve"> </v>
      </c>
      <c r="J599" s="19" t="str">
        <f t="shared" si="54"/>
        <v xml:space="preserve"> </v>
      </c>
      <c r="K599" s="82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>
      <c r="I600" s="10" t="str">
        <f t="shared" si="53"/>
        <v xml:space="preserve"> </v>
      </c>
      <c r="J600" s="19" t="str">
        <f t="shared" si="54"/>
        <v xml:space="preserve"> </v>
      </c>
      <c r="K600" s="82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>
      <c r="I601" s="10" t="str">
        <f t="shared" si="53"/>
        <v xml:space="preserve"> </v>
      </c>
      <c r="J601" s="19" t="str">
        <f t="shared" si="54"/>
        <v xml:space="preserve"> </v>
      </c>
      <c r="K601" s="82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>
      <c r="I602" s="10" t="str">
        <f t="shared" si="53"/>
        <v xml:space="preserve"> </v>
      </c>
      <c r="J602" s="19" t="str">
        <f t="shared" si="54"/>
        <v xml:space="preserve"> </v>
      </c>
      <c r="K602" s="82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>
      <c r="I603" s="10" t="str">
        <f t="shared" si="53"/>
        <v xml:space="preserve"> </v>
      </c>
      <c r="J603" s="19" t="str">
        <f t="shared" si="54"/>
        <v xml:space="preserve"> </v>
      </c>
      <c r="K603" s="82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>
      <c r="I604" s="10" t="str">
        <f t="shared" si="53"/>
        <v xml:space="preserve"> </v>
      </c>
      <c r="J604" s="19" t="str">
        <f t="shared" si="54"/>
        <v xml:space="preserve"> </v>
      </c>
      <c r="K604" s="82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>
      <c r="I605" s="10" t="str">
        <f t="shared" si="53"/>
        <v xml:space="preserve"> </v>
      </c>
      <c r="J605" s="19" t="str">
        <f t="shared" si="54"/>
        <v xml:space="preserve"> </v>
      </c>
      <c r="K605" s="82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>
      <c r="I606" s="10" t="str">
        <f t="shared" si="53"/>
        <v xml:space="preserve"> </v>
      </c>
      <c r="J606" s="19" t="str">
        <f t="shared" si="54"/>
        <v xml:space="preserve"> </v>
      </c>
      <c r="K606" s="82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>
      <c r="I607" s="10" t="str">
        <f t="shared" si="53"/>
        <v xml:space="preserve"> </v>
      </c>
      <c r="J607" s="19" t="str">
        <f t="shared" si="54"/>
        <v xml:space="preserve"> </v>
      </c>
      <c r="K607" s="82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>
      <c r="I608" s="10" t="str">
        <f t="shared" si="53"/>
        <v xml:space="preserve"> </v>
      </c>
      <c r="J608" s="19" t="str">
        <f t="shared" si="54"/>
        <v xml:space="preserve"> </v>
      </c>
      <c r="K608" s="82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>
      <c r="I609" s="10" t="str">
        <f t="shared" si="53"/>
        <v xml:space="preserve"> </v>
      </c>
      <c r="J609" s="19" t="str">
        <f t="shared" si="54"/>
        <v xml:space="preserve"> </v>
      </c>
      <c r="K609" s="82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>
      <c r="I610" s="10" t="str">
        <f t="shared" si="53"/>
        <v xml:space="preserve"> </v>
      </c>
      <c r="J610" s="19" t="str">
        <f t="shared" si="54"/>
        <v xml:space="preserve"> </v>
      </c>
      <c r="K610" s="82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>
      <c r="I611" s="10" t="str">
        <f t="shared" si="53"/>
        <v xml:space="preserve"> </v>
      </c>
      <c r="J611" s="19" t="str">
        <f t="shared" si="54"/>
        <v xml:space="preserve"> </v>
      </c>
      <c r="K611" s="82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>
      <c r="I612" s="10" t="str">
        <f t="shared" si="53"/>
        <v xml:space="preserve"> </v>
      </c>
      <c r="J612" s="19" t="str">
        <f t="shared" si="54"/>
        <v xml:space="preserve"> </v>
      </c>
      <c r="K612" s="82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>
      <c r="I613" s="10" t="str">
        <f t="shared" si="53"/>
        <v xml:space="preserve"> </v>
      </c>
      <c r="J613" s="19" t="str">
        <f t="shared" si="54"/>
        <v xml:space="preserve"> </v>
      </c>
      <c r="K613" s="82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>
      <c r="I614" s="10" t="str">
        <f t="shared" si="53"/>
        <v xml:space="preserve"> </v>
      </c>
      <c r="J614" s="19" t="str">
        <f t="shared" si="54"/>
        <v xml:space="preserve"> </v>
      </c>
      <c r="K614" s="82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>
      <c r="I615" s="10" t="str">
        <f t="shared" si="53"/>
        <v xml:space="preserve"> </v>
      </c>
      <c r="J615" s="19" t="str">
        <f t="shared" si="54"/>
        <v xml:space="preserve"> </v>
      </c>
      <c r="K615" s="82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>
      <c r="I616" s="10" t="str">
        <f t="shared" si="53"/>
        <v xml:space="preserve"> </v>
      </c>
      <c r="J616" s="19" t="str">
        <f t="shared" si="54"/>
        <v xml:space="preserve"> </v>
      </c>
      <c r="K616" s="82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>
      <c r="I617" s="10" t="str">
        <f t="shared" si="53"/>
        <v xml:space="preserve"> </v>
      </c>
      <c r="J617" s="19" t="str">
        <f t="shared" si="54"/>
        <v xml:space="preserve"> </v>
      </c>
      <c r="K617" s="82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>
      <c r="I618" s="10" t="str">
        <f t="shared" si="53"/>
        <v xml:space="preserve"> </v>
      </c>
      <c r="J618" s="19" t="str">
        <f t="shared" si="54"/>
        <v xml:space="preserve"> </v>
      </c>
      <c r="K618" s="82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>
      <c r="I619" s="10" t="str">
        <f t="shared" si="53"/>
        <v xml:space="preserve"> </v>
      </c>
      <c r="J619" s="19" t="str">
        <f t="shared" si="54"/>
        <v xml:space="preserve"> </v>
      </c>
      <c r="K619" s="82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>
      <c r="I620" s="10" t="str">
        <f t="shared" si="53"/>
        <v xml:space="preserve"> </v>
      </c>
      <c r="J620" s="19" t="str">
        <f t="shared" si="54"/>
        <v xml:space="preserve"> </v>
      </c>
      <c r="K620" s="82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>
      <c r="I621" s="10" t="str">
        <f t="shared" si="53"/>
        <v xml:space="preserve"> </v>
      </c>
      <c r="J621" s="19" t="str">
        <f t="shared" si="54"/>
        <v xml:space="preserve"> </v>
      </c>
      <c r="K621" s="82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>
      <c r="I622" s="10" t="str">
        <f t="shared" si="53"/>
        <v xml:space="preserve"> </v>
      </c>
      <c r="J622" s="19" t="str">
        <f t="shared" si="54"/>
        <v xml:space="preserve"> </v>
      </c>
      <c r="K622" s="82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>
      <c r="I623" s="10" t="str">
        <f t="shared" si="53"/>
        <v xml:space="preserve"> </v>
      </c>
      <c r="J623" s="19" t="str">
        <f t="shared" si="54"/>
        <v xml:space="preserve"> </v>
      </c>
      <c r="K623" s="82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>
      <c r="I624" s="10" t="str">
        <f t="shared" si="53"/>
        <v xml:space="preserve"> </v>
      </c>
      <c r="J624" s="19" t="str">
        <f t="shared" si="54"/>
        <v xml:space="preserve"> </v>
      </c>
      <c r="K624" s="82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>
      <c r="I625" s="10" t="str">
        <f t="shared" si="53"/>
        <v xml:space="preserve"> </v>
      </c>
      <c r="J625" s="19" t="str">
        <f t="shared" si="54"/>
        <v xml:space="preserve"> </v>
      </c>
      <c r="K625" s="82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>
      <c r="I626" s="10" t="str">
        <f t="shared" si="53"/>
        <v xml:space="preserve"> </v>
      </c>
      <c r="J626" s="19" t="str">
        <f t="shared" si="54"/>
        <v xml:space="preserve"> </v>
      </c>
      <c r="K626" s="82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>
      <c r="I627" s="10" t="str">
        <f t="shared" si="53"/>
        <v xml:space="preserve"> </v>
      </c>
      <c r="J627" s="19" t="str">
        <f t="shared" si="54"/>
        <v xml:space="preserve"> </v>
      </c>
      <c r="K627" s="82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>
      <c r="I628" s="10" t="str">
        <f t="shared" si="53"/>
        <v xml:space="preserve"> </v>
      </c>
      <c r="J628" s="19" t="str">
        <f t="shared" si="54"/>
        <v xml:space="preserve"> </v>
      </c>
      <c r="K628" s="82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>
      <c r="I629" s="10" t="str">
        <f t="shared" si="53"/>
        <v xml:space="preserve"> </v>
      </c>
      <c r="J629" s="19" t="str">
        <f t="shared" si="54"/>
        <v xml:space="preserve"> </v>
      </c>
      <c r="K629" s="82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>
      <c r="I630" s="10" t="str">
        <f t="shared" si="53"/>
        <v xml:space="preserve"> </v>
      </c>
      <c r="J630" s="19" t="str">
        <f t="shared" si="54"/>
        <v xml:space="preserve"> </v>
      </c>
      <c r="K630" s="82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>
      <c r="I631" s="10" t="str">
        <f t="shared" si="53"/>
        <v xml:space="preserve"> </v>
      </c>
      <c r="J631" s="19" t="str">
        <f t="shared" si="54"/>
        <v xml:space="preserve"> </v>
      </c>
      <c r="K631" s="82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>
      <c r="I632" s="10" t="str">
        <f t="shared" si="53"/>
        <v xml:space="preserve"> </v>
      </c>
      <c r="J632" s="19" t="str">
        <f t="shared" si="54"/>
        <v xml:space="preserve"> </v>
      </c>
      <c r="K632" s="82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>
      <c r="I633" s="10" t="str">
        <f t="shared" si="53"/>
        <v xml:space="preserve"> </v>
      </c>
      <c r="J633" s="19" t="str">
        <f t="shared" si="54"/>
        <v xml:space="preserve"> </v>
      </c>
      <c r="K633" s="82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>
      <c r="I634" s="10" t="str">
        <f t="shared" si="53"/>
        <v xml:space="preserve"> </v>
      </c>
      <c r="J634" s="19" t="str">
        <f t="shared" si="54"/>
        <v xml:space="preserve"> </v>
      </c>
      <c r="K634" s="82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>
      <c r="I635" s="10" t="str">
        <f t="shared" si="53"/>
        <v xml:space="preserve"> </v>
      </c>
      <c r="J635" s="19" t="str">
        <f t="shared" si="54"/>
        <v xml:space="preserve"> </v>
      </c>
      <c r="K635" s="82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>
      <c r="I636" s="10" t="str">
        <f t="shared" si="53"/>
        <v xml:space="preserve"> </v>
      </c>
      <c r="J636" s="19" t="str">
        <f t="shared" si="54"/>
        <v xml:space="preserve"> </v>
      </c>
      <c r="K636" s="82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>
      <c r="I637" s="10" t="str">
        <f t="shared" si="53"/>
        <v xml:space="preserve"> </v>
      </c>
      <c r="J637" s="19" t="str">
        <f t="shared" si="54"/>
        <v xml:space="preserve"> </v>
      </c>
      <c r="K637" s="82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>
      <c r="I638" s="10" t="str">
        <f t="shared" si="53"/>
        <v xml:space="preserve"> </v>
      </c>
      <c r="J638" s="19" t="str">
        <f t="shared" si="54"/>
        <v xml:space="preserve"> </v>
      </c>
      <c r="K638" s="82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>
      <c r="I639" s="10" t="str">
        <f t="shared" si="53"/>
        <v xml:space="preserve"> </v>
      </c>
      <c r="J639" s="19" t="str">
        <f t="shared" si="54"/>
        <v xml:space="preserve"> </v>
      </c>
      <c r="K639" s="82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>
      <c r="I640" s="10" t="str">
        <f t="shared" si="53"/>
        <v xml:space="preserve"> </v>
      </c>
      <c r="J640" s="19" t="str">
        <f t="shared" si="54"/>
        <v xml:space="preserve"> </v>
      </c>
      <c r="K640" s="82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>
      <c r="I641" s="10" t="str">
        <f t="shared" si="53"/>
        <v xml:space="preserve"> </v>
      </c>
      <c r="J641" s="19" t="str">
        <f t="shared" si="54"/>
        <v xml:space="preserve"> </v>
      </c>
      <c r="K641" s="82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2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>
      <c r="I643" s="10" t="str">
        <f t="shared" si="58"/>
        <v xml:space="preserve"> </v>
      </c>
      <c r="J643" s="19" t="str">
        <f t="shared" si="59"/>
        <v xml:space="preserve"> </v>
      </c>
      <c r="K643" s="82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>
      <c r="I644" s="10" t="str">
        <f t="shared" si="58"/>
        <v xml:space="preserve"> </v>
      </c>
      <c r="J644" s="19" t="str">
        <f t="shared" si="59"/>
        <v xml:space="preserve"> </v>
      </c>
      <c r="K644" s="82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>
      <c r="I645" s="10" t="str">
        <f t="shared" si="58"/>
        <v xml:space="preserve"> </v>
      </c>
      <c r="J645" s="19" t="str">
        <f t="shared" si="59"/>
        <v xml:space="preserve"> </v>
      </c>
      <c r="K645" s="82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>
      <c r="I646" s="10" t="str">
        <f t="shared" si="58"/>
        <v xml:space="preserve"> </v>
      </c>
      <c r="J646" s="19" t="str">
        <f t="shared" si="59"/>
        <v xml:space="preserve"> </v>
      </c>
      <c r="K646" s="82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>
      <c r="I647" s="10" t="str">
        <f t="shared" si="58"/>
        <v xml:space="preserve"> </v>
      </c>
      <c r="J647" s="19" t="str">
        <f t="shared" si="59"/>
        <v xml:space="preserve"> </v>
      </c>
      <c r="K647" s="82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>
      <c r="I648" s="10" t="str">
        <f t="shared" si="58"/>
        <v xml:space="preserve"> </v>
      </c>
      <c r="J648" s="19" t="str">
        <f t="shared" si="59"/>
        <v xml:space="preserve"> </v>
      </c>
      <c r="K648" s="82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>
      <c r="I649" s="10" t="str">
        <f t="shared" si="58"/>
        <v xml:space="preserve"> </v>
      </c>
      <c r="J649" s="19" t="str">
        <f t="shared" si="59"/>
        <v xml:space="preserve"> </v>
      </c>
      <c r="K649" s="82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>
      <c r="I650" s="10" t="str">
        <f t="shared" si="58"/>
        <v xml:space="preserve"> </v>
      </c>
      <c r="J650" s="19" t="str">
        <f t="shared" si="59"/>
        <v xml:space="preserve"> </v>
      </c>
      <c r="K650" s="82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>
      <c r="I651" s="10" t="str">
        <f t="shared" si="58"/>
        <v xml:space="preserve"> </v>
      </c>
      <c r="J651" s="19" t="str">
        <f t="shared" si="59"/>
        <v xml:space="preserve"> </v>
      </c>
      <c r="K651" s="82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>
      <c r="I652" s="10" t="str">
        <f t="shared" si="58"/>
        <v xml:space="preserve"> </v>
      </c>
      <c r="J652" s="19" t="str">
        <f t="shared" si="59"/>
        <v xml:space="preserve"> </v>
      </c>
      <c r="K652" s="82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>
      <c r="I653" s="10" t="str">
        <f t="shared" si="58"/>
        <v xml:space="preserve"> </v>
      </c>
      <c r="J653" s="19" t="str">
        <f t="shared" si="59"/>
        <v xml:space="preserve"> </v>
      </c>
      <c r="K653" s="82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>
      <c r="I654" s="10" t="str">
        <f t="shared" si="58"/>
        <v xml:space="preserve"> </v>
      </c>
      <c r="J654" s="19" t="str">
        <f t="shared" si="59"/>
        <v xml:space="preserve"> </v>
      </c>
      <c r="K654" s="82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>
      <c r="I655" s="10" t="str">
        <f t="shared" si="58"/>
        <v xml:space="preserve"> </v>
      </c>
      <c r="J655" s="19" t="str">
        <f t="shared" si="59"/>
        <v xml:space="preserve"> </v>
      </c>
      <c r="K655" s="82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>
      <c r="I656" s="10" t="str">
        <f t="shared" si="58"/>
        <v xml:space="preserve"> </v>
      </c>
      <c r="J656" s="19" t="str">
        <f t="shared" si="59"/>
        <v xml:space="preserve"> </v>
      </c>
      <c r="K656" s="82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>
      <c r="I657" s="10" t="str">
        <f t="shared" si="58"/>
        <v xml:space="preserve"> </v>
      </c>
      <c r="J657" s="19" t="str">
        <f t="shared" si="59"/>
        <v xml:space="preserve"> </v>
      </c>
      <c r="K657" s="82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>
      <c r="I658" s="10" t="str">
        <f t="shared" si="58"/>
        <v xml:space="preserve"> </v>
      </c>
      <c r="J658" s="19" t="str">
        <f t="shared" si="59"/>
        <v xml:space="preserve"> </v>
      </c>
      <c r="K658" s="82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>
      <c r="I659" s="10" t="str">
        <f t="shared" si="58"/>
        <v xml:space="preserve"> </v>
      </c>
      <c r="J659" s="19" t="str">
        <f t="shared" si="59"/>
        <v xml:space="preserve"> </v>
      </c>
      <c r="K659" s="82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>
      <c r="I660" s="10" t="str">
        <f t="shared" si="58"/>
        <v xml:space="preserve"> </v>
      </c>
      <c r="J660" s="19" t="str">
        <f t="shared" si="59"/>
        <v xml:space="preserve"> </v>
      </c>
      <c r="K660" s="82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>
      <c r="I661" s="10" t="str">
        <f t="shared" si="58"/>
        <v xml:space="preserve"> </v>
      </c>
      <c r="J661" s="19" t="str">
        <f t="shared" si="59"/>
        <v xml:space="preserve"> </v>
      </c>
      <c r="K661" s="82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>
      <c r="I662" s="10" t="str">
        <f t="shared" si="58"/>
        <v xml:space="preserve"> </v>
      </c>
      <c r="J662" s="19" t="str">
        <f t="shared" si="59"/>
        <v xml:space="preserve"> </v>
      </c>
      <c r="K662" s="82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>
      <c r="I663" s="10" t="str">
        <f t="shared" si="58"/>
        <v xml:space="preserve"> </v>
      </c>
      <c r="J663" s="19" t="str">
        <f t="shared" si="59"/>
        <v xml:space="preserve"> </v>
      </c>
      <c r="K663" s="82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>
      <c r="I664" s="10" t="str">
        <f t="shared" si="58"/>
        <v xml:space="preserve"> </v>
      </c>
      <c r="J664" s="19" t="str">
        <f t="shared" si="59"/>
        <v xml:space="preserve"> </v>
      </c>
      <c r="K664" s="82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>
      <c r="I665" s="10" t="str">
        <f t="shared" si="58"/>
        <v xml:space="preserve"> </v>
      </c>
      <c r="J665" s="19" t="str">
        <f t="shared" si="59"/>
        <v xml:space="preserve"> </v>
      </c>
      <c r="K665" s="82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>
      <c r="I666" s="10" t="str">
        <f t="shared" si="58"/>
        <v xml:space="preserve"> </v>
      </c>
      <c r="J666" s="19" t="str">
        <f t="shared" si="59"/>
        <v xml:space="preserve"> </v>
      </c>
      <c r="K666" s="82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>
      <c r="I667" s="10" t="str">
        <f t="shared" si="58"/>
        <v xml:space="preserve"> </v>
      </c>
      <c r="J667" s="19" t="str">
        <f t="shared" si="59"/>
        <v xml:space="preserve"> </v>
      </c>
      <c r="K667" s="82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>
      <c r="I668" s="10" t="str">
        <f t="shared" si="58"/>
        <v xml:space="preserve"> </v>
      </c>
      <c r="J668" s="19" t="str">
        <f t="shared" si="59"/>
        <v xml:space="preserve"> </v>
      </c>
      <c r="K668" s="82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>
      <c r="I669" s="10" t="str">
        <f t="shared" si="58"/>
        <v xml:space="preserve"> </v>
      </c>
      <c r="J669" s="19" t="str">
        <f t="shared" si="59"/>
        <v xml:space="preserve"> </v>
      </c>
      <c r="K669" s="82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>
      <c r="I670" s="10" t="str">
        <f t="shared" si="58"/>
        <v xml:space="preserve"> </v>
      </c>
      <c r="J670" s="19" t="str">
        <f t="shared" si="59"/>
        <v xml:space="preserve"> </v>
      </c>
      <c r="K670" s="82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>
      <c r="I671" s="10" t="str">
        <f t="shared" si="58"/>
        <v xml:space="preserve"> </v>
      </c>
      <c r="J671" s="19" t="str">
        <f t="shared" si="59"/>
        <v xml:space="preserve"> </v>
      </c>
      <c r="K671" s="82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>
      <c r="I672" s="10" t="str">
        <f t="shared" si="58"/>
        <v xml:space="preserve"> </v>
      </c>
      <c r="J672" s="19" t="str">
        <f t="shared" si="59"/>
        <v xml:space="preserve"> </v>
      </c>
      <c r="K672" s="82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>
      <c r="I673" s="10" t="str">
        <f t="shared" si="58"/>
        <v xml:space="preserve"> </v>
      </c>
      <c r="J673" s="19" t="str">
        <f t="shared" si="59"/>
        <v xml:space="preserve"> </v>
      </c>
      <c r="K673" s="82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>
      <c r="I674" s="10" t="str">
        <f t="shared" si="58"/>
        <v xml:space="preserve"> </v>
      </c>
      <c r="J674" s="19" t="str">
        <f t="shared" si="59"/>
        <v xml:space="preserve"> </v>
      </c>
      <c r="K674" s="82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>
      <c r="I675" s="10" t="str">
        <f t="shared" si="58"/>
        <v xml:space="preserve"> </v>
      </c>
      <c r="J675" s="19" t="str">
        <f t="shared" si="59"/>
        <v xml:space="preserve"> </v>
      </c>
      <c r="K675" s="82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>
      <c r="I676" s="10" t="str">
        <f t="shared" si="58"/>
        <v xml:space="preserve"> </v>
      </c>
      <c r="J676" s="19" t="str">
        <f t="shared" si="59"/>
        <v xml:space="preserve"> </v>
      </c>
      <c r="K676" s="82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>
      <c r="I677" s="10" t="str">
        <f t="shared" si="58"/>
        <v xml:space="preserve"> </v>
      </c>
      <c r="J677" s="19" t="str">
        <f t="shared" si="59"/>
        <v xml:space="preserve"> </v>
      </c>
      <c r="K677" s="82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>
      <c r="I678" s="10" t="str">
        <f t="shared" si="58"/>
        <v xml:space="preserve"> </v>
      </c>
      <c r="J678" s="19" t="str">
        <f t="shared" si="59"/>
        <v xml:space="preserve"> </v>
      </c>
      <c r="K678" s="82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>
      <c r="I679" s="10" t="str">
        <f t="shared" si="58"/>
        <v xml:space="preserve"> </v>
      </c>
      <c r="J679" s="19" t="str">
        <f t="shared" si="59"/>
        <v xml:space="preserve"> </v>
      </c>
      <c r="K679" s="82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>
      <c r="I680" s="10" t="str">
        <f t="shared" si="58"/>
        <v xml:space="preserve"> </v>
      </c>
      <c r="J680" s="19" t="str">
        <f t="shared" si="59"/>
        <v xml:space="preserve"> </v>
      </c>
      <c r="K680" s="82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>
      <c r="I681" s="10" t="str">
        <f t="shared" si="58"/>
        <v xml:space="preserve"> </v>
      </c>
      <c r="J681" s="19" t="str">
        <f t="shared" si="59"/>
        <v xml:space="preserve"> </v>
      </c>
      <c r="K681" s="82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>
      <c r="I682" s="10" t="str">
        <f t="shared" si="58"/>
        <v xml:space="preserve"> </v>
      </c>
      <c r="J682" s="19" t="str">
        <f t="shared" si="59"/>
        <v xml:space="preserve"> </v>
      </c>
      <c r="K682" s="82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>
      <c r="I683" s="10" t="str">
        <f t="shared" si="58"/>
        <v xml:space="preserve"> </v>
      </c>
      <c r="J683" s="19" t="str">
        <f t="shared" si="59"/>
        <v xml:space="preserve"> </v>
      </c>
      <c r="K683" s="82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>
      <c r="I684" s="10" t="str">
        <f t="shared" si="58"/>
        <v xml:space="preserve"> </v>
      </c>
      <c r="J684" s="19" t="str">
        <f t="shared" si="59"/>
        <v xml:space="preserve"> </v>
      </c>
      <c r="K684" s="82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>
      <c r="I685" s="10" t="str">
        <f t="shared" si="58"/>
        <v xml:space="preserve"> </v>
      </c>
      <c r="J685" s="19" t="str">
        <f t="shared" si="59"/>
        <v xml:space="preserve"> </v>
      </c>
      <c r="K685" s="82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>
      <c r="I686" s="10" t="str">
        <f t="shared" si="58"/>
        <v xml:space="preserve"> </v>
      </c>
      <c r="J686" s="19" t="str">
        <f t="shared" si="59"/>
        <v xml:space="preserve"> </v>
      </c>
      <c r="K686" s="82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>
      <c r="I687" s="10" t="str">
        <f t="shared" si="58"/>
        <v xml:space="preserve"> </v>
      </c>
      <c r="J687" s="19" t="str">
        <f t="shared" si="59"/>
        <v xml:space="preserve"> </v>
      </c>
      <c r="K687" s="82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>
      <c r="I688" s="10" t="str">
        <f t="shared" si="58"/>
        <v xml:space="preserve"> </v>
      </c>
      <c r="J688" s="19" t="str">
        <f t="shared" si="59"/>
        <v xml:space="preserve"> </v>
      </c>
      <c r="K688" s="82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>
      <c r="I689" s="10" t="str">
        <f t="shared" si="58"/>
        <v xml:space="preserve"> </v>
      </c>
      <c r="J689" s="19" t="str">
        <f t="shared" si="59"/>
        <v xml:space="preserve"> </v>
      </c>
      <c r="K689" s="82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>
      <c r="I690" s="10" t="str">
        <f t="shared" si="58"/>
        <v xml:space="preserve"> </v>
      </c>
      <c r="J690" s="19" t="str">
        <f t="shared" si="59"/>
        <v xml:space="preserve"> </v>
      </c>
      <c r="K690" s="82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>
      <c r="I691" s="10" t="str">
        <f t="shared" si="58"/>
        <v xml:space="preserve"> </v>
      </c>
      <c r="J691" s="19" t="str">
        <f t="shared" si="59"/>
        <v xml:space="preserve"> </v>
      </c>
      <c r="K691" s="82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>
      <c r="I692" s="10" t="str">
        <f t="shared" si="58"/>
        <v xml:space="preserve"> </v>
      </c>
      <c r="J692" s="19" t="str">
        <f t="shared" si="59"/>
        <v xml:space="preserve"> </v>
      </c>
      <c r="K692" s="82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>
      <c r="I693" s="10" t="str">
        <f t="shared" si="58"/>
        <v xml:space="preserve"> </v>
      </c>
      <c r="J693" s="19" t="str">
        <f t="shared" si="59"/>
        <v xml:space="preserve"> </v>
      </c>
      <c r="K693" s="82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>
      <c r="I694" s="10" t="str">
        <f t="shared" si="58"/>
        <v xml:space="preserve"> </v>
      </c>
      <c r="J694" s="19" t="str">
        <f t="shared" si="59"/>
        <v xml:space="preserve"> </v>
      </c>
      <c r="K694" s="82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>
      <c r="I695" s="10" t="str">
        <f t="shared" si="58"/>
        <v xml:space="preserve"> </v>
      </c>
      <c r="J695" s="19" t="str">
        <f t="shared" si="59"/>
        <v xml:space="preserve"> </v>
      </c>
      <c r="K695" s="82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>
      <c r="I696" s="10" t="str">
        <f t="shared" si="58"/>
        <v xml:space="preserve"> </v>
      </c>
      <c r="J696" s="19" t="str">
        <f t="shared" si="59"/>
        <v xml:space="preserve"> </v>
      </c>
      <c r="K696" s="82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>
      <c r="I697" s="10" t="str">
        <f t="shared" si="58"/>
        <v xml:space="preserve"> </v>
      </c>
      <c r="J697" s="19" t="str">
        <f t="shared" si="59"/>
        <v xml:space="preserve"> </v>
      </c>
      <c r="K697" s="82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>
      <c r="I698" s="10" t="str">
        <f t="shared" si="58"/>
        <v xml:space="preserve"> </v>
      </c>
      <c r="J698" s="19" t="str">
        <f t="shared" si="59"/>
        <v xml:space="preserve"> </v>
      </c>
      <c r="K698" s="82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>
      <c r="I699" s="10" t="str">
        <f t="shared" si="58"/>
        <v xml:space="preserve"> </v>
      </c>
      <c r="J699" s="19" t="str">
        <f t="shared" si="59"/>
        <v xml:space="preserve"> </v>
      </c>
      <c r="K699" s="82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>
      <c r="I700" s="10" t="str">
        <f t="shared" si="58"/>
        <v xml:space="preserve"> </v>
      </c>
      <c r="J700" s="19" t="str">
        <f t="shared" si="59"/>
        <v xml:space="preserve"> </v>
      </c>
      <c r="K700" s="82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>
      <c r="I701" s="10" t="str">
        <f t="shared" si="58"/>
        <v xml:space="preserve"> </v>
      </c>
      <c r="J701" s="19" t="str">
        <f t="shared" si="59"/>
        <v xml:space="preserve"> </v>
      </c>
      <c r="K701" s="82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>
      <c r="I702" s="10" t="str">
        <f t="shared" si="58"/>
        <v xml:space="preserve"> </v>
      </c>
      <c r="J702" s="19" t="str">
        <f t="shared" si="59"/>
        <v xml:space="preserve"> </v>
      </c>
      <c r="K702" s="82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>
      <c r="I703" s="10" t="str">
        <f t="shared" si="58"/>
        <v xml:space="preserve"> </v>
      </c>
      <c r="J703" s="19" t="str">
        <f t="shared" si="59"/>
        <v xml:space="preserve"> </v>
      </c>
      <c r="K703" s="82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>
      <c r="I704" s="10" t="str">
        <f t="shared" si="58"/>
        <v xml:space="preserve"> </v>
      </c>
      <c r="J704" s="19" t="str">
        <f t="shared" si="59"/>
        <v xml:space="preserve"> </v>
      </c>
      <c r="K704" s="82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>
      <c r="I705" s="10" t="str">
        <f t="shared" si="58"/>
        <v xml:space="preserve"> </v>
      </c>
      <c r="J705" s="19" t="str">
        <f t="shared" si="59"/>
        <v xml:space="preserve"> </v>
      </c>
      <c r="K705" s="82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2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>
      <c r="I707" s="10" t="str">
        <f t="shared" si="63"/>
        <v xml:space="preserve"> </v>
      </c>
      <c r="J707" s="19" t="str">
        <f t="shared" si="64"/>
        <v xml:space="preserve"> </v>
      </c>
      <c r="K707" s="82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>
      <c r="I708" s="10" t="str">
        <f t="shared" si="63"/>
        <v xml:space="preserve"> </v>
      </c>
      <c r="J708" s="19" t="str">
        <f t="shared" si="64"/>
        <v xml:space="preserve"> </v>
      </c>
      <c r="K708" s="82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>
      <c r="I709" s="10" t="str">
        <f t="shared" si="63"/>
        <v xml:space="preserve"> </v>
      </c>
      <c r="J709" s="19" t="str">
        <f t="shared" si="64"/>
        <v xml:space="preserve"> </v>
      </c>
      <c r="K709" s="82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>
      <c r="I710" s="10" t="str">
        <f t="shared" si="63"/>
        <v xml:space="preserve"> </v>
      </c>
      <c r="J710" s="19" t="str">
        <f t="shared" si="64"/>
        <v xml:space="preserve"> </v>
      </c>
      <c r="K710" s="82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>
      <c r="I711" s="10" t="str">
        <f t="shared" si="63"/>
        <v xml:space="preserve"> </v>
      </c>
      <c r="J711" s="19" t="str">
        <f t="shared" si="64"/>
        <v xml:space="preserve"> </v>
      </c>
      <c r="K711" s="82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>
      <c r="I712" s="10" t="str">
        <f t="shared" si="63"/>
        <v xml:space="preserve"> </v>
      </c>
      <c r="J712" s="19" t="str">
        <f t="shared" si="64"/>
        <v xml:space="preserve"> </v>
      </c>
      <c r="K712" s="82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>
      <c r="I713" s="10" t="str">
        <f t="shared" si="63"/>
        <v xml:space="preserve"> </v>
      </c>
      <c r="J713" s="19" t="str">
        <f t="shared" si="64"/>
        <v xml:space="preserve"> </v>
      </c>
      <c r="K713" s="82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>
      <c r="I714" s="10" t="str">
        <f t="shared" si="63"/>
        <v xml:space="preserve"> </v>
      </c>
      <c r="J714" s="19" t="str">
        <f t="shared" si="64"/>
        <v xml:space="preserve"> </v>
      </c>
      <c r="K714" s="82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>
      <c r="I715" s="10" t="str">
        <f t="shared" si="63"/>
        <v xml:space="preserve"> </v>
      </c>
      <c r="J715" s="19" t="str">
        <f t="shared" si="64"/>
        <v xml:space="preserve"> </v>
      </c>
      <c r="K715" s="82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>
      <c r="I716" s="10" t="str">
        <f t="shared" si="63"/>
        <v xml:space="preserve"> </v>
      </c>
      <c r="J716" s="19" t="str">
        <f t="shared" si="64"/>
        <v xml:space="preserve"> </v>
      </c>
      <c r="K716" s="82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>
      <c r="I717" s="10" t="str">
        <f t="shared" si="63"/>
        <v xml:space="preserve"> </v>
      </c>
      <c r="J717" s="19" t="str">
        <f t="shared" si="64"/>
        <v xml:space="preserve"> </v>
      </c>
      <c r="K717" s="82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>
      <c r="I718" s="10" t="str">
        <f t="shared" si="63"/>
        <v xml:space="preserve"> </v>
      </c>
      <c r="J718" s="19" t="str">
        <f t="shared" si="64"/>
        <v xml:space="preserve"> </v>
      </c>
      <c r="K718" s="82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>
      <c r="I719" s="10" t="str">
        <f t="shared" si="63"/>
        <v xml:space="preserve"> </v>
      </c>
      <c r="J719" s="19" t="str">
        <f t="shared" si="64"/>
        <v xml:space="preserve"> </v>
      </c>
      <c r="K719" s="82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>
      <c r="I720" s="10" t="str">
        <f t="shared" si="63"/>
        <v xml:space="preserve"> </v>
      </c>
      <c r="J720" s="19" t="str">
        <f t="shared" si="64"/>
        <v xml:space="preserve"> </v>
      </c>
      <c r="K720" s="82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>
      <c r="I721" s="10" t="str">
        <f t="shared" si="63"/>
        <v xml:space="preserve"> </v>
      </c>
      <c r="J721" s="19" t="str">
        <f t="shared" si="64"/>
        <v xml:space="preserve"> </v>
      </c>
      <c r="K721" s="82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>
      <c r="I722" s="10" t="str">
        <f t="shared" si="63"/>
        <v xml:space="preserve"> </v>
      </c>
      <c r="J722" s="19" t="str">
        <f t="shared" si="64"/>
        <v xml:space="preserve"> </v>
      </c>
      <c r="K722" s="82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>
      <c r="I723" s="10" t="str">
        <f t="shared" si="63"/>
        <v xml:space="preserve"> </v>
      </c>
      <c r="J723" s="19" t="str">
        <f t="shared" si="64"/>
        <v xml:space="preserve"> </v>
      </c>
      <c r="K723" s="82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>
      <c r="I724" s="10" t="str">
        <f t="shared" si="63"/>
        <v xml:space="preserve"> </v>
      </c>
      <c r="J724" s="19" t="str">
        <f t="shared" si="64"/>
        <v xml:space="preserve"> </v>
      </c>
      <c r="K724" s="82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>
      <c r="I725" s="10" t="str">
        <f t="shared" si="63"/>
        <v xml:space="preserve"> </v>
      </c>
      <c r="J725" s="19" t="str">
        <f t="shared" si="64"/>
        <v xml:space="preserve"> </v>
      </c>
      <c r="K725" s="82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>
      <c r="I726" s="10" t="str">
        <f t="shared" si="63"/>
        <v xml:space="preserve"> </v>
      </c>
      <c r="J726" s="19" t="str">
        <f t="shared" si="64"/>
        <v xml:space="preserve"> </v>
      </c>
      <c r="K726" s="82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>
      <c r="I727" s="10" t="str">
        <f t="shared" si="63"/>
        <v xml:space="preserve"> </v>
      </c>
      <c r="J727" s="19" t="str">
        <f t="shared" si="64"/>
        <v xml:space="preserve"> </v>
      </c>
      <c r="K727" s="82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>
      <c r="I728" s="10" t="str">
        <f t="shared" si="63"/>
        <v xml:space="preserve"> </v>
      </c>
      <c r="J728" s="19" t="str">
        <f t="shared" si="64"/>
        <v xml:space="preserve"> </v>
      </c>
      <c r="K728" s="82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>
      <c r="I729" s="10" t="str">
        <f t="shared" si="63"/>
        <v xml:space="preserve"> </v>
      </c>
      <c r="J729" s="19" t="str">
        <f t="shared" si="64"/>
        <v xml:space="preserve"> </v>
      </c>
      <c r="K729" s="82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>
      <c r="I730" s="10" t="str">
        <f t="shared" si="63"/>
        <v xml:space="preserve"> </v>
      </c>
      <c r="J730" s="19" t="str">
        <f t="shared" si="64"/>
        <v xml:space="preserve"> </v>
      </c>
      <c r="K730" s="82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>
      <c r="I731" s="10" t="str">
        <f t="shared" si="63"/>
        <v xml:space="preserve"> </v>
      </c>
      <c r="J731" s="19" t="str">
        <f t="shared" si="64"/>
        <v xml:space="preserve"> </v>
      </c>
      <c r="K731" s="82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>
      <c r="I732" s="10" t="str">
        <f t="shared" si="63"/>
        <v xml:space="preserve"> </v>
      </c>
      <c r="J732" s="19" t="str">
        <f t="shared" si="64"/>
        <v xml:space="preserve"> </v>
      </c>
      <c r="K732" s="82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>
      <c r="I733" s="10" t="str">
        <f t="shared" si="63"/>
        <v xml:space="preserve"> </v>
      </c>
      <c r="J733" s="19" t="str">
        <f t="shared" si="64"/>
        <v xml:space="preserve"> </v>
      </c>
      <c r="K733" s="82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>
      <c r="I734" s="10" t="str">
        <f t="shared" si="63"/>
        <v xml:space="preserve"> </v>
      </c>
      <c r="J734" s="19" t="str">
        <f t="shared" si="64"/>
        <v xml:space="preserve"> </v>
      </c>
      <c r="K734" s="82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>
      <c r="I735" s="10" t="str">
        <f t="shared" si="63"/>
        <v xml:space="preserve"> </v>
      </c>
      <c r="J735" s="19" t="str">
        <f t="shared" si="64"/>
        <v xml:space="preserve"> </v>
      </c>
      <c r="K735" s="82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>
      <c r="I736" s="10" t="str">
        <f t="shared" si="63"/>
        <v xml:space="preserve"> </v>
      </c>
      <c r="J736" s="19" t="str">
        <f t="shared" si="64"/>
        <v xml:space="preserve"> </v>
      </c>
      <c r="K736" s="82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>
      <c r="I737" s="10" t="str">
        <f t="shared" si="63"/>
        <v xml:space="preserve"> </v>
      </c>
      <c r="J737" s="19" t="str">
        <f t="shared" si="64"/>
        <v xml:space="preserve"> </v>
      </c>
      <c r="K737" s="82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>
      <c r="I738" s="10" t="str">
        <f t="shared" si="63"/>
        <v xml:space="preserve"> </v>
      </c>
      <c r="J738" s="19" t="str">
        <f t="shared" si="64"/>
        <v xml:space="preserve"> </v>
      </c>
      <c r="K738" s="82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>
      <c r="I739" s="10" t="str">
        <f t="shared" si="63"/>
        <v xml:space="preserve"> </v>
      </c>
      <c r="J739" s="19" t="str">
        <f t="shared" si="64"/>
        <v xml:space="preserve"> </v>
      </c>
      <c r="K739" s="82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>
      <c r="I740" s="10" t="str">
        <f t="shared" si="63"/>
        <v xml:space="preserve"> </v>
      </c>
      <c r="J740" s="19" t="str">
        <f t="shared" si="64"/>
        <v xml:space="preserve"> </v>
      </c>
      <c r="K740" s="82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>
      <c r="I741" s="10" t="str">
        <f t="shared" si="63"/>
        <v xml:space="preserve"> </v>
      </c>
      <c r="J741" s="19" t="str">
        <f t="shared" si="64"/>
        <v xml:space="preserve"> </v>
      </c>
      <c r="K741" s="82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>
      <c r="I742" s="10" t="str">
        <f t="shared" si="63"/>
        <v xml:space="preserve"> </v>
      </c>
      <c r="J742" s="19" t="str">
        <f t="shared" si="64"/>
        <v xml:space="preserve"> </v>
      </c>
      <c r="K742" s="82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>
      <c r="I743" s="10" t="str">
        <f t="shared" si="63"/>
        <v xml:space="preserve"> </v>
      </c>
      <c r="J743" s="19" t="str">
        <f t="shared" si="64"/>
        <v xml:space="preserve"> </v>
      </c>
      <c r="K743" s="82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>
      <c r="I744" s="10" t="str">
        <f t="shared" si="63"/>
        <v xml:space="preserve"> </v>
      </c>
      <c r="J744" s="19" t="str">
        <f t="shared" si="64"/>
        <v xml:space="preserve"> </v>
      </c>
      <c r="K744" s="82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>
      <c r="I745" s="10" t="str">
        <f t="shared" si="63"/>
        <v xml:space="preserve"> </v>
      </c>
      <c r="J745" s="19" t="str">
        <f t="shared" si="64"/>
        <v xml:space="preserve"> </v>
      </c>
      <c r="K745" s="82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>
      <c r="I746" s="10" t="str">
        <f t="shared" si="63"/>
        <v xml:space="preserve"> </v>
      </c>
      <c r="J746" s="19" t="str">
        <f t="shared" si="64"/>
        <v xml:space="preserve"> </v>
      </c>
      <c r="K746" s="82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>
      <c r="I747" s="10" t="str">
        <f t="shared" si="63"/>
        <v xml:space="preserve"> </v>
      </c>
      <c r="J747" s="19" t="str">
        <f t="shared" si="64"/>
        <v xml:space="preserve"> </v>
      </c>
      <c r="K747" s="82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>
      <c r="I748" s="10" t="str">
        <f t="shared" si="63"/>
        <v xml:space="preserve"> </v>
      </c>
      <c r="J748" s="19" t="str">
        <f t="shared" si="64"/>
        <v xml:space="preserve"> </v>
      </c>
      <c r="K748" s="82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>
      <c r="I749" s="10" t="str">
        <f t="shared" si="63"/>
        <v xml:space="preserve"> </v>
      </c>
      <c r="J749" s="19" t="str">
        <f t="shared" si="64"/>
        <v xml:space="preserve"> </v>
      </c>
      <c r="K749" s="82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>
      <c r="I750" s="10" t="str">
        <f t="shared" si="63"/>
        <v xml:space="preserve"> </v>
      </c>
      <c r="J750" s="19" t="str">
        <f t="shared" si="64"/>
        <v xml:space="preserve"> </v>
      </c>
      <c r="K750" s="82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>
      <c r="I751" s="10" t="str">
        <f t="shared" si="63"/>
        <v xml:space="preserve"> </v>
      </c>
      <c r="J751" s="19" t="str">
        <f t="shared" si="64"/>
        <v xml:space="preserve"> </v>
      </c>
      <c r="K751" s="82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>
      <c r="I752" s="10" t="str">
        <f t="shared" si="63"/>
        <v xml:space="preserve"> </v>
      </c>
      <c r="J752" s="19" t="str">
        <f t="shared" si="64"/>
        <v xml:space="preserve"> </v>
      </c>
      <c r="K752" s="82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>
      <c r="I753" s="10" t="str">
        <f t="shared" si="63"/>
        <v xml:space="preserve"> </v>
      </c>
      <c r="J753" s="19" t="str">
        <f t="shared" si="64"/>
        <v xml:space="preserve"> </v>
      </c>
      <c r="K753" s="82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>
      <c r="I754" s="10" t="str">
        <f t="shared" si="63"/>
        <v xml:space="preserve"> </v>
      </c>
      <c r="J754" s="19" t="str">
        <f t="shared" si="64"/>
        <v xml:space="preserve"> </v>
      </c>
      <c r="K754" s="82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>
      <c r="I755" s="10" t="str">
        <f t="shared" si="63"/>
        <v xml:space="preserve"> </v>
      </c>
      <c r="J755" s="19" t="str">
        <f t="shared" si="64"/>
        <v xml:space="preserve"> </v>
      </c>
      <c r="K755" s="82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>
      <c r="I756" s="10" t="str">
        <f t="shared" si="63"/>
        <v xml:space="preserve"> </v>
      </c>
      <c r="J756" s="19" t="str">
        <f t="shared" si="64"/>
        <v xml:space="preserve"> </v>
      </c>
      <c r="K756" s="82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>
      <c r="I757" s="10" t="str">
        <f t="shared" si="63"/>
        <v xml:space="preserve"> </v>
      </c>
      <c r="J757" s="19" t="str">
        <f t="shared" si="64"/>
        <v xml:space="preserve"> </v>
      </c>
      <c r="K757" s="82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>
      <c r="I758" s="10" t="str">
        <f t="shared" si="63"/>
        <v xml:space="preserve"> </v>
      </c>
      <c r="J758" s="19" t="str">
        <f t="shared" si="64"/>
        <v xml:space="preserve"> </v>
      </c>
      <c r="K758" s="82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>
      <c r="I759" s="10" t="str">
        <f t="shared" si="63"/>
        <v xml:space="preserve"> </v>
      </c>
      <c r="J759" s="19" t="str">
        <f t="shared" si="64"/>
        <v xml:space="preserve"> </v>
      </c>
      <c r="K759" s="82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>
      <c r="I760" s="10" t="str">
        <f t="shared" si="63"/>
        <v xml:space="preserve"> </v>
      </c>
      <c r="J760" s="19" t="str">
        <f t="shared" si="64"/>
        <v xml:space="preserve"> </v>
      </c>
      <c r="K760" s="82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>
      <c r="I761" s="10" t="str">
        <f t="shared" si="63"/>
        <v xml:space="preserve"> </v>
      </c>
      <c r="J761" s="19" t="str">
        <f t="shared" si="64"/>
        <v xml:space="preserve"> </v>
      </c>
      <c r="K761" s="82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>
      <c r="I762" s="10" t="str">
        <f t="shared" si="63"/>
        <v xml:space="preserve"> </v>
      </c>
      <c r="J762" s="19" t="str">
        <f t="shared" si="64"/>
        <v xml:space="preserve"> </v>
      </c>
      <c r="K762" s="82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>
      <c r="I763" s="10" t="str">
        <f t="shared" si="63"/>
        <v xml:space="preserve"> </v>
      </c>
      <c r="J763" s="19" t="str">
        <f t="shared" si="64"/>
        <v xml:space="preserve"> </v>
      </c>
      <c r="K763" s="82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>
      <c r="I764" s="10" t="str">
        <f t="shared" si="63"/>
        <v xml:space="preserve"> </v>
      </c>
      <c r="J764" s="19" t="str">
        <f t="shared" si="64"/>
        <v xml:space="preserve"> </v>
      </c>
      <c r="K764" s="82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>
      <c r="I765" s="10" t="str">
        <f t="shared" si="63"/>
        <v xml:space="preserve"> </v>
      </c>
      <c r="J765" s="19" t="str">
        <f t="shared" si="64"/>
        <v xml:space="preserve"> </v>
      </c>
      <c r="K765" s="82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>
      <c r="I766" s="10" t="str">
        <f t="shared" si="63"/>
        <v xml:space="preserve"> </v>
      </c>
      <c r="J766" s="19" t="str">
        <f t="shared" si="64"/>
        <v xml:space="preserve"> </v>
      </c>
      <c r="K766" s="82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>
      <c r="I767" s="10" t="str">
        <f t="shared" si="63"/>
        <v xml:space="preserve"> </v>
      </c>
      <c r="J767" s="19" t="str">
        <f t="shared" si="64"/>
        <v xml:space="preserve"> </v>
      </c>
      <c r="K767" s="82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>
      <c r="I768" s="10" t="str">
        <f t="shared" si="63"/>
        <v xml:space="preserve"> </v>
      </c>
      <c r="J768" s="19" t="str">
        <f t="shared" si="64"/>
        <v xml:space="preserve"> </v>
      </c>
      <c r="K768" s="82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>
      <c r="I769" s="10" t="str">
        <f t="shared" si="63"/>
        <v xml:space="preserve"> </v>
      </c>
      <c r="J769" s="19" t="str">
        <f t="shared" si="64"/>
        <v xml:space="preserve"> </v>
      </c>
      <c r="K769" s="82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2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>
      <c r="I771" s="10" t="str">
        <f t="shared" si="68"/>
        <v xml:space="preserve"> </v>
      </c>
      <c r="J771" s="19" t="str">
        <f t="shared" si="69"/>
        <v xml:space="preserve"> </v>
      </c>
      <c r="K771" s="82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>
      <c r="I772" s="10" t="str">
        <f t="shared" si="68"/>
        <v xml:space="preserve"> </v>
      </c>
      <c r="J772" s="19" t="str">
        <f t="shared" si="69"/>
        <v xml:space="preserve"> </v>
      </c>
      <c r="K772" s="82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>
      <c r="I773" s="10" t="str">
        <f t="shared" si="68"/>
        <v xml:space="preserve"> </v>
      </c>
      <c r="J773" s="19" t="str">
        <f t="shared" si="69"/>
        <v xml:space="preserve"> </v>
      </c>
      <c r="K773" s="82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>
      <c r="I774" s="10" t="str">
        <f t="shared" si="68"/>
        <v xml:space="preserve"> </v>
      </c>
      <c r="J774" s="19" t="str">
        <f t="shared" si="69"/>
        <v xml:space="preserve"> </v>
      </c>
      <c r="K774" s="82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>
      <c r="I775" s="10" t="str">
        <f t="shared" si="68"/>
        <v xml:space="preserve"> </v>
      </c>
      <c r="J775" s="19" t="str">
        <f t="shared" si="69"/>
        <v xml:space="preserve"> </v>
      </c>
      <c r="K775" s="82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>
      <c r="I776" s="10" t="str">
        <f t="shared" si="68"/>
        <v xml:space="preserve"> </v>
      </c>
      <c r="J776" s="19" t="str">
        <f t="shared" si="69"/>
        <v xml:space="preserve"> </v>
      </c>
      <c r="K776" s="82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>
      <c r="I777" s="10" t="str">
        <f t="shared" si="68"/>
        <v xml:space="preserve"> </v>
      </c>
      <c r="J777" s="19" t="str">
        <f t="shared" si="69"/>
        <v xml:space="preserve"> </v>
      </c>
      <c r="K777" s="82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>
      <c r="I778" s="10" t="str">
        <f t="shared" si="68"/>
        <v xml:space="preserve"> </v>
      </c>
      <c r="J778" s="19" t="str">
        <f t="shared" si="69"/>
        <v xml:space="preserve"> </v>
      </c>
      <c r="K778" s="82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>
      <c r="I779" s="10" t="str">
        <f t="shared" si="68"/>
        <v xml:space="preserve"> </v>
      </c>
      <c r="J779" s="19" t="str">
        <f t="shared" si="69"/>
        <v xml:space="preserve"> </v>
      </c>
      <c r="K779" s="82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>
      <c r="I780" s="10" t="str">
        <f t="shared" si="68"/>
        <v xml:space="preserve"> </v>
      </c>
      <c r="J780" s="19" t="str">
        <f t="shared" si="69"/>
        <v xml:space="preserve"> </v>
      </c>
      <c r="K780" s="82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>
      <c r="I781" s="10" t="str">
        <f t="shared" si="68"/>
        <v xml:space="preserve"> </v>
      </c>
      <c r="J781" s="19" t="str">
        <f t="shared" si="69"/>
        <v xml:space="preserve"> </v>
      </c>
      <c r="K781" s="82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>
      <c r="I782" s="10" t="str">
        <f t="shared" si="68"/>
        <v xml:space="preserve"> </v>
      </c>
      <c r="J782" s="19" t="str">
        <f t="shared" si="69"/>
        <v xml:space="preserve"> </v>
      </c>
      <c r="K782" s="82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>
      <c r="I783" s="10" t="str">
        <f t="shared" si="68"/>
        <v xml:space="preserve"> </v>
      </c>
      <c r="J783" s="19" t="str">
        <f t="shared" si="69"/>
        <v xml:space="preserve"> </v>
      </c>
      <c r="K783" s="82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>
      <c r="I784" s="10" t="str">
        <f t="shared" si="68"/>
        <v xml:space="preserve"> </v>
      </c>
      <c r="J784" s="19" t="str">
        <f t="shared" si="69"/>
        <v xml:space="preserve"> </v>
      </c>
      <c r="K784" s="82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>
      <c r="I785" s="10" t="str">
        <f t="shared" si="68"/>
        <v xml:space="preserve"> </v>
      </c>
      <c r="J785" s="19" t="str">
        <f t="shared" si="69"/>
        <v xml:space="preserve"> </v>
      </c>
      <c r="K785" s="82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>
      <c r="I786" s="10" t="str">
        <f t="shared" si="68"/>
        <v xml:space="preserve"> </v>
      </c>
      <c r="J786" s="19" t="str">
        <f t="shared" si="69"/>
        <v xml:space="preserve"> </v>
      </c>
      <c r="K786" s="82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>
      <c r="I787" s="10" t="str">
        <f t="shared" si="68"/>
        <v xml:space="preserve"> </v>
      </c>
      <c r="J787" s="19" t="str">
        <f t="shared" si="69"/>
        <v xml:space="preserve"> </v>
      </c>
      <c r="K787" s="82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>
      <c r="I788" s="10" t="str">
        <f t="shared" si="68"/>
        <v xml:space="preserve"> </v>
      </c>
      <c r="J788" s="19" t="str">
        <f t="shared" si="69"/>
        <v xml:space="preserve"> </v>
      </c>
      <c r="K788" s="82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>
      <c r="I789" s="10" t="str">
        <f t="shared" si="68"/>
        <v xml:space="preserve"> </v>
      </c>
      <c r="J789" s="19" t="str">
        <f t="shared" si="69"/>
        <v xml:space="preserve"> </v>
      </c>
      <c r="K789" s="82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>
      <c r="I790" s="10" t="str">
        <f t="shared" si="68"/>
        <v xml:space="preserve"> </v>
      </c>
      <c r="J790" s="19" t="str">
        <f t="shared" si="69"/>
        <v xml:space="preserve"> </v>
      </c>
      <c r="K790" s="82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>
      <c r="I791" s="10" t="str">
        <f t="shared" si="68"/>
        <v xml:space="preserve"> </v>
      </c>
      <c r="J791" s="19" t="str">
        <f t="shared" si="69"/>
        <v xml:space="preserve"> </v>
      </c>
      <c r="K791" s="82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>
      <c r="I792" s="10" t="str">
        <f t="shared" si="68"/>
        <v xml:space="preserve"> </v>
      </c>
      <c r="J792" s="19" t="str">
        <f t="shared" si="69"/>
        <v xml:space="preserve"> </v>
      </c>
      <c r="K792" s="82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>
      <c r="I793" s="10" t="str">
        <f t="shared" si="68"/>
        <v xml:space="preserve"> </v>
      </c>
      <c r="J793" s="19" t="str">
        <f t="shared" si="69"/>
        <v xml:space="preserve"> </v>
      </c>
      <c r="K793" s="82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>
      <c r="I794" s="10" t="str">
        <f t="shared" si="68"/>
        <v xml:space="preserve"> </v>
      </c>
      <c r="J794" s="19" t="str">
        <f t="shared" si="69"/>
        <v xml:space="preserve"> </v>
      </c>
      <c r="K794" s="82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>
      <c r="I795" s="10" t="str">
        <f t="shared" si="68"/>
        <v xml:space="preserve"> </v>
      </c>
      <c r="J795" s="19" t="str">
        <f t="shared" si="69"/>
        <v xml:space="preserve"> </v>
      </c>
      <c r="K795" s="82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>
      <c r="I796" s="10" t="str">
        <f t="shared" si="68"/>
        <v xml:space="preserve"> </v>
      </c>
      <c r="J796" s="19" t="str">
        <f t="shared" si="69"/>
        <v xml:space="preserve"> </v>
      </c>
      <c r="K796" s="82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>
      <c r="I797" s="10" t="str">
        <f t="shared" si="68"/>
        <v xml:space="preserve"> </v>
      </c>
      <c r="J797" s="19" t="str">
        <f t="shared" si="69"/>
        <v xml:space="preserve"> </v>
      </c>
      <c r="K797" s="82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>
      <c r="I798" s="10" t="str">
        <f t="shared" si="68"/>
        <v xml:space="preserve"> </v>
      </c>
      <c r="J798" s="19" t="str">
        <f t="shared" si="69"/>
        <v xml:space="preserve"> </v>
      </c>
      <c r="K798" s="82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>
      <c r="I799" s="10" t="str">
        <f t="shared" si="68"/>
        <v xml:space="preserve"> </v>
      </c>
      <c r="J799" s="19" t="str">
        <f t="shared" si="69"/>
        <v xml:space="preserve"> </v>
      </c>
      <c r="K799" s="82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>
      <c r="I800" s="10" t="str">
        <f t="shared" si="68"/>
        <v xml:space="preserve"> </v>
      </c>
      <c r="J800" s="19" t="str">
        <f t="shared" si="69"/>
        <v xml:space="preserve"> </v>
      </c>
      <c r="K800" s="82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>
      <c r="I801" s="10" t="str">
        <f t="shared" si="68"/>
        <v xml:space="preserve"> </v>
      </c>
      <c r="J801" s="19" t="str">
        <f t="shared" si="69"/>
        <v xml:space="preserve"> </v>
      </c>
      <c r="K801" s="82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>
      <c r="I802" s="10" t="str">
        <f t="shared" si="68"/>
        <v xml:space="preserve"> </v>
      </c>
      <c r="J802" s="19" t="str">
        <f t="shared" si="69"/>
        <v xml:space="preserve"> </v>
      </c>
      <c r="K802" s="82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>
      <c r="I803" s="10" t="str">
        <f t="shared" si="68"/>
        <v xml:space="preserve"> </v>
      </c>
      <c r="J803" s="19" t="str">
        <f t="shared" si="69"/>
        <v xml:space="preserve"> </v>
      </c>
      <c r="K803" s="82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>
      <c r="I804" s="10" t="str">
        <f t="shared" si="68"/>
        <v xml:space="preserve"> </v>
      </c>
      <c r="J804" s="19" t="str">
        <f t="shared" si="69"/>
        <v xml:space="preserve"> </v>
      </c>
      <c r="K804" s="82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>
      <c r="I805" s="10" t="str">
        <f t="shared" si="68"/>
        <v xml:space="preserve"> </v>
      </c>
      <c r="J805" s="19" t="str">
        <f t="shared" si="69"/>
        <v xml:space="preserve"> </v>
      </c>
      <c r="K805" s="82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>
      <c r="I806" s="10" t="str">
        <f t="shared" si="68"/>
        <v xml:space="preserve"> </v>
      </c>
      <c r="J806" s="19" t="str">
        <f t="shared" si="69"/>
        <v xml:space="preserve"> </v>
      </c>
      <c r="K806" s="82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>
      <c r="I807" s="10" t="str">
        <f t="shared" si="68"/>
        <v xml:space="preserve"> </v>
      </c>
      <c r="J807" s="19" t="str">
        <f t="shared" si="69"/>
        <v xml:space="preserve"> </v>
      </c>
      <c r="K807" s="82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>
      <c r="I808" s="10" t="str">
        <f t="shared" si="68"/>
        <v xml:space="preserve"> </v>
      </c>
      <c r="J808" s="19" t="str">
        <f t="shared" si="69"/>
        <v xml:space="preserve"> </v>
      </c>
      <c r="K808" s="82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>
      <c r="I809" s="10" t="str">
        <f t="shared" si="68"/>
        <v xml:space="preserve"> </v>
      </c>
      <c r="J809" s="19" t="str">
        <f t="shared" si="69"/>
        <v xml:space="preserve"> </v>
      </c>
      <c r="K809" s="82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>
      <c r="I810" s="10" t="str">
        <f t="shared" si="68"/>
        <v xml:space="preserve"> </v>
      </c>
      <c r="J810" s="19" t="str">
        <f t="shared" si="69"/>
        <v xml:space="preserve"> </v>
      </c>
      <c r="K810" s="82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>
      <c r="I811" s="10" t="str">
        <f t="shared" si="68"/>
        <v xml:space="preserve"> </v>
      </c>
      <c r="J811" s="19" t="str">
        <f t="shared" si="69"/>
        <v xml:space="preserve"> </v>
      </c>
      <c r="K811" s="82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>
      <c r="I812" s="10" t="str">
        <f t="shared" si="68"/>
        <v xml:space="preserve"> </v>
      </c>
      <c r="J812" s="19" t="str">
        <f t="shared" si="69"/>
        <v xml:space="preserve"> </v>
      </c>
      <c r="K812" s="82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>
      <c r="I813" s="10" t="str">
        <f t="shared" si="68"/>
        <v xml:space="preserve"> </v>
      </c>
      <c r="J813" s="19" t="str">
        <f t="shared" si="69"/>
        <v xml:space="preserve"> </v>
      </c>
      <c r="K813" s="82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>
      <c r="I814" s="10" t="str">
        <f t="shared" si="68"/>
        <v xml:space="preserve"> </v>
      </c>
      <c r="J814" s="19" t="str">
        <f t="shared" si="69"/>
        <v xml:space="preserve"> </v>
      </c>
      <c r="K814" s="82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>
      <c r="I815" s="10" t="str">
        <f t="shared" si="68"/>
        <v xml:space="preserve"> </v>
      </c>
      <c r="J815" s="19" t="str">
        <f t="shared" si="69"/>
        <v xml:space="preserve"> </v>
      </c>
      <c r="K815" s="82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>
      <c r="I816" s="10" t="str">
        <f t="shared" si="68"/>
        <v xml:space="preserve"> </v>
      </c>
      <c r="J816" s="19" t="str">
        <f t="shared" si="69"/>
        <v xml:space="preserve"> </v>
      </c>
      <c r="K816" s="82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>
      <c r="I817" s="10" t="str">
        <f t="shared" si="68"/>
        <v xml:space="preserve"> </v>
      </c>
      <c r="J817" s="19" t="str">
        <f t="shared" si="69"/>
        <v xml:space="preserve"> </v>
      </c>
      <c r="K817" s="82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>
      <c r="I818" s="10" t="str">
        <f t="shared" si="68"/>
        <v xml:space="preserve"> </v>
      </c>
      <c r="J818" s="19" t="str">
        <f t="shared" si="69"/>
        <v xml:space="preserve"> </v>
      </c>
      <c r="K818" s="82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>
      <c r="I819" s="10" t="str">
        <f t="shared" si="68"/>
        <v xml:space="preserve"> </v>
      </c>
      <c r="J819" s="19" t="str">
        <f t="shared" si="69"/>
        <v xml:space="preserve"> </v>
      </c>
      <c r="K819" s="82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>
      <c r="I820" s="10" t="str">
        <f t="shared" si="68"/>
        <v xml:space="preserve"> </v>
      </c>
      <c r="J820" s="19" t="str">
        <f t="shared" si="69"/>
        <v xml:space="preserve"> </v>
      </c>
      <c r="K820" s="82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>
      <c r="I821" s="10" t="str">
        <f t="shared" si="68"/>
        <v xml:space="preserve"> </v>
      </c>
      <c r="J821" s="19" t="str">
        <f t="shared" si="69"/>
        <v xml:space="preserve"> </v>
      </c>
      <c r="K821" s="82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>
      <c r="I822" s="10" t="str">
        <f t="shared" si="68"/>
        <v xml:space="preserve"> </v>
      </c>
      <c r="J822" s="19" t="str">
        <f t="shared" si="69"/>
        <v xml:space="preserve"> </v>
      </c>
      <c r="K822" s="82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>
      <c r="I823" s="10" t="str">
        <f t="shared" si="68"/>
        <v xml:space="preserve"> </v>
      </c>
      <c r="J823" s="19" t="str">
        <f t="shared" si="69"/>
        <v xml:space="preserve"> </v>
      </c>
      <c r="K823" s="82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>
      <c r="I824" s="10" t="str">
        <f t="shared" si="68"/>
        <v xml:space="preserve"> </v>
      </c>
      <c r="J824" s="19" t="str">
        <f t="shared" si="69"/>
        <v xml:space="preserve"> </v>
      </c>
      <c r="K824" s="82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>
      <c r="I825" s="10" t="str">
        <f t="shared" si="68"/>
        <v xml:space="preserve"> </v>
      </c>
      <c r="J825" s="19" t="str">
        <f t="shared" si="69"/>
        <v xml:space="preserve"> </v>
      </c>
      <c r="K825" s="82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>
      <c r="I826" s="10" t="str">
        <f t="shared" si="68"/>
        <v xml:space="preserve"> </v>
      </c>
      <c r="J826" s="19" t="str">
        <f t="shared" si="69"/>
        <v xml:space="preserve"> </v>
      </c>
      <c r="K826" s="82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>
      <c r="I827" s="10" t="str">
        <f t="shared" si="68"/>
        <v xml:space="preserve"> </v>
      </c>
      <c r="J827" s="19" t="str">
        <f t="shared" si="69"/>
        <v xml:space="preserve"> </v>
      </c>
      <c r="K827" s="82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>
      <c r="I828" s="10" t="str">
        <f t="shared" si="68"/>
        <v xml:space="preserve"> </v>
      </c>
      <c r="J828" s="19" t="str">
        <f t="shared" si="69"/>
        <v xml:space="preserve"> </v>
      </c>
      <c r="K828" s="82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>
      <c r="I829" s="10" t="str">
        <f t="shared" si="68"/>
        <v xml:space="preserve"> </v>
      </c>
      <c r="J829" s="19" t="str">
        <f t="shared" si="69"/>
        <v xml:space="preserve"> </v>
      </c>
      <c r="K829" s="82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>
      <c r="I830" s="10" t="str">
        <f t="shared" si="68"/>
        <v xml:space="preserve"> </v>
      </c>
      <c r="J830" s="19" t="str">
        <f t="shared" si="69"/>
        <v xml:space="preserve"> </v>
      </c>
      <c r="K830" s="82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>
      <c r="I831" s="10" t="str">
        <f t="shared" si="68"/>
        <v xml:space="preserve"> </v>
      </c>
      <c r="J831" s="19" t="str">
        <f t="shared" si="69"/>
        <v xml:space="preserve"> </v>
      </c>
      <c r="K831" s="82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>
      <c r="I832" s="10" t="str">
        <f t="shared" si="68"/>
        <v xml:space="preserve"> </v>
      </c>
      <c r="J832" s="19" t="str">
        <f t="shared" si="69"/>
        <v xml:space="preserve"> </v>
      </c>
      <c r="K832" s="82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>
      <c r="I833" s="10" t="str">
        <f t="shared" si="68"/>
        <v xml:space="preserve"> </v>
      </c>
      <c r="J833" s="19" t="str">
        <f t="shared" si="69"/>
        <v xml:space="preserve"> </v>
      </c>
      <c r="K833" s="82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2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>
      <c r="I835" s="10" t="str">
        <f t="shared" si="73"/>
        <v xml:space="preserve"> </v>
      </c>
      <c r="J835" s="19" t="str">
        <f t="shared" si="74"/>
        <v xml:space="preserve"> </v>
      </c>
      <c r="K835" s="82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>
      <c r="I836" s="10" t="str">
        <f t="shared" si="73"/>
        <v xml:space="preserve"> </v>
      </c>
      <c r="J836" s="19" t="str">
        <f t="shared" si="74"/>
        <v xml:space="preserve"> </v>
      </c>
      <c r="K836" s="82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>
      <c r="I837" s="10" t="str">
        <f t="shared" si="73"/>
        <v xml:space="preserve"> </v>
      </c>
      <c r="J837" s="19" t="str">
        <f t="shared" si="74"/>
        <v xml:space="preserve"> </v>
      </c>
      <c r="K837" s="82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>
      <c r="I838" s="10" t="str">
        <f t="shared" si="73"/>
        <v xml:space="preserve"> </v>
      </c>
      <c r="J838" s="19" t="str">
        <f t="shared" si="74"/>
        <v xml:space="preserve"> </v>
      </c>
      <c r="K838" s="82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>
      <c r="I839" s="10" t="str">
        <f t="shared" si="73"/>
        <v xml:space="preserve"> </v>
      </c>
      <c r="J839" s="19" t="str">
        <f t="shared" si="74"/>
        <v xml:space="preserve"> </v>
      </c>
      <c r="K839" s="82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>
      <c r="I840" s="10" t="str">
        <f t="shared" si="73"/>
        <v xml:space="preserve"> </v>
      </c>
      <c r="J840" s="19" t="str">
        <f t="shared" si="74"/>
        <v xml:space="preserve"> </v>
      </c>
      <c r="K840" s="82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>
      <c r="I841" s="10" t="str">
        <f t="shared" si="73"/>
        <v xml:space="preserve"> </v>
      </c>
      <c r="J841" s="19" t="str">
        <f t="shared" si="74"/>
        <v xml:space="preserve"> </v>
      </c>
      <c r="K841" s="82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>
      <c r="I842" s="10" t="str">
        <f t="shared" si="73"/>
        <v xml:space="preserve"> </v>
      </c>
      <c r="J842" s="19" t="str">
        <f t="shared" si="74"/>
        <v xml:space="preserve"> </v>
      </c>
      <c r="K842" s="82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>
      <c r="I843" s="10" t="str">
        <f t="shared" si="73"/>
        <v xml:space="preserve"> </v>
      </c>
      <c r="J843" s="19" t="str">
        <f t="shared" si="74"/>
        <v xml:space="preserve"> </v>
      </c>
      <c r="K843" s="82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>
      <c r="I844" s="10" t="str">
        <f t="shared" si="73"/>
        <v xml:space="preserve"> </v>
      </c>
      <c r="J844" s="19" t="str">
        <f t="shared" si="74"/>
        <v xml:space="preserve"> </v>
      </c>
      <c r="K844" s="82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>
      <c r="I845" s="10" t="str">
        <f t="shared" si="73"/>
        <v xml:space="preserve"> </v>
      </c>
      <c r="J845" s="19" t="str">
        <f t="shared" si="74"/>
        <v xml:space="preserve"> </v>
      </c>
      <c r="K845" s="82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>
      <c r="I846" s="10" t="str">
        <f t="shared" si="73"/>
        <v xml:space="preserve"> </v>
      </c>
      <c r="J846" s="19" t="str">
        <f t="shared" si="74"/>
        <v xml:space="preserve"> </v>
      </c>
      <c r="K846" s="82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>
      <c r="I847" s="10" t="str">
        <f t="shared" si="73"/>
        <v xml:space="preserve"> </v>
      </c>
      <c r="J847" s="19" t="str">
        <f t="shared" si="74"/>
        <v xml:space="preserve"> </v>
      </c>
      <c r="K847" s="82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>
      <c r="I848" s="10" t="str">
        <f t="shared" si="73"/>
        <v xml:space="preserve"> </v>
      </c>
      <c r="J848" s="19" t="str">
        <f t="shared" si="74"/>
        <v xml:space="preserve"> </v>
      </c>
      <c r="K848" s="82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>
      <c r="I849" s="10" t="str">
        <f t="shared" si="73"/>
        <v xml:space="preserve"> </v>
      </c>
      <c r="J849" s="19" t="str">
        <f t="shared" si="74"/>
        <v xml:space="preserve"> </v>
      </c>
      <c r="K849" s="82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>
      <c r="I850" s="10" t="str">
        <f t="shared" si="73"/>
        <v xml:space="preserve"> </v>
      </c>
      <c r="J850" s="19" t="str">
        <f t="shared" si="74"/>
        <v xml:space="preserve"> </v>
      </c>
      <c r="K850" s="82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>
      <c r="I851" s="10" t="str">
        <f t="shared" si="73"/>
        <v xml:space="preserve"> </v>
      </c>
      <c r="J851" s="19" t="str">
        <f t="shared" si="74"/>
        <v xml:space="preserve"> </v>
      </c>
      <c r="K851" s="82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>
      <c r="I852" s="10" t="str">
        <f t="shared" si="73"/>
        <v xml:space="preserve"> </v>
      </c>
      <c r="J852" s="19" t="str">
        <f t="shared" si="74"/>
        <v xml:space="preserve"> </v>
      </c>
      <c r="K852" s="82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>
      <c r="I853" s="10" t="str">
        <f t="shared" si="73"/>
        <v xml:space="preserve"> </v>
      </c>
      <c r="J853" s="19" t="str">
        <f t="shared" si="74"/>
        <v xml:space="preserve"> </v>
      </c>
      <c r="K853" s="82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>
      <c r="I854" s="10" t="str">
        <f t="shared" si="73"/>
        <v xml:space="preserve"> </v>
      </c>
      <c r="J854" s="19" t="str">
        <f t="shared" si="74"/>
        <v xml:space="preserve"> </v>
      </c>
      <c r="K854" s="82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>
      <c r="I855" s="10" t="str">
        <f t="shared" si="73"/>
        <v xml:space="preserve"> </v>
      </c>
      <c r="J855" s="19" t="str">
        <f t="shared" si="74"/>
        <v xml:space="preserve"> </v>
      </c>
      <c r="K855" s="82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>
      <c r="I856" s="10" t="str">
        <f t="shared" si="73"/>
        <v xml:space="preserve"> </v>
      </c>
      <c r="J856" s="19" t="str">
        <f t="shared" si="74"/>
        <v xml:space="preserve"> </v>
      </c>
      <c r="K856" s="82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>
      <c r="I857" s="10" t="str">
        <f t="shared" si="73"/>
        <v xml:space="preserve"> </v>
      </c>
      <c r="J857" s="19" t="str">
        <f t="shared" si="74"/>
        <v xml:space="preserve"> </v>
      </c>
      <c r="K857" s="82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>
      <c r="I858" s="10" t="str">
        <f t="shared" si="73"/>
        <v xml:space="preserve"> </v>
      </c>
      <c r="J858" s="19" t="str">
        <f t="shared" si="74"/>
        <v xml:space="preserve"> </v>
      </c>
      <c r="K858" s="82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>
      <c r="I859" s="10" t="str">
        <f t="shared" si="73"/>
        <v xml:space="preserve"> </v>
      </c>
      <c r="J859" s="19" t="str">
        <f t="shared" si="74"/>
        <v xml:space="preserve"> </v>
      </c>
      <c r="K859" s="82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>
      <c r="I860" s="10" t="str">
        <f t="shared" si="73"/>
        <v xml:space="preserve"> </v>
      </c>
      <c r="J860" s="19" t="str">
        <f t="shared" si="74"/>
        <v xml:space="preserve"> </v>
      </c>
      <c r="K860" s="82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>
      <c r="I861" s="10" t="str">
        <f t="shared" si="73"/>
        <v xml:space="preserve"> </v>
      </c>
      <c r="J861" s="19" t="str">
        <f t="shared" si="74"/>
        <v xml:space="preserve"> </v>
      </c>
      <c r="K861" s="82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>
      <c r="I862" s="10" t="str">
        <f t="shared" si="73"/>
        <v xml:space="preserve"> </v>
      </c>
      <c r="J862" s="19" t="str">
        <f t="shared" si="74"/>
        <v xml:space="preserve"> </v>
      </c>
      <c r="K862" s="82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>
      <c r="I863" s="10" t="str">
        <f t="shared" si="73"/>
        <v xml:space="preserve"> </v>
      </c>
      <c r="J863" s="19" t="str">
        <f t="shared" si="74"/>
        <v xml:space="preserve"> </v>
      </c>
      <c r="K863" s="82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>
      <c r="I864" s="10" t="str">
        <f t="shared" si="73"/>
        <v xml:space="preserve"> </v>
      </c>
      <c r="J864" s="19" t="str">
        <f t="shared" si="74"/>
        <v xml:space="preserve"> </v>
      </c>
      <c r="K864" s="82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>
      <c r="I865" s="10" t="str">
        <f t="shared" si="73"/>
        <v xml:space="preserve"> </v>
      </c>
      <c r="J865" s="19" t="str">
        <f t="shared" si="74"/>
        <v xml:space="preserve"> </v>
      </c>
      <c r="K865" s="82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>
      <c r="I866" s="10" t="str">
        <f t="shared" si="73"/>
        <v xml:space="preserve"> </v>
      </c>
      <c r="J866" s="19" t="str">
        <f t="shared" si="74"/>
        <v xml:space="preserve"> </v>
      </c>
      <c r="K866" s="82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>
      <c r="I867" s="10" t="str">
        <f t="shared" si="73"/>
        <v xml:space="preserve"> </v>
      </c>
      <c r="J867" s="19" t="str">
        <f t="shared" si="74"/>
        <v xml:space="preserve"> </v>
      </c>
      <c r="K867" s="82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>
      <c r="I868" s="10" t="str">
        <f t="shared" si="73"/>
        <v xml:space="preserve"> </v>
      </c>
      <c r="J868" s="19" t="str">
        <f t="shared" si="74"/>
        <v xml:space="preserve"> </v>
      </c>
      <c r="K868" s="82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>
      <c r="I869" s="10" t="str">
        <f t="shared" si="73"/>
        <v xml:space="preserve"> </v>
      </c>
      <c r="J869" s="19" t="str">
        <f t="shared" si="74"/>
        <v xml:space="preserve"> </v>
      </c>
      <c r="K869" s="82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>
      <c r="I870" s="10" t="str">
        <f t="shared" si="73"/>
        <v xml:space="preserve"> </v>
      </c>
      <c r="J870" s="19" t="str">
        <f t="shared" si="74"/>
        <v xml:space="preserve"> </v>
      </c>
      <c r="K870" s="82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>
      <c r="I871" s="10" t="str">
        <f t="shared" si="73"/>
        <v xml:space="preserve"> </v>
      </c>
      <c r="J871" s="19" t="str">
        <f t="shared" si="74"/>
        <v xml:space="preserve"> </v>
      </c>
      <c r="K871" s="82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>
      <c r="I872" s="10" t="str">
        <f t="shared" si="73"/>
        <v xml:space="preserve"> </v>
      </c>
      <c r="J872" s="19" t="str">
        <f t="shared" si="74"/>
        <v xml:space="preserve"> </v>
      </c>
      <c r="K872" s="82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>
      <c r="I873" s="10" t="str">
        <f t="shared" si="73"/>
        <v xml:space="preserve"> </v>
      </c>
      <c r="J873" s="19" t="str">
        <f t="shared" si="74"/>
        <v xml:space="preserve"> </v>
      </c>
      <c r="K873" s="82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>
      <c r="I874" s="10" t="str">
        <f t="shared" si="73"/>
        <v xml:space="preserve"> </v>
      </c>
      <c r="J874" s="19" t="str">
        <f t="shared" si="74"/>
        <v xml:space="preserve"> </v>
      </c>
      <c r="K874" s="82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>
      <c r="I875" s="10" t="str">
        <f t="shared" si="73"/>
        <v xml:space="preserve"> </v>
      </c>
      <c r="J875" s="19" t="str">
        <f t="shared" si="74"/>
        <v xml:space="preserve"> </v>
      </c>
      <c r="K875" s="82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>
      <c r="I876" s="10" t="str">
        <f t="shared" si="73"/>
        <v xml:space="preserve"> </v>
      </c>
      <c r="J876" s="19" t="str">
        <f t="shared" si="74"/>
        <v xml:space="preserve"> </v>
      </c>
      <c r="K876" s="82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>
      <c r="I877" s="10" t="str">
        <f t="shared" si="73"/>
        <v xml:space="preserve"> </v>
      </c>
      <c r="J877" s="19" t="str">
        <f t="shared" si="74"/>
        <v xml:space="preserve"> </v>
      </c>
      <c r="K877" s="82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>
      <c r="I878" s="10" t="str">
        <f t="shared" si="73"/>
        <v xml:space="preserve"> </v>
      </c>
      <c r="J878" s="19" t="str">
        <f t="shared" si="74"/>
        <v xml:space="preserve"> </v>
      </c>
      <c r="K878" s="82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>
      <c r="I879" s="10" t="str">
        <f t="shared" si="73"/>
        <v xml:space="preserve"> </v>
      </c>
      <c r="J879" s="19" t="str">
        <f t="shared" si="74"/>
        <v xml:space="preserve"> </v>
      </c>
      <c r="K879" s="82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>
      <c r="I880" s="10" t="str">
        <f t="shared" si="73"/>
        <v xml:space="preserve"> </v>
      </c>
      <c r="J880" s="19" t="str">
        <f t="shared" si="74"/>
        <v xml:space="preserve"> </v>
      </c>
      <c r="K880" s="82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>
      <c r="I881" s="10" t="str">
        <f t="shared" si="73"/>
        <v xml:space="preserve"> </v>
      </c>
      <c r="J881" s="19" t="str">
        <f t="shared" si="74"/>
        <v xml:space="preserve"> </v>
      </c>
      <c r="K881" s="82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>
      <c r="I882" s="10" t="str">
        <f t="shared" si="73"/>
        <v xml:space="preserve"> </v>
      </c>
      <c r="J882" s="19" t="str">
        <f t="shared" si="74"/>
        <v xml:space="preserve"> </v>
      </c>
      <c r="K882" s="82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>
      <c r="I883" s="10" t="str">
        <f t="shared" si="73"/>
        <v xml:space="preserve"> </v>
      </c>
      <c r="J883" s="19" t="str">
        <f t="shared" si="74"/>
        <v xml:space="preserve"> </v>
      </c>
      <c r="K883" s="82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>
      <c r="I884" s="10" t="str">
        <f t="shared" si="73"/>
        <v xml:space="preserve"> </v>
      </c>
      <c r="J884" s="19" t="str">
        <f t="shared" si="74"/>
        <v xml:space="preserve"> </v>
      </c>
      <c r="K884" s="82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>
      <c r="I885" s="10" t="str">
        <f t="shared" si="73"/>
        <v xml:space="preserve"> </v>
      </c>
      <c r="J885" s="19" t="str">
        <f t="shared" si="74"/>
        <v xml:space="preserve"> </v>
      </c>
      <c r="K885" s="82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>
      <c r="I886" s="10" t="str">
        <f t="shared" si="73"/>
        <v xml:space="preserve"> </v>
      </c>
      <c r="J886" s="19" t="str">
        <f t="shared" si="74"/>
        <v xml:space="preserve"> </v>
      </c>
      <c r="K886" s="82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>
      <c r="I887" s="10" t="str">
        <f t="shared" si="73"/>
        <v xml:space="preserve"> </v>
      </c>
      <c r="J887" s="19" t="str">
        <f t="shared" si="74"/>
        <v xml:space="preserve"> </v>
      </c>
      <c r="K887" s="82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>
      <c r="I888" s="10" t="str">
        <f t="shared" si="73"/>
        <v xml:space="preserve"> </v>
      </c>
      <c r="J888" s="19" t="str">
        <f t="shared" si="74"/>
        <v xml:space="preserve"> </v>
      </c>
      <c r="K888" s="82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>
      <c r="I889" s="10" t="str">
        <f t="shared" si="73"/>
        <v xml:space="preserve"> </v>
      </c>
      <c r="J889" s="19" t="str">
        <f t="shared" si="74"/>
        <v xml:space="preserve"> </v>
      </c>
      <c r="K889" s="82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>
      <c r="I890" s="10" t="str">
        <f t="shared" si="73"/>
        <v xml:space="preserve"> </v>
      </c>
      <c r="J890" s="19" t="str">
        <f t="shared" si="74"/>
        <v xml:space="preserve"> </v>
      </c>
      <c r="K890" s="82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>
      <c r="I891" s="10" t="str">
        <f t="shared" si="73"/>
        <v xml:space="preserve"> </v>
      </c>
      <c r="J891" s="19" t="str">
        <f t="shared" si="74"/>
        <v xml:space="preserve"> </v>
      </c>
      <c r="K891" s="82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>
      <c r="I892" s="10" t="str">
        <f t="shared" si="73"/>
        <v xml:space="preserve"> </v>
      </c>
      <c r="J892" s="19" t="str">
        <f t="shared" si="74"/>
        <v xml:space="preserve"> </v>
      </c>
      <c r="K892" s="82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>
      <c r="I893" s="10" t="str">
        <f t="shared" si="73"/>
        <v xml:space="preserve"> </v>
      </c>
      <c r="J893" s="19" t="str">
        <f t="shared" si="74"/>
        <v xml:space="preserve"> </v>
      </c>
      <c r="K893" s="82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>
      <c r="I894" s="10" t="str">
        <f t="shared" si="73"/>
        <v xml:space="preserve"> </v>
      </c>
      <c r="J894" s="19" t="str">
        <f t="shared" si="74"/>
        <v xml:space="preserve"> </v>
      </c>
      <c r="K894" s="82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>
      <c r="I895" s="10" t="str">
        <f t="shared" si="73"/>
        <v xml:space="preserve"> </v>
      </c>
      <c r="J895" s="19" t="str">
        <f t="shared" si="74"/>
        <v xml:space="preserve"> </v>
      </c>
      <c r="K895" s="82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>
      <c r="I896" s="10" t="str">
        <f t="shared" si="73"/>
        <v xml:space="preserve"> </v>
      </c>
      <c r="J896" s="19" t="str">
        <f t="shared" si="74"/>
        <v xml:space="preserve"> </v>
      </c>
      <c r="K896" s="82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>
      <c r="I897" s="10" t="str">
        <f t="shared" si="73"/>
        <v xml:space="preserve"> </v>
      </c>
      <c r="J897" s="19" t="str">
        <f t="shared" si="74"/>
        <v xml:space="preserve"> </v>
      </c>
      <c r="K897" s="82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2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>
      <c r="I899" s="10" t="str">
        <f t="shared" si="78"/>
        <v xml:space="preserve"> </v>
      </c>
      <c r="J899" s="19" t="str">
        <f t="shared" si="79"/>
        <v xml:space="preserve"> </v>
      </c>
      <c r="K899" s="82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>
      <c r="I900" s="10" t="str">
        <f t="shared" si="78"/>
        <v xml:space="preserve"> </v>
      </c>
      <c r="J900" s="19" t="str">
        <f t="shared" si="79"/>
        <v xml:space="preserve"> </v>
      </c>
      <c r="K900" s="82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>
      <c r="I901" s="10" t="str">
        <f t="shared" si="78"/>
        <v xml:space="preserve"> </v>
      </c>
      <c r="J901" s="19" t="str">
        <f t="shared" si="79"/>
        <v xml:space="preserve"> </v>
      </c>
      <c r="K901" s="82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>
      <c r="I902" s="10" t="str">
        <f t="shared" si="78"/>
        <v xml:space="preserve"> </v>
      </c>
      <c r="J902" s="19" t="str">
        <f t="shared" si="79"/>
        <v xml:space="preserve"> </v>
      </c>
      <c r="K902" s="82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>
      <c r="I903" s="10" t="str">
        <f t="shared" si="78"/>
        <v xml:space="preserve"> </v>
      </c>
      <c r="J903" s="19" t="str">
        <f t="shared" si="79"/>
        <v xml:space="preserve"> </v>
      </c>
      <c r="K903" s="82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>
      <c r="I904" s="10" t="str">
        <f t="shared" si="78"/>
        <v xml:space="preserve"> </v>
      </c>
      <c r="J904" s="19" t="str">
        <f t="shared" si="79"/>
        <v xml:space="preserve"> </v>
      </c>
      <c r="K904" s="82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>
      <c r="I905" s="10" t="str">
        <f t="shared" si="78"/>
        <v xml:space="preserve"> </v>
      </c>
      <c r="J905" s="19" t="str">
        <f t="shared" si="79"/>
        <v xml:space="preserve"> </v>
      </c>
      <c r="K905" s="82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>
      <c r="I906" s="10" t="str">
        <f t="shared" si="78"/>
        <v xml:space="preserve"> </v>
      </c>
      <c r="J906" s="19" t="str">
        <f t="shared" si="79"/>
        <v xml:space="preserve"> </v>
      </c>
      <c r="K906" s="82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>
      <c r="I907" s="10" t="str">
        <f t="shared" si="78"/>
        <v xml:space="preserve"> </v>
      </c>
      <c r="J907" s="19" t="str">
        <f t="shared" si="79"/>
        <v xml:space="preserve"> </v>
      </c>
      <c r="K907" s="82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>
      <c r="I908" s="10" t="str">
        <f t="shared" si="78"/>
        <v xml:space="preserve"> </v>
      </c>
      <c r="J908" s="19" t="str">
        <f t="shared" si="79"/>
        <v xml:space="preserve"> </v>
      </c>
      <c r="K908" s="82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>
      <c r="I909" s="10" t="str">
        <f t="shared" si="78"/>
        <v xml:space="preserve"> </v>
      </c>
      <c r="J909" s="19" t="str">
        <f t="shared" si="79"/>
        <v xml:space="preserve"> </v>
      </c>
      <c r="K909" s="82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>
      <c r="I910" s="10" t="str">
        <f t="shared" si="78"/>
        <v xml:space="preserve"> </v>
      </c>
      <c r="J910" s="19" t="str">
        <f t="shared" si="79"/>
        <v xml:space="preserve"> </v>
      </c>
      <c r="K910" s="82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>
      <c r="I911" s="10" t="str">
        <f t="shared" si="78"/>
        <v xml:space="preserve"> </v>
      </c>
      <c r="J911" s="19" t="str">
        <f t="shared" si="79"/>
        <v xml:space="preserve"> </v>
      </c>
      <c r="K911" s="82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>
      <c r="I912" s="10" t="str">
        <f t="shared" si="78"/>
        <v xml:space="preserve"> </v>
      </c>
      <c r="J912" s="19" t="str">
        <f t="shared" si="79"/>
        <v xml:space="preserve"> </v>
      </c>
      <c r="K912" s="82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>
      <c r="I913" s="10" t="str">
        <f t="shared" si="78"/>
        <v xml:space="preserve"> </v>
      </c>
      <c r="J913" s="19" t="str">
        <f t="shared" si="79"/>
        <v xml:space="preserve"> </v>
      </c>
      <c r="K913" s="82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>
      <c r="I914" s="10" t="str">
        <f t="shared" si="78"/>
        <v xml:space="preserve"> </v>
      </c>
      <c r="J914" s="19" t="str">
        <f t="shared" si="79"/>
        <v xml:space="preserve"> </v>
      </c>
      <c r="K914" s="82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>
      <c r="I915" s="10" t="str">
        <f t="shared" si="78"/>
        <v xml:space="preserve"> </v>
      </c>
      <c r="J915" s="19" t="str">
        <f t="shared" si="79"/>
        <v xml:space="preserve"> </v>
      </c>
      <c r="K915" s="82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>
      <c r="I916" s="10" t="str">
        <f t="shared" si="78"/>
        <v xml:space="preserve"> </v>
      </c>
      <c r="J916" s="19" t="str">
        <f t="shared" si="79"/>
        <v xml:space="preserve"> </v>
      </c>
      <c r="K916" s="82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>
      <c r="I917" s="10" t="str">
        <f t="shared" si="78"/>
        <v xml:space="preserve"> </v>
      </c>
      <c r="J917" s="19" t="str">
        <f t="shared" si="79"/>
        <v xml:space="preserve"> </v>
      </c>
      <c r="K917" s="82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>
      <c r="I918" s="10" t="str">
        <f t="shared" si="78"/>
        <v xml:space="preserve"> </v>
      </c>
      <c r="J918" s="19" t="str">
        <f t="shared" si="79"/>
        <v xml:space="preserve"> </v>
      </c>
      <c r="K918" s="82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>
      <c r="I919" s="10" t="str">
        <f t="shared" si="78"/>
        <v xml:space="preserve"> </v>
      </c>
      <c r="J919" s="19" t="str">
        <f t="shared" si="79"/>
        <v xml:space="preserve"> </v>
      </c>
      <c r="K919" s="82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>
      <c r="I920" s="10" t="str">
        <f t="shared" si="78"/>
        <v xml:space="preserve"> </v>
      </c>
      <c r="J920" s="19" t="str">
        <f t="shared" si="79"/>
        <v xml:space="preserve"> </v>
      </c>
      <c r="K920" s="82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>
      <c r="I921" s="10" t="str">
        <f t="shared" si="78"/>
        <v xml:space="preserve"> </v>
      </c>
      <c r="J921" s="19" t="str">
        <f t="shared" si="79"/>
        <v xml:space="preserve"> </v>
      </c>
      <c r="K921" s="82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>
      <c r="I922" s="10" t="str">
        <f t="shared" si="78"/>
        <v xml:space="preserve"> </v>
      </c>
      <c r="J922" s="19" t="str">
        <f t="shared" si="79"/>
        <v xml:space="preserve"> </v>
      </c>
      <c r="K922" s="82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>
      <c r="I923" s="10" t="str">
        <f t="shared" si="78"/>
        <v xml:space="preserve"> </v>
      </c>
      <c r="J923" s="19" t="str">
        <f t="shared" si="79"/>
        <v xml:space="preserve"> </v>
      </c>
      <c r="K923" s="82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>
      <c r="I924" s="10" t="str">
        <f t="shared" si="78"/>
        <v xml:space="preserve"> </v>
      </c>
      <c r="J924" s="19" t="str">
        <f t="shared" si="79"/>
        <v xml:space="preserve"> </v>
      </c>
      <c r="K924" s="82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>
      <c r="I925" s="10" t="str">
        <f t="shared" si="78"/>
        <v xml:space="preserve"> </v>
      </c>
      <c r="J925" s="19" t="str">
        <f t="shared" si="79"/>
        <v xml:space="preserve"> </v>
      </c>
      <c r="K925" s="82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>
      <c r="I926" s="10" t="str">
        <f t="shared" si="78"/>
        <v xml:space="preserve"> </v>
      </c>
      <c r="J926" s="19" t="str">
        <f t="shared" si="79"/>
        <v xml:space="preserve"> </v>
      </c>
      <c r="K926" s="82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>
      <c r="I927" s="10" t="str">
        <f t="shared" si="78"/>
        <v xml:space="preserve"> </v>
      </c>
      <c r="J927" s="19" t="str">
        <f t="shared" si="79"/>
        <v xml:space="preserve"> </v>
      </c>
      <c r="K927" s="82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>
      <c r="I928" s="10" t="str">
        <f t="shared" si="78"/>
        <v xml:space="preserve"> </v>
      </c>
      <c r="J928" s="19" t="str">
        <f t="shared" si="79"/>
        <v xml:space="preserve"> </v>
      </c>
      <c r="K928" s="82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>
      <c r="I929" s="10" t="str">
        <f t="shared" si="78"/>
        <v xml:space="preserve"> </v>
      </c>
      <c r="J929" s="19" t="str">
        <f t="shared" si="79"/>
        <v xml:space="preserve"> </v>
      </c>
      <c r="K929" s="82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>
      <c r="I930" s="10" t="str">
        <f t="shared" si="78"/>
        <v xml:space="preserve"> </v>
      </c>
      <c r="J930" s="19" t="str">
        <f t="shared" si="79"/>
        <v xml:space="preserve"> </v>
      </c>
      <c r="K930" s="82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>
      <c r="I931" s="10" t="str">
        <f t="shared" si="78"/>
        <v xml:space="preserve"> </v>
      </c>
      <c r="J931" s="19" t="str">
        <f t="shared" si="79"/>
        <v xml:space="preserve"> </v>
      </c>
      <c r="K931" s="82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>
      <c r="I932" s="10" t="str">
        <f t="shared" si="78"/>
        <v xml:space="preserve"> </v>
      </c>
      <c r="J932" s="19" t="str">
        <f t="shared" si="79"/>
        <v xml:space="preserve"> </v>
      </c>
      <c r="K932" s="82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>
      <c r="I933" s="10" t="str">
        <f t="shared" si="78"/>
        <v xml:space="preserve"> </v>
      </c>
      <c r="J933" s="19" t="str">
        <f t="shared" si="79"/>
        <v xml:space="preserve"> </v>
      </c>
      <c r="K933" s="82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>
      <c r="I934" s="10" t="str">
        <f t="shared" si="78"/>
        <v xml:space="preserve"> </v>
      </c>
      <c r="J934" s="19" t="str">
        <f t="shared" si="79"/>
        <v xml:space="preserve"> </v>
      </c>
      <c r="K934" s="82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>
      <c r="I935" s="10" t="str">
        <f t="shared" si="78"/>
        <v xml:space="preserve"> </v>
      </c>
      <c r="J935" s="19" t="str">
        <f t="shared" si="79"/>
        <v xml:space="preserve"> </v>
      </c>
      <c r="K935" s="82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>
      <c r="I936" s="10" t="str">
        <f t="shared" si="78"/>
        <v xml:space="preserve"> </v>
      </c>
      <c r="J936" s="19" t="str">
        <f t="shared" si="79"/>
        <v xml:space="preserve"> </v>
      </c>
      <c r="K936" s="82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>
      <c r="I937" s="10" t="str">
        <f t="shared" si="78"/>
        <v xml:space="preserve"> </v>
      </c>
      <c r="J937" s="19" t="str">
        <f t="shared" si="79"/>
        <v xml:space="preserve"> </v>
      </c>
      <c r="K937" s="82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>
      <c r="I938" s="10" t="str">
        <f t="shared" si="78"/>
        <v xml:space="preserve"> </v>
      </c>
      <c r="J938" s="19" t="str">
        <f t="shared" si="79"/>
        <v xml:space="preserve"> </v>
      </c>
      <c r="K938" s="82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>
      <c r="I939" s="10" t="str">
        <f t="shared" si="78"/>
        <v xml:space="preserve"> </v>
      </c>
      <c r="J939" s="19" t="str">
        <f t="shared" si="79"/>
        <v xml:space="preserve"> </v>
      </c>
      <c r="K939" s="82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>
      <c r="I940" s="10" t="str">
        <f t="shared" si="78"/>
        <v xml:space="preserve"> </v>
      </c>
      <c r="J940" s="19" t="str">
        <f t="shared" si="79"/>
        <v xml:space="preserve"> </v>
      </c>
      <c r="K940" s="82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>
      <c r="I941" s="10" t="str">
        <f t="shared" si="78"/>
        <v xml:space="preserve"> </v>
      </c>
      <c r="J941" s="19" t="str">
        <f t="shared" si="79"/>
        <v xml:space="preserve"> </v>
      </c>
      <c r="K941" s="82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>
      <c r="I942" s="10" t="str">
        <f t="shared" si="78"/>
        <v xml:space="preserve"> </v>
      </c>
      <c r="J942" s="19" t="str">
        <f t="shared" si="79"/>
        <v xml:space="preserve"> </v>
      </c>
      <c r="K942" s="82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>
      <c r="I943" s="10" t="str">
        <f t="shared" si="78"/>
        <v xml:space="preserve"> </v>
      </c>
      <c r="J943" s="19" t="str">
        <f t="shared" si="79"/>
        <v xml:space="preserve"> </v>
      </c>
      <c r="K943" s="82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>
      <c r="I944" s="10" t="str">
        <f t="shared" si="78"/>
        <v xml:space="preserve"> </v>
      </c>
      <c r="J944" s="19" t="str">
        <f t="shared" si="79"/>
        <v xml:space="preserve"> </v>
      </c>
      <c r="K944" s="82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>
      <c r="I945" s="10" t="str">
        <f t="shared" si="78"/>
        <v xml:space="preserve"> </v>
      </c>
      <c r="J945" s="19" t="str">
        <f t="shared" si="79"/>
        <v xml:space="preserve"> </v>
      </c>
      <c r="K945" s="82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>
      <c r="I946" s="10" t="str">
        <f t="shared" si="78"/>
        <v xml:space="preserve"> </v>
      </c>
      <c r="J946" s="19" t="str">
        <f t="shared" si="79"/>
        <v xml:space="preserve"> </v>
      </c>
      <c r="K946" s="82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>
      <c r="I947" s="10" t="str">
        <f t="shared" si="78"/>
        <v xml:space="preserve"> </v>
      </c>
      <c r="J947" s="19" t="str">
        <f t="shared" si="79"/>
        <v xml:space="preserve"> </v>
      </c>
      <c r="K947" s="82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>
      <c r="I948" s="10" t="str">
        <f t="shared" si="78"/>
        <v xml:space="preserve"> </v>
      </c>
      <c r="J948" s="19" t="str">
        <f t="shared" si="79"/>
        <v xml:space="preserve"> </v>
      </c>
      <c r="K948" s="82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>
      <c r="I949" s="10" t="str">
        <f t="shared" si="78"/>
        <v xml:space="preserve"> </v>
      </c>
      <c r="J949" s="19" t="str">
        <f t="shared" si="79"/>
        <v xml:space="preserve"> </v>
      </c>
      <c r="K949" s="82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>
      <c r="I950" s="10" t="str">
        <f t="shared" si="78"/>
        <v xml:space="preserve"> </v>
      </c>
      <c r="J950" s="19" t="str">
        <f t="shared" si="79"/>
        <v xml:space="preserve"> </v>
      </c>
      <c r="K950" s="82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>
      <c r="I951" s="10" t="str">
        <f t="shared" si="78"/>
        <v xml:space="preserve"> </v>
      </c>
      <c r="J951" s="19" t="str">
        <f t="shared" si="79"/>
        <v xml:space="preserve"> </v>
      </c>
      <c r="K951" s="82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>
      <c r="I952" s="10" t="str">
        <f t="shared" si="78"/>
        <v xml:space="preserve"> </v>
      </c>
      <c r="J952" s="19" t="str">
        <f t="shared" si="79"/>
        <v xml:space="preserve"> </v>
      </c>
      <c r="K952" s="82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>
      <c r="I953" s="10" t="str">
        <f t="shared" si="78"/>
        <v xml:space="preserve"> </v>
      </c>
      <c r="J953" s="19" t="str">
        <f t="shared" si="79"/>
        <v xml:space="preserve"> </v>
      </c>
      <c r="K953" s="82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>
      <c r="I954" s="10" t="str">
        <f t="shared" si="78"/>
        <v xml:space="preserve"> </v>
      </c>
      <c r="J954" s="19" t="str">
        <f t="shared" si="79"/>
        <v xml:space="preserve"> </v>
      </c>
      <c r="K954" s="82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>
      <c r="I955" s="10" t="str">
        <f t="shared" si="78"/>
        <v xml:space="preserve"> </v>
      </c>
      <c r="J955" s="19" t="str">
        <f t="shared" si="79"/>
        <v xml:space="preserve"> </v>
      </c>
      <c r="K955" s="82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>
      <c r="I956" s="10" t="str">
        <f t="shared" si="78"/>
        <v xml:space="preserve"> </v>
      </c>
      <c r="J956" s="19" t="str">
        <f t="shared" si="79"/>
        <v xml:space="preserve"> </v>
      </c>
      <c r="K956" s="82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>
      <c r="I957" s="10" t="str">
        <f t="shared" si="78"/>
        <v xml:space="preserve"> </v>
      </c>
      <c r="J957" s="19" t="str">
        <f t="shared" si="79"/>
        <v xml:space="preserve"> </v>
      </c>
      <c r="K957" s="82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>
      <c r="I958" s="10" t="str">
        <f t="shared" si="78"/>
        <v xml:space="preserve"> </v>
      </c>
      <c r="J958" s="19" t="str">
        <f t="shared" si="79"/>
        <v xml:space="preserve"> </v>
      </c>
      <c r="K958" s="82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>
      <c r="I959" s="10" t="str">
        <f t="shared" si="78"/>
        <v xml:space="preserve"> </v>
      </c>
      <c r="J959" s="19" t="str">
        <f t="shared" si="79"/>
        <v xml:space="preserve"> </v>
      </c>
      <c r="K959" s="82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>
      <c r="I960" s="10" t="str">
        <f t="shared" si="78"/>
        <v xml:space="preserve"> </v>
      </c>
      <c r="J960" s="19" t="str">
        <f t="shared" si="79"/>
        <v xml:space="preserve"> </v>
      </c>
      <c r="K960" s="82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>
      <c r="I961" s="10" t="str">
        <f t="shared" si="78"/>
        <v xml:space="preserve"> </v>
      </c>
      <c r="J961" s="19" t="str">
        <f t="shared" si="79"/>
        <v xml:space="preserve"> </v>
      </c>
      <c r="K961" s="82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2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>
      <c r="I963" s="10" t="str">
        <f t="shared" si="83"/>
        <v xml:space="preserve"> </v>
      </c>
      <c r="J963" s="19" t="str">
        <f t="shared" si="84"/>
        <v xml:space="preserve"> </v>
      </c>
      <c r="K963" s="82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>
      <c r="I964" s="10" t="str">
        <f t="shared" si="83"/>
        <v xml:space="preserve"> </v>
      </c>
      <c r="J964" s="19" t="str">
        <f t="shared" si="84"/>
        <v xml:space="preserve"> </v>
      </c>
      <c r="K964" s="82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>
      <c r="I965" s="10" t="str">
        <f t="shared" si="83"/>
        <v xml:space="preserve"> </v>
      </c>
      <c r="J965" s="19" t="str">
        <f t="shared" si="84"/>
        <v xml:space="preserve"> </v>
      </c>
      <c r="K965" s="82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>
      <c r="I966" s="10" t="str">
        <f t="shared" si="83"/>
        <v xml:space="preserve"> </v>
      </c>
      <c r="J966" s="19" t="str">
        <f t="shared" si="84"/>
        <v xml:space="preserve"> </v>
      </c>
      <c r="K966" s="82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>
      <c r="I967" s="10" t="str">
        <f t="shared" si="83"/>
        <v xml:space="preserve"> </v>
      </c>
      <c r="J967" s="19" t="str">
        <f t="shared" si="84"/>
        <v xml:space="preserve"> </v>
      </c>
      <c r="K967" s="82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>
      <c r="I968" s="10" t="str">
        <f t="shared" si="83"/>
        <v xml:space="preserve"> </v>
      </c>
      <c r="J968" s="19" t="str">
        <f t="shared" si="84"/>
        <v xml:space="preserve"> </v>
      </c>
      <c r="K968" s="82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>
      <c r="I969" s="10" t="str">
        <f t="shared" si="83"/>
        <v xml:space="preserve"> </v>
      </c>
      <c r="J969" s="19" t="str">
        <f t="shared" si="84"/>
        <v xml:space="preserve"> </v>
      </c>
      <c r="K969" s="82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>
      <c r="I970" s="10" t="str">
        <f t="shared" si="83"/>
        <v xml:space="preserve"> </v>
      </c>
      <c r="J970" s="19" t="str">
        <f t="shared" si="84"/>
        <v xml:space="preserve"> </v>
      </c>
      <c r="K970" s="82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>
      <c r="I971" s="10" t="str">
        <f t="shared" si="83"/>
        <v xml:space="preserve"> </v>
      </c>
      <c r="J971" s="19" t="str">
        <f t="shared" si="84"/>
        <v xml:space="preserve"> </v>
      </c>
      <c r="K971" s="82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>
      <c r="I972" s="10" t="str">
        <f t="shared" si="83"/>
        <v xml:space="preserve"> </v>
      </c>
      <c r="J972" s="19" t="str">
        <f t="shared" si="84"/>
        <v xml:space="preserve"> </v>
      </c>
      <c r="K972" s="82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>
      <c r="I973" s="10" t="str">
        <f t="shared" si="83"/>
        <v xml:space="preserve"> </v>
      </c>
      <c r="J973" s="19" t="str">
        <f t="shared" si="84"/>
        <v xml:space="preserve"> </v>
      </c>
      <c r="K973" s="82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>
      <c r="I974" s="10" t="str">
        <f t="shared" si="83"/>
        <v xml:space="preserve"> </v>
      </c>
      <c r="J974" s="19" t="str">
        <f t="shared" si="84"/>
        <v xml:space="preserve"> </v>
      </c>
      <c r="K974" s="82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>
      <c r="I975" s="10" t="str">
        <f t="shared" si="83"/>
        <v xml:space="preserve"> </v>
      </c>
      <c r="J975" s="19" t="str">
        <f t="shared" si="84"/>
        <v xml:space="preserve"> </v>
      </c>
      <c r="K975" s="82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>
      <c r="I976" s="10" t="str">
        <f t="shared" si="83"/>
        <v xml:space="preserve"> </v>
      </c>
      <c r="J976" s="19" t="str">
        <f t="shared" si="84"/>
        <v xml:space="preserve"> </v>
      </c>
      <c r="K976" s="82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>
      <c r="I977" s="10" t="str">
        <f t="shared" si="83"/>
        <v xml:space="preserve"> </v>
      </c>
      <c r="J977" s="19" t="str">
        <f t="shared" si="84"/>
        <v xml:space="preserve"> </v>
      </c>
      <c r="K977" s="82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>
      <c r="I978" s="10" t="str">
        <f t="shared" si="83"/>
        <v xml:space="preserve"> </v>
      </c>
      <c r="J978" s="19" t="str">
        <f t="shared" si="84"/>
        <v xml:space="preserve"> </v>
      </c>
      <c r="K978" s="82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>
      <c r="I979" s="10" t="str">
        <f t="shared" si="83"/>
        <v xml:space="preserve"> </v>
      </c>
      <c r="J979" s="19" t="str">
        <f t="shared" si="84"/>
        <v xml:space="preserve"> </v>
      </c>
      <c r="K979" s="82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>
      <c r="I980" s="10" t="str">
        <f t="shared" si="83"/>
        <v xml:space="preserve"> </v>
      </c>
      <c r="J980" s="19" t="str">
        <f t="shared" si="84"/>
        <v xml:space="preserve"> </v>
      </c>
      <c r="K980" s="82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>
      <c r="I981" s="10" t="str">
        <f t="shared" si="83"/>
        <v xml:space="preserve"> </v>
      </c>
      <c r="J981" s="19" t="str">
        <f t="shared" si="84"/>
        <v xml:space="preserve"> </v>
      </c>
      <c r="K981" s="82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>
      <c r="I982" s="10" t="str">
        <f t="shared" si="83"/>
        <v xml:space="preserve"> </v>
      </c>
      <c r="J982" s="19" t="str">
        <f t="shared" si="84"/>
        <v xml:space="preserve"> </v>
      </c>
      <c r="K982" s="82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>
      <c r="I983" s="10" t="str">
        <f t="shared" si="83"/>
        <v xml:space="preserve"> </v>
      </c>
      <c r="J983" s="19" t="str">
        <f t="shared" si="84"/>
        <v xml:space="preserve"> </v>
      </c>
      <c r="K983" s="82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>
      <c r="I984" s="10" t="str">
        <f t="shared" si="83"/>
        <v xml:space="preserve"> </v>
      </c>
      <c r="J984" s="19" t="str">
        <f t="shared" si="84"/>
        <v xml:space="preserve"> </v>
      </c>
      <c r="K984" s="82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>
      <c r="I985" s="10" t="str">
        <f t="shared" si="83"/>
        <v xml:space="preserve"> </v>
      </c>
      <c r="J985" s="19" t="str">
        <f t="shared" si="84"/>
        <v xml:space="preserve"> </v>
      </c>
      <c r="K985" s="82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>
      <c r="I986" s="10" t="str">
        <f t="shared" si="83"/>
        <v xml:space="preserve"> </v>
      </c>
      <c r="J986" s="19" t="str">
        <f t="shared" si="84"/>
        <v xml:space="preserve"> </v>
      </c>
      <c r="K986" s="82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>
      <c r="I987" s="10" t="str">
        <f t="shared" si="83"/>
        <v xml:space="preserve"> </v>
      </c>
      <c r="J987" s="19" t="str">
        <f t="shared" si="84"/>
        <v xml:space="preserve"> </v>
      </c>
      <c r="K987" s="82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>
      <c r="I988" s="10" t="str">
        <f t="shared" si="83"/>
        <v xml:space="preserve"> </v>
      </c>
      <c r="J988" s="19" t="str">
        <f t="shared" si="84"/>
        <v xml:space="preserve"> </v>
      </c>
      <c r="K988" s="82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>
      <c r="I989" s="10" t="str">
        <f t="shared" si="83"/>
        <v xml:space="preserve"> </v>
      </c>
      <c r="J989" s="19" t="str">
        <f t="shared" si="84"/>
        <v xml:space="preserve"> </v>
      </c>
      <c r="K989" s="82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>
      <c r="I990" s="10" t="str">
        <f t="shared" si="83"/>
        <v xml:space="preserve"> </v>
      </c>
      <c r="J990" s="19" t="str">
        <f t="shared" si="84"/>
        <v xml:space="preserve"> </v>
      </c>
      <c r="K990" s="82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>
      <c r="I991" s="10" t="str">
        <f t="shared" si="83"/>
        <v xml:space="preserve"> </v>
      </c>
      <c r="J991" s="19" t="str">
        <f t="shared" si="84"/>
        <v xml:space="preserve"> </v>
      </c>
      <c r="K991" s="82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>
      <c r="I992" s="10" t="str">
        <f t="shared" si="83"/>
        <v xml:space="preserve"> </v>
      </c>
      <c r="J992" s="19" t="str">
        <f t="shared" si="84"/>
        <v xml:space="preserve"> </v>
      </c>
      <c r="K992" s="82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>
      <c r="I993" s="10" t="str">
        <f t="shared" si="83"/>
        <v xml:space="preserve"> </v>
      </c>
      <c r="J993" s="19" t="str">
        <f t="shared" si="84"/>
        <v xml:space="preserve"> </v>
      </c>
      <c r="K993" s="82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>
      <c r="I994" s="10" t="str">
        <f t="shared" si="83"/>
        <v xml:space="preserve"> </v>
      </c>
      <c r="J994" s="19" t="str">
        <f t="shared" si="84"/>
        <v xml:space="preserve"> </v>
      </c>
      <c r="K994" s="82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>
      <c r="I995" s="10" t="str">
        <f t="shared" si="83"/>
        <v xml:space="preserve"> </v>
      </c>
      <c r="J995" s="19" t="str">
        <f t="shared" si="84"/>
        <v xml:space="preserve"> </v>
      </c>
      <c r="K995" s="82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>
      <c r="I996" s="10" t="str">
        <f t="shared" si="83"/>
        <v xml:space="preserve"> </v>
      </c>
      <c r="J996" s="19" t="str">
        <f t="shared" si="84"/>
        <v xml:space="preserve"> </v>
      </c>
      <c r="K996" s="82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>
      <c r="I997" s="10" t="str">
        <f t="shared" si="83"/>
        <v xml:space="preserve"> </v>
      </c>
      <c r="J997" s="19" t="str">
        <f t="shared" si="84"/>
        <v xml:space="preserve"> </v>
      </c>
      <c r="K997" s="82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>
      <c r="I998" s="10" t="str">
        <f t="shared" si="83"/>
        <v xml:space="preserve"> </v>
      </c>
      <c r="J998" s="19" t="str">
        <f t="shared" si="84"/>
        <v xml:space="preserve"> </v>
      </c>
      <c r="K998" s="82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>
      <c r="I999" s="10" t="str">
        <f t="shared" si="83"/>
        <v xml:space="preserve"> </v>
      </c>
      <c r="J999" s="19" t="str">
        <f t="shared" si="84"/>
        <v xml:space="preserve"> </v>
      </c>
      <c r="K999" s="82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>
      <c r="I1000" s="10" t="str">
        <f t="shared" si="83"/>
        <v xml:space="preserve"> </v>
      </c>
      <c r="J1000" s="19" t="str">
        <f t="shared" si="84"/>
        <v xml:space="preserve"> </v>
      </c>
      <c r="K1000" s="82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>
      <c r="I1001" s="10" t="str">
        <f t="shared" si="83"/>
        <v xml:space="preserve"> </v>
      </c>
      <c r="J1001" s="19" t="str">
        <f t="shared" si="84"/>
        <v xml:space="preserve"> </v>
      </c>
      <c r="K1001" s="82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>
      <c r="I1002" s="10" t="str">
        <f t="shared" si="83"/>
        <v xml:space="preserve"> </v>
      </c>
      <c r="J1002" s="19" t="str">
        <f t="shared" si="84"/>
        <v xml:space="preserve"> </v>
      </c>
      <c r="K1002" s="82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>
      <c r="I1003" s="10" t="str">
        <f t="shared" si="83"/>
        <v xml:space="preserve"> </v>
      </c>
      <c r="J1003" s="19" t="str">
        <f t="shared" si="84"/>
        <v xml:space="preserve"> </v>
      </c>
      <c r="K1003" s="82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>
      <c r="I1004" s="10" t="str">
        <f t="shared" si="83"/>
        <v xml:space="preserve"> </v>
      </c>
      <c r="J1004" s="19" t="str">
        <f t="shared" si="84"/>
        <v xml:space="preserve"> </v>
      </c>
      <c r="K1004" s="82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>
      <c r="I1005" s="10" t="str">
        <f t="shared" si="83"/>
        <v xml:space="preserve"> </v>
      </c>
      <c r="J1005" s="19" t="str">
        <f t="shared" si="84"/>
        <v xml:space="preserve"> </v>
      </c>
      <c r="K1005" s="82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>
      <c r="I1006" s="10" t="str">
        <f t="shared" si="83"/>
        <v xml:space="preserve"> </v>
      </c>
      <c r="J1006" s="19" t="str">
        <f t="shared" si="84"/>
        <v xml:space="preserve"> </v>
      </c>
      <c r="K1006" s="82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>
      <c r="I1007" s="10" t="str">
        <f t="shared" si="83"/>
        <v xml:space="preserve"> </v>
      </c>
      <c r="J1007" s="19" t="str">
        <f t="shared" si="84"/>
        <v xml:space="preserve"> </v>
      </c>
      <c r="K1007" s="82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>
      <c r="I1008" s="10" t="str">
        <f t="shared" si="83"/>
        <v xml:space="preserve"> </v>
      </c>
      <c r="J1008" s="19" t="str">
        <f t="shared" si="84"/>
        <v xml:space="preserve"> </v>
      </c>
      <c r="K1008" s="82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>
      <c r="I1009" s="10" t="str">
        <f t="shared" si="83"/>
        <v xml:space="preserve"> </v>
      </c>
      <c r="J1009" s="19" t="str">
        <f t="shared" si="84"/>
        <v xml:space="preserve"> </v>
      </c>
      <c r="K1009" s="82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>
      <c r="I1010" s="10" t="str">
        <f t="shared" si="83"/>
        <v xml:space="preserve"> </v>
      </c>
      <c r="J1010" s="19" t="str">
        <f t="shared" si="84"/>
        <v xml:space="preserve"> </v>
      </c>
      <c r="K1010" s="82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>
      <c r="I1011" s="10" t="str">
        <f t="shared" si="83"/>
        <v xml:space="preserve"> </v>
      </c>
      <c r="J1011" s="19" t="str">
        <f t="shared" si="84"/>
        <v xml:space="preserve"> </v>
      </c>
      <c r="K1011" s="82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>
      <c r="I1012" s="10" t="str">
        <f t="shared" si="83"/>
        <v xml:space="preserve"> </v>
      </c>
      <c r="J1012" s="19" t="str">
        <f t="shared" si="84"/>
        <v xml:space="preserve"> </v>
      </c>
      <c r="K1012" s="82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>
      <c r="I1013" s="10" t="str">
        <f t="shared" si="83"/>
        <v xml:space="preserve"> </v>
      </c>
      <c r="J1013" s="19" t="str">
        <f t="shared" si="84"/>
        <v xml:space="preserve"> </v>
      </c>
      <c r="K1013" s="82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>
      <c r="I1014" s="10" t="str">
        <f t="shared" si="83"/>
        <v xml:space="preserve"> </v>
      </c>
      <c r="J1014" s="19" t="str">
        <f t="shared" si="84"/>
        <v xml:space="preserve"> </v>
      </c>
      <c r="K1014" s="82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>
      <c r="I1015" s="10" t="str">
        <f t="shared" si="83"/>
        <v xml:space="preserve"> </v>
      </c>
      <c r="J1015" s="19" t="str">
        <f t="shared" si="84"/>
        <v xml:space="preserve"> </v>
      </c>
      <c r="K1015" s="82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>
      <c r="I1016" s="10" t="str">
        <f t="shared" si="83"/>
        <v xml:space="preserve"> </v>
      </c>
      <c r="J1016" s="19" t="str">
        <f t="shared" si="84"/>
        <v xml:space="preserve"> </v>
      </c>
      <c r="K1016" s="82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>
      <c r="I1017" s="10" t="str">
        <f t="shared" si="83"/>
        <v xml:space="preserve"> </v>
      </c>
      <c r="J1017" s="19" t="str">
        <f t="shared" si="84"/>
        <v xml:space="preserve"> </v>
      </c>
      <c r="K1017" s="82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>
      <c r="I1018" s="10" t="str">
        <f t="shared" si="83"/>
        <v xml:space="preserve"> </v>
      </c>
      <c r="J1018" s="19" t="str">
        <f t="shared" si="84"/>
        <v xml:space="preserve"> </v>
      </c>
      <c r="K1018" s="82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>
      <c r="I1019" s="10" t="str">
        <f t="shared" si="83"/>
        <v xml:space="preserve"> </v>
      </c>
      <c r="J1019" s="19" t="str">
        <f t="shared" si="84"/>
        <v xml:space="preserve"> </v>
      </c>
      <c r="K1019" s="82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>
      <c r="I1020" s="10" t="str">
        <f t="shared" si="83"/>
        <v xml:space="preserve"> </v>
      </c>
      <c r="J1020" s="19" t="str">
        <f t="shared" si="84"/>
        <v xml:space="preserve"> </v>
      </c>
      <c r="K1020" s="82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>
      <c r="J1021" s="19" t="str">
        <f t="shared" si="84"/>
        <v xml:space="preserve"> </v>
      </c>
      <c r="K1021" s="82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>
      <c r="J1022" s="19" t="str">
        <f t="shared" si="84"/>
        <v xml:space="preserve"> </v>
      </c>
      <c r="K1022" s="82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>
      <c r="J1023" s="19" t="str">
        <f t="shared" si="84"/>
        <v xml:space="preserve"> </v>
      </c>
      <c r="K1023" s="82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>
      <c r="J1024" s="19" t="str">
        <f t="shared" si="84"/>
        <v xml:space="preserve"> </v>
      </c>
      <c r="K1024" s="82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>
      <c r="J1025" s="19" t="str">
        <f t="shared" si="84"/>
        <v xml:space="preserve"> </v>
      </c>
      <c r="K1025" s="82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>
      <c r="J1026" s="19" t="str">
        <f t="shared" ref="J1026:J1064" si="88">IF(ISBLANK(E1026)," ",VLOOKUP(I1026,id,2,FALSE))</f>
        <v xml:space="preserve"> </v>
      </c>
      <c r="K1026" s="82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>
      <c r="J1027" s="19" t="str">
        <f t="shared" si="88"/>
        <v xml:space="preserve"> </v>
      </c>
      <c r="K1027" s="82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>
      <c r="J1028" s="19" t="str">
        <f t="shared" si="88"/>
        <v xml:space="preserve"> </v>
      </c>
      <c r="K1028" s="82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>
      <c r="J1029" s="19" t="str">
        <f t="shared" si="88"/>
        <v xml:space="preserve"> </v>
      </c>
      <c r="K1029" s="82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>
      <c r="J1030" s="19" t="str">
        <f t="shared" si="88"/>
        <v xml:space="preserve"> </v>
      </c>
      <c r="K1030" s="82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>
      <c r="J1031" s="19" t="str">
        <f t="shared" si="88"/>
        <v xml:space="preserve"> </v>
      </c>
      <c r="K1031" s="82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>
      <c r="J1032" s="19" t="str">
        <f t="shared" si="88"/>
        <v xml:space="preserve"> </v>
      </c>
      <c r="K1032" s="82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>
      <c r="J1033" s="19" t="str">
        <f t="shared" si="88"/>
        <v xml:space="preserve"> </v>
      </c>
      <c r="K1033" s="82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>
      <c r="J1034" s="19" t="str">
        <f t="shared" si="88"/>
        <v xml:space="preserve"> </v>
      </c>
      <c r="K1034" s="82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>
      <c r="J1035" s="19" t="str">
        <f t="shared" si="88"/>
        <v xml:space="preserve"> </v>
      </c>
      <c r="K1035" s="82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>
      <c r="J1036" s="19" t="str">
        <f t="shared" si="88"/>
        <v xml:space="preserve"> </v>
      </c>
      <c r="K1036" s="82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>
      <c r="J1037" s="19" t="str">
        <f t="shared" si="88"/>
        <v xml:space="preserve"> </v>
      </c>
      <c r="K1037" s="82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>
      <c r="J1038" s="19" t="str">
        <f t="shared" si="88"/>
        <v xml:space="preserve"> </v>
      </c>
      <c r="K1038" s="82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>
      <c r="J1039" s="19" t="str">
        <f t="shared" si="88"/>
        <v xml:space="preserve"> </v>
      </c>
      <c r="K1039" s="82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>
      <c r="J1040" s="19" t="str">
        <f t="shared" si="88"/>
        <v xml:space="preserve"> </v>
      </c>
      <c r="K1040" s="82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>
      <c r="J1041" s="19" t="str">
        <f t="shared" si="88"/>
        <v xml:space="preserve"> </v>
      </c>
      <c r="K1041" s="82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>
      <c r="J1042" s="19" t="str">
        <f t="shared" si="88"/>
        <v xml:space="preserve"> </v>
      </c>
      <c r="K1042" s="82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>
      <c r="J1043" s="19" t="str">
        <f t="shared" si="88"/>
        <v xml:space="preserve"> </v>
      </c>
      <c r="K1043" s="82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>
      <c r="J1044" s="19" t="str">
        <f t="shared" si="88"/>
        <v xml:space="preserve"> </v>
      </c>
      <c r="K1044" s="82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>
      <c r="J1045" s="19" t="str">
        <f t="shared" si="88"/>
        <v xml:space="preserve"> </v>
      </c>
      <c r="K1045" s="82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>
      <c r="J1046" s="19" t="str">
        <f t="shared" si="88"/>
        <v xml:space="preserve"> </v>
      </c>
      <c r="K1046" s="82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>
      <c r="J1047" s="19" t="str">
        <f t="shared" si="88"/>
        <v xml:space="preserve"> </v>
      </c>
      <c r="K1047" s="82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>
      <c r="J1048" s="19" t="str">
        <f t="shared" si="88"/>
        <v xml:space="preserve"> </v>
      </c>
      <c r="K1048" s="82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>
      <c r="J1049" s="19" t="str">
        <f t="shared" si="88"/>
        <v xml:space="preserve"> </v>
      </c>
      <c r="K1049" s="82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>
      <c r="J1050" s="19" t="str">
        <f t="shared" si="88"/>
        <v xml:space="preserve"> </v>
      </c>
      <c r="K1050" s="82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>
      <c r="J1051" s="19" t="str">
        <f t="shared" si="88"/>
        <v xml:space="preserve"> </v>
      </c>
      <c r="K1051" s="82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>
      <c r="J1052" s="19" t="str">
        <f t="shared" si="88"/>
        <v xml:space="preserve"> </v>
      </c>
      <c r="K1052" s="82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>
      <c r="J1053" s="19" t="str">
        <f t="shared" si="88"/>
        <v xml:space="preserve"> </v>
      </c>
      <c r="K1053" s="82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>
      <c r="J1054" s="19" t="str">
        <f t="shared" si="88"/>
        <v xml:space="preserve"> </v>
      </c>
      <c r="K1054" s="82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>
      <c r="J1055" s="19" t="str">
        <f t="shared" si="88"/>
        <v xml:space="preserve"> </v>
      </c>
      <c r="K1055" s="82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>
      <c r="J1056" s="19" t="str">
        <f t="shared" si="88"/>
        <v xml:space="preserve"> </v>
      </c>
      <c r="K1056" s="82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>
      <c r="J1057" s="19" t="str">
        <f t="shared" si="88"/>
        <v xml:space="preserve"> </v>
      </c>
      <c r="K1057" s="82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>
      <c r="J1058" s="19" t="str">
        <f t="shared" si="88"/>
        <v xml:space="preserve"> </v>
      </c>
      <c r="K1058" s="82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>
      <c r="J1059" s="19" t="str">
        <f t="shared" si="88"/>
        <v xml:space="preserve"> </v>
      </c>
      <c r="K1059" s="82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>
      <c r="J1060" s="19" t="str">
        <f t="shared" si="88"/>
        <v xml:space="preserve"> </v>
      </c>
      <c r="K1060" s="82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>
      <c r="J1061" s="19" t="str">
        <f t="shared" si="88"/>
        <v xml:space="preserve"> </v>
      </c>
      <c r="K1061" s="82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>
      <c r="J1062" s="19" t="str">
        <f t="shared" si="88"/>
        <v xml:space="preserve"> </v>
      </c>
      <c r="K1062" s="82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>
      <c r="J1063" s="19" t="str">
        <f t="shared" si="88"/>
        <v xml:space="preserve"> </v>
      </c>
      <c r="K1063" s="82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2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7.109375" style="10" customWidth="1"/>
    <col min="2" max="4" width="7.88671875" style="10" hidden="1" customWidth="1"/>
    <col min="5" max="6" width="6.6640625" style="10" customWidth="1"/>
    <col min="7" max="7" width="6.6640625" style="10" hidden="1" customWidth="1"/>
    <col min="8" max="8" width="6.6640625" style="13" customWidth="1"/>
    <col min="9" max="9" width="16.88671875" style="16" customWidth="1"/>
    <col min="10" max="10" width="17.554687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2" width="6.88671875" style="11" customWidth="1"/>
    <col min="23" max="23" width="6.44140625" style="11" customWidth="1"/>
    <col min="24" max="25" width="7.6640625" style="11" hidden="1" customWidth="1"/>
    <col min="26" max="26" width="16.109375" style="11" customWidth="1"/>
    <col min="27" max="27" width="11" style="11" customWidth="1"/>
    <col min="28" max="28" width="18.44140625" style="11" customWidth="1"/>
    <col min="29" max="29" width="9.3320312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39" width="6.33203125" style="10" customWidth="1"/>
    <col min="40" max="40" width="6.5546875" style="10" customWidth="1"/>
    <col min="41" max="41" width="9.88671875" style="11" hidden="1" customWidth="1"/>
    <col min="42" max="42" width="17.5546875" style="11" customWidth="1"/>
    <col min="43" max="43" width="11.33203125" style="11" customWidth="1"/>
    <col min="44" max="44" width="13.6640625" style="19" customWidth="1"/>
    <col min="45" max="45" width="7.109375" style="11" customWidth="1"/>
    <col min="46" max="46" width="13.88671875" style="11" customWidth="1"/>
    <col min="47" max="48" width="6.5546875" style="11" customWidth="1"/>
    <col min="49" max="50" width="6.5546875" style="11" hidden="1" customWidth="1"/>
    <col min="51" max="52" width="6.55468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511">
        <f>IF(ISBLANK(A4)," ",VLOOKUP(A4,diena,2))</f>
        <v>40635</v>
      </c>
      <c r="F2" s="511"/>
      <c r="G2" s="511"/>
      <c r="H2" s="511"/>
      <c r="I2" s="41" t="str">
        <f>nbox!$E$1</f>
        <v>Klaipėda, Lengvosios atletikos maniežas</v>
      </c>
      <c r="J2" s="11"/>
      <c r="U2" s="10">
        <v>3</v>
      </c>
      <c r="V2" s="511">
        <f>E2</f>
        <v>40635</v>
      </c>
      <c r="W2" s="511"/>
      <c r="X2" s="511"/>
      <c r="Y2" s="511"/>
      <c r="Z2" s="51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511">
        <f>E2</f>
        <v>40635</v>
      </c>
      <c r="AO2" s="511"/>
      <c r="AP2" s="511"/>
      <c r="AQ2" s="41" t="str">
        <f>I2</f>
        <v>Klaipėda, Lengvosios atletikos maniežas</v>
      </c>
    </row>
    <row r="3" spans="1:57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str">
        <f>IF(ISBLANK(E3)," ",VLOOKUP(G5,rngt,2,FALSE))</f>
        <v>60m bėgimas mergaitėms</v>
      </c>
      <c r="I4" s="10"/>
      <c r="U4" s="10">
        <v>2</v>
      </c>
      <c r="V4" s="33"/>
      <c r="W4" s="33"/>
      <c r="X4" s="10"/>
      <c r="Y4" s="10"/>
      <c r="Z4" s="3" t="str">
        <f>H4</f>
        <v>60m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mergaitėms</v>
      </c>
    </row>
    <row r="5" spans="1:57" ht="12" customHeight="1">
      <c r="A5" s="29">
        <f>IF(ISBLANK(A1)," ",VLOOKUP(A1,time,2,FALSE))</f>
        <v>2.0833333333333298E-3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VLOOKUP(G4,rek,2,FALSE)</f>
        <v>7.3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7.3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7.3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I7" s="463">
        <f>nbox!E3</f>
        <v>0</v>
      </c>
      <c r="J7" s="463"/>
      <c r="K7" s="46">
        <f>VLOOKUP(G4,rek,3,FALSE)</f>
        <v>7.91</v>
      </c>
      <c r="L7" s="46"/>
      <c r="M7" s="46"/>
      <c r="N7" s="46"/>
      <c r="O7" s="46"/>
      <c r="P7" s="46"/>
      <c r="Q7" s="46"/>
      <c r="R7" s="46"/>
      <c r="U7" s="463" t="s">
        <v>402</v>
      </c>
      <c r="V7" s="463"/>
      <c r="W7" s="52" t="e">
        <f>F7+W6</f>
        <v>#REF!</v>
      </c>
      <c r="Y7" s="10"/>
      <c r="Z7" s="13"/>
      <c r="AA7" s="463">
        <f>I7</f>
        <v>0</v>
      </c>
      <c r="AB7" s="463"/>
      <c r="AC7" s="46">
        <f>K7</f>
        <v>7.91</v>
      </c>
      <c r="AD7" s="10"/>
      <c r="AE7" s="10"/>
      <c r="AF7" s="10"/>
      <c r="AG7" s="10"/>
      <c r="AH7" s="10"/>
      <c r="AI7" s="10"/>
      <c r="AJ7" s="10"/>
      <c r="AK7" s="10"/>
      <c r="AR7" s="463">
        <f>I7</f>
        <v>0</v>
      </c>
      <c r="AS7" s="463"/>
      <c r="AT7" s="463"/>
      <c r="AU7" s="46">
        <f>K7</f>
        <v>7.91</v>
      </c>
    </row>
    <row r="8" spans="1:57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7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7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>
        <f t="shared" ref="BC10:BC19" si="44">VLOOKUP(BB10,kvli,2,FALSE)</f>
        <v>7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7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>
        <f t="shared" si="44"/>
        <v>7.26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7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>
        <f t="shared" si="44"/>
        <v>7.46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7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>
        <f t="shared" si="44"/>
        <v>7.71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7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>
        <f t="shared" si="44"/>
        <v>8.01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>
        <f t="shared" si="44"/>
        <v>8.4499999999999993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tr">
        <f>IF(ISBLANK(A16)," ",VLOOKUP(A16,beg,2,FALSE))</f>
        <v xml:space="preserve">2 bėgimas iš </v>
      </c>
      <c r="H16" s="3" t="str">
        <f>IF(ISBLANK(A16)," ",CONCATENATE(G16," ",$E$4))</f>
        <v>2 bėgimas iš  8</v>
      </c>
      <c r="I16" s="10"/>
      <c r="U16" s="33"/>
      <c r="V16" s="33" t="s">
        <v>287</v>
      </c>
      <c r="W16" s="33"/>
      <c r="X16" s="10"/>
      <c r="Z16" s="3" t="str">
        <f>IF(ISBLANK(V16)," ",VLOOKUP(V16,beg,2,FALSE))</f>
        <v>Finalas B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>
        <f t="shared" si="44"/>
        <v>9.0500000000000007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>
        <f t="shared" si="44"/>
        <v>9.65</v>
      </c>
      <c r="BD17" s="51" t="s">
        <v>396</v>
      </c>
      <c r="BE17" s="51">
        <v>8</v>
      </c>
    </row>
    <row r="18" spans="1:57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>
        <f t="shared" si="44"/>
        <v>10.050000000000001</v>
      </c>
      <c r="BD18" s="51" t="s">
        <v>398</v>
      </c>
      <c r="BE18" s="51">
        <v>9</v>
      </c>
    </row>
    <row r="19" spans="1:57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>
        <f t="shared" si="44"/>
        <v>10.35</v>
      </c>
      <c r="BD19" s="42"/>
      <c r="BE19" s="51">
        <v>10</v>
      </c>
    </row>
    <row r="20" spans="1:57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tr">
        <f>IF(ISBLANK(A26)," ",VLOOKUP(A26,beg,2,FALSE))</f>
        <v xml:space="preserve">3 bėgimas iš </v>
      </c>
      <c r="H26" s="3" t="str">
        <f>IF(ISBLANK(A26)," ",CONCATENATE(G26," ",$E$4))</f>
        <v>3 bėgimas iš  8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tr">
        <f>IF(ISBLANK(A36)," ",VLOOKUP(A36,beg,2,FALSE))</f>
        <v xml:space="preserve">4 bėgimas iš </v>
      </c>
      <c r="H36" s="3" t="str">
        <f>IF(ISBLANK(A36)," ",CONCATENATE(G36," ",$E$4))</f>
        <v>4 bėgimas iš  8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6">
      <c r="A47" s="33"/>
      <c r="B47" s="33"/>
      <c r="C47" s="33"/>
      <c r="D47" s="33"/>
      <c r="E47" s="511">
        <f>E2</f>
        <v>40635</v>
      </c>
      <c r="F47" s="511"/>
      <c r="G47" s="511"/>
      <c r="H47" s="511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mergaitėms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tr">
        <f>IF(ISBLANK(A51)," ",VLOOKUP(A51,beg,2,FALSE))</f>
        <v xml:space="preserve">5 bėgimas iš </v>
      </c>
      <c r="H51" s="3" t="str">
        <f>IF(ISBLANK(A51)," ",CONCATENATE(G51," ",$E$4))</f>
        <v>5 bėgimas iš  8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tr">
        <f>IF(ISBLANK(A61)," ",VLOOKUP(A61,beg,2,FALSE))</f>
        <v xml:space="preserve">6 bėgimas iš </v>
      </c>
      <c r="H61" s="3" t="str">
        <f>IF(ISBLANK(A61)," ",CONCATENATE(G61," ",$E$4))</f>
        <v>6 bėgimas iš  8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tr">
        <f>IF(ISBLANK(A71)," ",VLOOKUP(A71,beg,2,FALSE))</f>
        <v xml:space="preserve">7 bėgimas iš </v>
      </c>
      <c r="H71" s="3" t="str">
        <f>IF(ISBLANK(A71)," ",CONCATENATE(G71," ",$E$4))</f>
        <v>7 bėgimas iš  8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tr">
        <f>IF(ISBLANK(A81)," ",VLOOKUP(A81,beg,2,FALSE))</f>
        <v xml:space="preserve">8 bėgimas iš </v>
      </c>
      <c r="H81" s="3" t="str">
        <f>IF(ISBLANK(A81)," ",CONCATENATE(G81," ",$E$4))</f>
        <v>8 bėgimas iš  8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9.109375" style="10" customWidth="1"/>
    <col min="2" max="4" width="7.88671875" style="10" hidden="1" customWidth="1"/>
    <col min="5" max="5" width="7.88671875" style="10" customWidth="1"/>
    <col min="6" max="6" width="7.6640625" style="10" customWidth="1"/>
    <col min="7" max="7" width="7.6640625" style="10" hidden="1" customWidth="1"/>
    <col min="8" max="8" width="19.88671875" style="13" customWidth="1"/>
    <col min="9" max="9" width="10.109375" style="16" customWidth="1"/>
    <col min="10" max="10" width="17.5546875" style="13" customWidth="1"/>
    <col min="11" max="11" width="9.88671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3" width="7.88671875" style="11" customWidth="1"/>
    <col min="24" max="25" width="7.6640625" style="11" hidden="1" customWidth="1"/>
    <col min="26" max="26" width="21.6640625" style="11" customWidth="1"/>
    <col min="27" max="27" width="12.33203125" style="11" customWidth="1"/>
    <col min="28" max="28" width="17" style="11" customWidth="1"/>
    <col min="29" max="29" width="9.8867187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40" width="7.88671875" style="10" customWidth="1"/>
    <col min="41" max="41" width="9.88671875" style="11" customWidth="1"/>
    <col min="42" max="42" width="19" style="11" customWidth="1"/>
    <col min="43" max="43" width="12.33203125" style="11" customWidth="1"/>
    <col min="44" max="44" width="13.109375" style="19" customWidth="1"/>
    <col min="45" max="45" width="6" style="11" customWidth="1"/>
    <col min="46" max="46" width="19.6640625" style="11" customWidth="1"/>
    <col min="47" max="48" width="7.33203125" style="11" customWidth="1"/>
    <col min="49" max="49" width="7.44140625" style="11" hidden="1" customWidth="1"/>
    <col min="50" max="50" width="9.88671875" style="11" hidden="1" customWidth="1"/>
    <col min="51" max="52" width="6.664062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511">
        <f>IF(ISBLANK(A4)," ",VLOOKUP(A4,diena,2))</f>
        <v>40635</v>
      </c>
      <c r="F2" s="511"/>
      <c r="G2" s="511"/>
      <c r="H2" s="511"/>
      <c r="I2" s="41" t="str">
        <f>nbox!$E$1</f>
        <v>Klaipėda, Lengvosios atletikos maniežas</v>
      </c>
      <c r="J2" s="11"/>
      <c r="U2" s="10">
        <v>3</v>
      </c>
      <c r="V2" s="511">
        <f>E2</f>
        <v>40635</v>
      </c>
      <c r="W2" s="511"/>
      <c r="X2" s="511"/>
      <c r="Y2" s="511"/>
      <c r="Z2" s="51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511">
        <f>E2</f>
        <v>40635</v>
      </c>
      <c r="AO2" s="511"/>
      <c r="AP2" s="511"/>
      <c r="AQ2" s="41" t="str">
        <f>I2</f>
        <v>Klaipėda, Lengvosios atletikos maniežas</v>
      </c>
    </row>
    <row r="3" spans="1:57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str">
        <f>IF(ISBLANK(E3)," ",VLOOKUP(G5,[0]!rngt,2,FALSE))</f>
        <v>60m bėgimas berniukams</v>
      </c>
      <c r="I4" s="10"/>
      <c r="U4" s="10">
        <v>2</v>
      </c>
      <c r="V4" s="33"/>
      <c r="W4" s="33"/>
      <c r="X4" s="10"/>
      <c r="Y4" s="10"/>
      <c r="Z4" s="3" t="str">
        <f>H4</f>
        <v>60m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VLOOKUP(G4,[0]!rek,2,FALSE)</f>
        <v>6.8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6.8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6.8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H7" s="463">
        <f>nbox!E3</f>
        <v>0</v>
      </c>
      <c r="I7" s="463"/>
      <c r="J7" s="463"/>
      <c r="K7" s="46">
        <f>VLOOKUP(G4,[0]!rek,3,FALSE)</f>
        <v>7.45</v>
      </c>
      <c r="L7" s="46"/>
      <c r="M7" s="46"/>
      <c r="N7" s="46"/>
      <c r="O7" s="46"/>
      <c r="P7" s="46"/>
      <c r="Q7" s="46"/>
      <c r="R7" s="46"/>
      <c r="U7" s="463" t="s">
        <v>402</v>
      </c>
      <c r="V7" s="463"/>
      <c r="W7" s="52" t="e">
        <f>F7+W6</f>
        <v>#REF!</v>
      </c>
      <c r="Y7" s="10"/>
      <c r="Z7" s="13"/>
      <c r="AA7" s="463">
        <f>H7</f>
        <v>0</v>
      </c>
      <c r="AB7" s="463"/>
      <c r="AC7" s="46">
        <f>K7</f>
        <v>7.45</v>
      </c>
      <c r="AD7" s="10"/>
      <c r="AE7" s="10"/>
      <c r="AF7" s="10"/>
      <c r="AG7" s="10"/>
      <c r="AH7" s="10"/>
      <c r="AI7" s="10"/>
      <c r="AJ7" s="10"/>
      <c r="AK7" s="10"/>
      <c r="AR7" s="463">
        <f>H7</f>
        <v>0</v>
      </c>
      <c r="AS7" s="463"/>
      <c r="AT7" s="463"/>
      <c r="AU7" s="46">
        <f>K7</f>
        <v>7.45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7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7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>
        <f>VLOOKUP(BB10,[0]!kvli,2,FALSE)</f>
        <v>6.5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7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>
        <f>VLOOKUP(BB11,[0]!kvli,2,FALSE)</f>
        <v>6.7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7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>
        <f>VLOOKUP(BB12,[0]!kvli,2,FALSE)</f>
        <v>6.85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7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>
        <f>VLOOKUP(BB13,[0]!kvli,2,FALSE)</f>
        <v>7.01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7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>
        <f>VLOOKUP(BB14,[0]!kvli,2,FALSE)</f>
        <v>7.25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>
        <f>VLOOKUP(BB15,[0]!kvli,2,FALSE)</f>
        <v>7.55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">
        <v>442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443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>
        <f>VLOOKUP(BB16,[0]!kvli,2,FALSE)</f>
        <v>7.95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>
        <f>VLOOKUP(BB17,[0]!kvli,2,FALSE)</f>
        <v>8.4499999999999993</v>
      </c>
      <c r="BD17" s="51" t="s">
        <v>396</v>
      </c>
      <c r="BE17" s="51">
        <v>8</v>
      </c>
    </row>
    <row r="18" spans="1:57" ht="15.75" customHeight="1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>
        <f>VLOOKUP(BB18,[0]!kvli,2,FALSE)</f>
        <v>8.85</v>
      </c>
      <c r="BD18" s="51" t="s">
        <v>398</v>
      </c>
      <c r="BE18" s="51">
        <v>9</v>
      </c>
    </row>
    <row r="19" spans="1:57" ht="16.5" customHeight="1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7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>
        <f>VLOOKUP(BB19,[0]!kvli,2,FALSE)</f>
        <v>9.15</v>
      </c>
      <c r="BD19" s="42"/>
      <c r="BE19" s="51">
        <v>10</v>
      </c>
    </row>
    <row r="20" spans="1:57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7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7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7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7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7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">
        <v>445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">
        <v>447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6">
      <c r="A47" s="33"/>
      <c r="B47" s="33"/>
      <c r="C47" s="33"/>
      <c r="D47" s="33"/>
      <c r="E47" s="512">
        <f>E2</f>
        <v>40635</v>
      </c>
      <c r="F47" s="512"/>
      <c r="G47" s="512"/>
      <c r="H47" s="512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berniukams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">
        <v>448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">
        <v>444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">
        <v>446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">
        <v>441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4140625" defaultRowHeight="14.4"/>
  <cols>
    <col min="1" max="1" width="5.6640625" style="10" customWidth="1"/>
    <col min="2" max="2" width="7.6640625" style="10" customWidth="1"/>
    <col min="3" max="3" width="11.33203125" style="10" hidden="1" customWidth="1"/>
    <col min="4" max="4" width="20.5546875" style="13" customWidth="1"/>
    <col min="5" max="5" width="11.109375" style="75" customWidth="1"/>
    <col min="6" max="6" width="11.6640625" style="66" customWidth="1"/>
    <col min="7" max="7" width="10.44140625" style="66" hidden="1" customWidth="1"/>
    <col min="8" max="8" width="9.6640625" style="66" customWidth="1"/>
    <col min="9" max="9" width="7" style="13" customWidth="1"/>
    <col min="10" max="11" width="7.109375" style="13" hidden="1" customWidth="1"/>
    <col min="12" max="15" width="8.44140625" style="13" hidden="1" customWidth="1"/>
    <col min="16" max="16" width="6.109375" style="13" hidden="1" customWidth="1"/>
    <col min="17" max="17" width="6.88671875" style="10" customWidth="1"/>
    <col min="18" max="18" width="6.88671875" style="10" hidden="1" customWidth="1"/>
    <col min="19" max="21" width="4.33203125" style="10" customWidth="1"/>
    <col min="22" max="32" width="4.33203125" style="11" customWidth="1"/>
    <col min="33" max="33" width="18.109375" style="11" customWidth="1"/>
    <col min="34" max="35" width="6.109375" style="11" customWidth="1"/>
    <col min="36" max="36" width="7" style="11" customWidth="1"/>
    <col min="37" max="40" width="11.33203125" style="11" hidden="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76"/>
    </row>
    <row r="2" spans="1:40" ht="16.5" customHeight="1">
      <c r="A2" s="513">
        <f>IF(ISBLANK(A3)," ",VLOOKUP(A3,diena,2))</f>
        <v>40635</v>
      </c>
      <c r="B2" s="513"/>
      <c r="C2" s="513"/>
      <c r="D2" s="513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>
      <c r="A3" s="33">
        <v>1</v>
      </c>
      <c r="B3" s="53"/>
      <c r="C3" s="11" t="str">
        <f>CONCATENATE(C4,C5)</f>
        <v>in_kartis m</v>
      </c>
      <c r="D3" s="11"/>
      <c r="E3" s="76"/>
    </row>
    <row r="4" spans="1:40" ht="18.75" customHeight="1">
      <c r="A4" s="33" t="s">
        <v>14</v>
      </c>
      <c r="C4" s="11" t="str">
        <f>nbox!$D$3</f>
        <v>in_</v>
      </c>
      <c r="D4" s="3" t="str">
        <f>IF(ISBLANK(A5)," ",VLOOKUP(C5,rngt,2,FALSE))</f>
        <v>Šuolis su kartimi mergaitėms</v>
      </c>
      <c r="E4" s="76"/>
      <c r="F4" s="463">
        <f>nbox!E2</f>
        <v>0</v>
      </c>
      <c r="G4" s="463"/>
      <c r="H4" s="463"/>
      <c r="I4" s="46">
        <f>VLOOKUP(C3,rek,2,FALSE)</f>
        <v>2.6</v>
      </c>
      <c r="J4" s="46"/>
      <c r="K4" s="46"/>
      <c r="L4" s="46"/>
      <c r="M4" s="46"/>
      <c r="N4" s="46"/>
      <c r="O4" s="46"/>
      <c r="P4" s="46"/>
    </row>
    <row r="5" spans="1:40" ht="15.75" customHeight="1">
      <c r="A5" s="33" t="s">
        <v>55</v>
      </c>
      <c r="C5" s="10" t="str">
        <f>CONCATENATE(A4," ",A5)</f>
        <v>kartis m</v>
      </c>
      <c r="D5" s="19" t="s">
        <v>425</v>
      </c>
      <c r="E5" s="52" t="e">
        <f>IF(ISBLANK(A4)," ",VLOOKUP(C5,[0]!stm,2,FALSE))</f>
        <v>#REF!</v>
      </c>
      <c r="F5" s="463">
        <f>nbox!E3</f>
        <v>0</v>
      </c>
      <c r="G5" s="463"/>
      <c r="H5" s="463"/>
      <c r="I5" s="46">
        <f>VLOOKUP(C3,rek,3,FALSE)</f>
        <v>2.9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>
      <c r="A7" s="99" t="str">
        <f t="shared" ref="A7:A34" si="2">IF(ISBLANK(I7),"",RANK(I7,$I$7:$I$34))</f>
        <v/>
      </c>
      <c r="B7" s="99"/>
      <c r="C7" s="99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7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8"/>
      <c r="T7" s="98"/>
      <c r="U7" s="98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7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>
        <f>VLOOKUP(AK8,[0]!kvlt,2,FALSE)</f>
        <v>1</v>
      </c>
      <c r="AM8"/>
      <c r="AN8" s="10">
        <v>1</v>
      </c>
    </row>
    <row r="9" spans="1:40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7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>
        <f>VLOOKUP(AK9,[0]!kvlt,2,FALSE)</f>
        <v>1.8</v>
      </c>
      <c r="AM9" s="10" t="s">
        <v>398</v>
      </c>
      <c r="AN9" s="10">
        <v>2</v>
      </c>
    </row>
    <row r="10" spans="1:40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7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>
        <f>VLOOKUP(AK10,[0]!kvlt,2,FALSE)</f>
        <v>1.95</v>
      </c>
      <c r="AM10" s="10" t="s">
        <v>396</v>
      </c>
      <c r="AN10" s="10">
        <v>3</v>
      </c>
    </row>
    <row r="11" spans="1:40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7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>
        <f>VLOOKUP(AK11,[0]!kvlt,2,FALSE)</f>
        <v>2.15</v>
      </c>
      <c r="AM11" s="10" t="s">
        <v>392</v>
      </c>
      <c r="AN11" s="10">
        <v>4</v>
      </c>
    </row>
    <row r="12" spans="1:40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7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>
        <f>VLOOKUP(AK12,[0]!kvlt,2,FALSE)</f>
        <v>2.4</v>
      </c>
      <c r="AM12" s="10" t="s">
        <v>403</v>
      </c>
      <c r="AN12" s="10">
        <v>5</v>
      </c>
    </row>
    <row r="13" spans="1:40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7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>
        <f>VLOOKUP(AK13,[0]!kvlt,2,FALSE)</f>
        <v>2.7</v>
      </c>
      <c r="AM13" s="10" t="s">
        <v>401</v>
      </c>
      <c r="AN13" s="10">
        <v>6</v>
      </c>
    </row>
    <row r="14" spans="1:40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7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>
        <f>VLOOKUP(AK14,[0]!kvlt,2,FALSE)</f>
        <v>3.1</v>
      </c>
      <c r="AM14" s="10" t="s">
        <v>400</v>
      </c>
      <c r="AN14" s="10">
        <v>7</v>
      </c>
    </row>
    <row r="15" spans="1:40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7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>
        <f>VLOOKUP(AK15,[0]!kvlt,2,FALSE)</f>
        <v>3.48</v>
      </c>
      <c r="AM15" s="10" t="s">
        <v>399</v>
      </c>
      <c r="AN15" s="10">
        <v>8</v>
      </c>
    </row>
    <row r="16" spans="1:40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7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>
        <f>VLOOKUP(AK16,[0]!kvlt,2,FALSE)</f>
        <v>3.82</v>
      </c>
      <c r="AM16" s="10" t="s">
        <v>30</v>
      </c>
      <c r="AN16" s="10">
        <v>9</v>
      </c>
    </row>
    <row r="17" spans="1:40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7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>
        <f>VLOOKUP(AK17,[0]!kvlt,2,FALSE)</f>
        <v>4.0999999999999996</v>
      </c>
      <c r="AM17" s="10" t="s">
        <v>397</v>
      </c>
      <c r="AN17" s="10">
        <v>10</v>
      </c>
    </row>
    <row r="18" spans="1:40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7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7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7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7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7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7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7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7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7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7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7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7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7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7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7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7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7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7.6640625" style="10" customWidth="1"/>
    <col min="3" max="3" width="8" style="10" hidden="1" customWidth="1"/>
    <col min="4" max="4" width="20.6640625" style="13" customWidth="1"/>
    <col min="5" max="5" width="10.6640625" style="16" customWidth="1"/>
    <col min="6" max="6" width="15.6640625" style="13" customWidth="1"/>
    <col min="7" max="8" width="7.5546875" style="13" hidden="1" customWidth="1"/>
    <col min="9" max="9" width="7.44140625" style="10" customWidth="1"/>
    <col min="10" max="12" width="7.33203125" style="10" customWidth="1"/>
    <col min="13" max="16" width="7.33203125" style="11" customWidth="1"/>
    <col min="17" max="17" width="5.44140625" style="10" customWidth="1"/>
    <col min="18" max="18" width="5.88671875" style="10" customWidth="1"/>
    <col min="19" max="19" width="7.88671875" style="10" hidden="1" customWidth="1"/>
    <col min="20" max="20" width="21.5546875" style="11" customWidth="1"/>
    <col min="21" max="21" width="11.33203125" style="96" customWidth="1"/>
    <col min="22" max="22" width="11.88671875" style="11" customWidth="1"/>
    <col min="23" max="23" width="8" style="11" customWidth="1"/>
    <col min="24" max="24" width="12" style="11" customWidth="1"/>
    <col min="25" max="25" width="7.88671875" style="11" customWidth="1"/>
    <col min="26" max="31" width="6.88671875" style="11" customWidth="1"/>
    <col min="32" max="32" width="6.88671875" style="10" hidden="1" customWidth="1"/>
    <col min="33" max="38" width="8.44140625" style="11" hidden="1" customWidth="1"/>
    <col min="39" max="39" width="7.5546875" style="11" customWidth="1"/>
    <col min="40" max="40" width="19.6640625" style="1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>
      <c r="A2" s="513">
        <f>IF(ISBLANK(A3)," ",VLOOKUP(A3,diena,2))</f>
        <v>40635</v>
      </c>
      <c r="B2" s="513"/>
      <c r="C2" s="513"/>
      <c r="D2" s="513"/>
      <c r="E2" s="10"/>
      <c r="F2" s="41" t="str">
        <f>nbox!$E$1</f>
        <v>Klaipėda, Lengvosios atletikos maniežas</v>
      </c>
      <c r="G2" s="41"/>
      <c r="H2" s="41"/>
      <c r="Q2" s="513">
        <f>A2</f>
        <v>40635</v>
      </c>
      <c r="R2" s="513"/>
      <c r="S2" s="513"/>
      <c r="T2" s="513"/>
      <c r="U2" s="11" t="str">
        <f>F2</f>
        <v>Klaipėda, Lengvosios atletikos maniežas</v>
      </c>
      <c r="W2" s="32"/>
      <c r="X2" s="32"/>
    </row>
    <row r="3" spans="1:40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463">
        <f>F4</f>
        <v>0</v>
      </c>
      <c r="X4" s="463"/>
      <c r="Y4" s="46" t="e">
        <f>I4</f>
        <v>#REF!</v>
      </c>
    </row>
    <row r="5" spans="1:40" ht="15.75" customHeight="1">
      <c r="B5" s="19" t="s">
        <v>439</v>
      </c>
      <c r="C5" s="10" t="str">
        <f>CONCATENATE(A4," ",B4)</f>
        <v>rut6kg v</v>
      </c>
      <c r="D5" s="52" t="e">
        <f>IF(ISBLANK(A4)," ",VLOOKUP(C5,#REF!,2,FALSE))</f>
        <v>#REF!</v>
      </c>
      <c r="E5" s="463">
        <f>nbox!E3</f>
        <v>0</v>
      </c>
      <c r="F5" s="463"/>
      <c r="G5" s="19"/>
      <c r="H5" s="19"/>
      <c r="I5" s="46" t="e">
        <f>VLOOKUP(C3,#REF!,3,FALSE)</f>
        <v>#REF!</v>
      </c>
      <c r="M5" s="12"/>
      <c r="N5" s="12"/>
      <c r="O5" s="12"/>
      <c r="P5" s="12"/>
      <c r="V5" s="463">
        <f>E5</f>
        <v>0</v>
      </c>
      <c r="W5" s="463"/>
      <c r="X5" s="463"/>
      <c r="Y5" s="46" t="e">
        <f>I5</f>
        <v>#REF!</v>
      </c>
      <c r="Z5" s="514" t="s">
        <v>440</v>
      </c>
      <c r="AA5" s="515"/>
      <c r="AB5" s="515"/>
      <c r="AC5" s="515"/>
      <c r="AD5" s="515"/>
      <c r="AE5" s="516"/>
      <c r="AG5" s="10"/>
      <c r="AH5" s="10"/>
      <c r="AI5" s="10"/>
      <c r="AJ5" s="10"/>
      <c r="AK5" s="10"/>
      <c r="AL5" s="10"/>
    </row>
    <row r="6" spans="1:40" ht="15.75" customHeight="1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4" t="s">
        <v>432</v>
      </c>
      <c r="J6" s="68" t="s">
        <v>433</v>
      </c>
      <c r="K6" s="68" t="s">
        <v>434</v>
      </c>
      <c r="L6" s="68" t="s">
        <v>435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7" t="s">
        <v>37</v>
      </c>
      <c r="V6" s="61" t="s">
        <v>410</v>
      </c>
      <c r="W6" s="58" t="s">
        <v>30</v>
      </c>
      <c r="X6" s="58" t="s">
        <v>31</v>
      </c>
      <c r="Y6" s="35" t="s">
        <v>432</v>
      </c>
      <c r="Z6" s="88" t="s">
        <v>433</v>
      </c>
      <c r="AA6" s="88" t="s">
        <v>434</v>
      </c>
      <c r="AB6" s="88" t="s">
        <v>435</v>
      </c>
      <c r="AC6" s="88" t="s">
        <v>436</v>
      </c>
      <c r="AD6" s="88" t="s">
        <v>437</v>
      </c>
      <c r="AE6" s="88" t="s">
        <v>438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0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3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1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89" t="e">
        <f>VLOOKUP(M8,#REF!,2,FALSE)</f>
        <v>#REF!</v>
      </c>
      <c r="O8" s="95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3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1" t="str">
        <f t="shared" si="5"/>
        <v/>
      </c>
      <c r="J9" s="44"/>
      <c r="K9" s="44"/>
      <c r="L9" s="44"/>
      <c r="M9" s="12" t="str">
        <f t="shared" si="28"/>
        <v>rut6kg v2</v>
      </c>
      <c r="N9" s="89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3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1" t="str">
        <f t="shared" si="5"/>
        <v/>
      </c>
      <c r="J10" s="44"/>
      <c r="K10" s="44"/>
      <c r="L10" s="44"/>
      <c r="M10" s="12" t="str">
        <f t="shared" si="28"/>
        <v>rut6kg v3</v>
      </c>
      <c r="N10" s="89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3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1" t="str">
        <f t="shared" si="5"/>
        <v/>
      </c>
      <c r="J11" s="44"/>
      <c r="K11" s="44"/>
      <c r="L11" s="44"/>
      <c r="M11" s="12" t="str">
        <f t="shared" si="28"/>
        <v>rut6kg v4</v>
      </c>
      <c r="N11" s="89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3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1" t="str">
        <f t="shared" si="5"/>
        <v/>
      </c>
      <c r="J12" s="44"/>
      <c r="K12" s="44"/>
      <c r="L12" s="44"/>
      <c r="M12" s="12" t="str">
        <f t="shared" si="28"/>
        <v>rut6kg v5</v>
      </c>
      <c r="N12" s="89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3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1" t="str">
        <f t="shared" si="5"/>
        <v/>
      </c>
      <c r="J13" s="44"/>
      <c r="K13" s="44"/>
      <c r="L13" s="44"/>
      <c r="M13" s="12" t="str">
        <f t="shared" si="28"/>
        <v>rut6kg v6</v>
      </c>
      <c r="N13" s="89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3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1" t="str">
        <f t="shared" si="5"/>
        <v/>
      </c>
      <c r="J14" s="44"/>
      <c r="K14" s="44"/>
      <c r="L14" s="44"/>
      <c r="M14" s="12" t="str">
        <f t="shared" si="28"/>
        <v>rut6kg v7</v>
      </c>
      <c r="N14" s="89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3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1" t="str">
        <f t="shared" si="5"/>
        <v/>
      </c>
      <c r="J15" s="44"/>
      <c r="K15" s="44"/>
      <c r="L15" s="44"/>
      <c r="M15" s="12" t="str">
        <f t="shared" si="28"/>
        <v>rut6kg v8</v>
      </c>
      <c r="N15" s="89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3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1" t="str">
        <f t="shared" si="5"/>
        <v/>
      </c>
      <c r="J16" s="44"/>
      <c r="K16" s="44"/>
      <c r="L16" s="44"/>
      <c r="M16" s="12" t="str">
        <f t="shared" si="28"/>
        <v>rut6kg v9</v>
      </c>
      <c r="N16" s="89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3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1" t="str">
        <f t="shared" si="5"/>
        <v/>
      </c>
      <c r="J17" s="44"/>
      <c r="K17" s="44"/>
      <c r="L17" s="44"/>
      <c r="M17" s="12" t="str">
        <f t="shared" si="28"/>
        <v>rut6kg v10</v>
      </c>
      <c r="N17" s="89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3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1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3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1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3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1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3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1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3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1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3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1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3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1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3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1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3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1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3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1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3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1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3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1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3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1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3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1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3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1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3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1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3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1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3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3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>
      <c r="A36" s="513">
        <f>A2</f>
        <v>40635</v>
      </c>
      <c r="B36" s="513"/>
      <c r="C36" s="513"/>
      <c r="D36" s="513"/>
      <c r="R36" s="10" t="str">
        <f t="shared" si="29"/>
        <v xml:space="preserve"> </v>
      </c>
      <c r="T36" s="13" t="str">
        <f t="shared" si="8"/>
        <v/>
      </c>
      <c r="U36" s="93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>
      <c r="E37" s="10"/>
      <c r="R37" s="10" t="str">
        <f t="shared" si="29"/>
        <v xml:space="preserve"> </v>
      </c>
      <c r="T37" s="13" t="str">
        <f t="shared" si="8"/>
        <v/>
      </c>
      <c r="U37" s="93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3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>
      <c r="D39" s="92" t="s">
        <v>296</v>
      </c>
      <c r="E39" s="463">
        <f>E5</f>
        <v>0</v>
      </c>
      <c r="F39" s="463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3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4" t="s">
        <v>432</v>
      </c>
      <c r="J40" s="35" t="s">
        <v>433</v>
      </c>
      <c r="K40" s="35" t="s">
        <v>434</v>
      </c>
      <c r="L40" s="35" t="s">
        <v>435</v>
      </c>
      <c r="M40" s="68" t="s">
        <v>436</v>
      </c>
      <c r="N40" s="68" t="s">
        <v>437</v>
      </c>
      <c r="O40" s="68" t="s">
        <v>438</v>
      </c>
      <c r="P40" s="10"/>
      <c r="R40" s="10" t="str">
        <f t="shared" si="29"/>
        <v xml:space="preserve"> </v>
      </c>
      <c r="T40" s="13" t="str">
        <f t="shared" si="36"/>
        <v/>
      </c>
      <c r="U40" s="93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0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3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1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3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1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3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1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3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1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3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1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3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1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3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1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3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>
      <c r="R49" s="10" t="str">
        <f t="shared" si="42"/>
        <v xml:space="preserve"> </v>
      </c>
      <c r="T49" s="13" t="str">
        <f t="shared" si="36"/>
        <v/>
      </c>
      <c r="U49" s="93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>
      <c r="R50" s="10" t="str">
        <f t="shared" si="42"/>
        <v xml:space="preserve"> </v>
      </c>
      <c r="T50" s="13" t="str">
        <f t="shared" si="36"/>
        <v/>
      </c>
      <c r="U50" s="93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>
      <c r="R51" s="10" t="str">
        <f t="shared" si="42"/>
        <v xml:space="preserve"> </v>
      </c>
      <c r="T51" s="13" t="str">
        <f t="shared" si="36"/>
        <v/>
      </c>
      <c r="U51" s="93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>
      <c r="R52" s="10" t="str">
        <f t="shared" si="42"/>
        <v xml:space="preserve"> </v>
      </c>
      <c r="T52" s="13" t="str">
        <f t="shared" si="36"/>
        <v/>
      </c>
      <c r="U52" s="93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>
      <c r="R53" s="10" t="str">
        <f t="shared" si="42"/>
        <v xml:space="preserve"> </v>
      </c>
      <c r="T53" s="13" t="str">
        <f t="shared" si="36"/>
        <v/>
      </c>
      <c r="U53" s="93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>
      <c r="R54" s="10" t="str">
        <f t="shared" si="42"/>
        <v xml:space="preserve"> </v>
      </c>
      <c r="T54" s="13" t="str">
        <f t="shared" si="36"/>
        <v/>
      </c>
      <c r="U54" s="93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>
      <c r="R55" s="10" t="str">
        <f t="shared" si="42"/>
        <v xml:space="preserve"> </v>
      </c>
      <c r="T55" s="13" t="str">
        <f t="shared" si="36"/>
        <v/>
      </c>
      <c r="U55" s="93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>
      <c r="R56" s="10" t="str">
        <f t="shared" si="42"/>
        <v xml:space="preserve"> </v>
      </c>
      <c r="T56" s="13" t="str">
        <f t="shared" si="36"/>
        <v/>
      </c>
      <c r="U56" s="93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>
      <c r="R57" s="10" t="str">
        <f t="shared" si="42"/>
        <v xml:space="preserve"> </v>
      </c>
      <c r="T57" s="13" t="str">
        <f t="shared" si="36"/>
        <v/>
      </c>
      <c r="U57" s="93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>
      <c r="R58" s="10" t="str">
        <f t="shared" si="42"/>
        <v xml:space="preserve"> </v>
      </c>
      <c r="T58" s="13" t="str">
        <f t="shared" si="36"/>
        <v/>
      </c>
      <c r="U58" s="93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>
      <c r="R59" s="10" t="str">
        <f t="shared" si="42"/>
        <v xml:space="preserve"> </v>
      </c>
      <c r="T59" s="13" t="str">
        <f t="shared" si="36"/>
        <v/>
      </c>
      <c r="U59" s="93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>
      <c r="R60" s="10" t="str">
        <f t="shared" si="42"/>
        <v xml:space="preserve"> </v>
      </c>
      <c r="T60" s="13" t="str">
        <f t="shared" si="36"/>
        <v/>
      </c>
      <c r="U60" s="93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>
      <c r="R61" s="10" t="str">
        <f t="shared" si="42"/>
        <v xml:space="preserve"> </v>
      </c>
      <c r="T61" s="13" t="str">
        <f t="shared" si="36"/>
        <v/>
      </c>
      <c r="U61" s="93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>
      <c r="R62" s="10" t="str">
        <f t="shared" si="42"/>
        <v xml:space="preserve"> </v>
      </c>
      <c r="T62" s="13" t="str">
        <f t="shared" si="36"/>
        <v/>
      </c>
      <c r="U62" s="93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>
      <c r="R63" s="10" t="str">
        <f t="shared" si="42"/>
        <v xml:space="preserve"> </v>
      </c>
      <c r="T63" s="13" t="str">
        <f t="shared" si="36"/>
        <v/>
      </c>
      <c r="U63" s="93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>
      <c r="R64" s="10" t="str">
        <f t="shared" si="42"/>
        <v xml:space="preserve"> </v>
      </c>
      <c r="T64" s="13" t="str">
        <f t="shared" si="36"/>
        <v/>
      </c>
      <c r="U64" s="93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>
      <c r="R65" s="10" t="str">
        <f t="shared" si="42"/>
        <v xml:space="preserve"> </v>
      </c>
      <c r="T65" s="13" t="str">
        <f t="shared" si="36"/>
        <v/>
      </c>
      <c r="U65" s="93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>
      <c r="T66" s="13" t="str">
        <f t="shared" si="36"/>
        <v/>
      </c>
      <c r="U66" s="93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>
      <c r="T67" s="13" t="str">
        <f t="shared" si="36"/>
        <v/>
      </c>
      <c r="U67" s="93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>
      <c r="T68" s="13" t="str">
        <f t="shared" si="36"/>
        <v/>
      </c>
      <c r="U68" s="93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>
      <c r="T69" s="13" t="str">
        <f t="shared" si="36"/>
        <v/>
      </c>
      <c r="U69" s="93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>
      <c r="T70" s="13" t="str">
        <f t="shared" si="36"/>
        <v/>
      </c>
      <c r="U70" s="93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>
      <c r="T71" s="13" t="str">
        <f t="shared" ref="T71:T88" si="49">IF(ISBLANK(Q71),"",VLOOKUP(S71,id,2,FALSE))</f>
        <v/>
      </c>
      <c r="U71" s="93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>
      <c r="T72" s="13" t="str">
        <f t="shared" si="49"/>
        <v/>
      </c>
      <c r="U72" s="93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>
      <c r="T73" s="13" t="str">
        <f t="shared" si="49"/>
        <v/>
      </c>
      <c r="U73" s="93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>
      <c r="T74" s="13" t="str">
        <f t="shared" si="49"/>
        <v/>
      </c>
      <c r="U74" s="93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>
      <c r="T75" s="13" t="str">
        <f t="shared" si="49"/>
        <v/>
      </c>
      <c r="U75" s="93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>
      <c r="T76" s="13" t="str">
        <f t="shared" si="49"/>
        <v/>
      </c>
      <c r="U76" s="93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>
      <c r="T77" s="13" t="str">
        <f t="shared" si="49"/>
        <v/>
      </c>
      <c r="U77" s="93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>
      <c r="T78" s="13" t="str">
        <f t="shared" si="49"/>
        <v/>
      </c>
      <c r="U78" s="93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>
      <c r="T79" s="13" t="str">
        <f t="shared" si="49"/>
        <v/>
      </c>
      <c r="U79" s="93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>
      <c r="T80" s="13" t="str">
        <f t="shared" si="49"/>
        <v/>
      </c>
      <c r="U80" s="93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>
      <c r="T81" s="13" t="str">
        <f t="shared" si="49"/>
        <v/>
      </c>
      <c r="U81" s="93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>
      <c r="T82" s="13" t="str">
        <f t="shared" si="49"/>
        <v/>
      </c>
      <c r="U82" s="93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>
      <c r="T83" s="13" t="str">
        <f t="shared" si="49"/>
        <v/>
      </c>
      <c r="U83" s="93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>
      <c r="T84" s="13" t="str">
        <f t="shared" si="49"/>
        <v/>
      </c>
      <c r="U84" s="93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>
      <c r="T85" s="13" t="str">
        <f t="shared" si="49"/>
        <v/>
      </c>
      <c r="U85" s="93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>
      <c r="T86" s="13" t="str">
        <f t="shared" si="49"/>
        <v/>
      </c>
      <c r="U86" s="93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>
      <c r="T87" s="13" t="str">
        <f t="shared" si="49"/>
        <v/>
      </c>
      <c r="U87" s="93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>
      <c r="T88" s="13" t="str">
        <f t="shared" si="49"/>
        <v/>
      </c>
      <c r="U88" s="93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4140625" defaultRowHeight="13.2"/>
  <cols>
    <col min="1" max="1" width="5.88671875" customWidth="1"/>
    <col min="2" max="2" width="6.33203125" customWidth="1"/>
    <col min="3" max="3" width="8.109375" style="118" customWidth="1"/>
    <col min="4" max="4" width="15.5546875" customWidth="1"/>
    <col min="5" max="5" width="10.33203125" style="101" customWidth="1"/>
    <col min="6" max="6" width="8.5546875" style="101" customWidth="1"/>
    <col min="7" max="7" width="7.44140625" customWidth="1"/>
    <col min="8" max="8" width="5.5546875" customWidth="1"/>
    <col min="9" max="9" width="4.88671875" customWidth="1"/>
    <col min="10" max="11" width="11.44140625" customWidth="1"/>
    <col min="12" max="12" width="11.44140625" style="101" customWidth="1"/>
    <col min="13" max="13" width="9" style="101" customWidth="1"/>
    <col min="14" max="14" width="4.33203125" customWidth="1"/>
    <col min="15" max="15" width="4.6640625" customWidth="1"/>
    <col min="16" max="16" width="6.44140625" customWidth="1"/>
    <col min="17" max="17" width="10.44140625" customWidth="1"/>
    <col min="18" max="18" width="11.44140625" customWidth="1"/>
    <col min="19" max="19" width="11.44140625" style="101" customWidth="1"/>
    <col min="20" max="20" width="8.33203125" style="101" customWidth="1"/>
  </cols>
  <sheetData>
    <row r="2" spans="1:21">
      <c r="D2" t="s">
        <v>464</v>
      </c>
      <c r="E2" s="101" t="s">
        <v>465</v>
      </c>
      <c r="K2" t="s">
        <v>466</v>
      </c>
      <c r="M2" s="101" t="s">
        <v>467</v>
      </c>
      <c r="Q2" s="118"/>
      <c r="R2" t="s">
        <v>468</v>
      </c>
      <c r="S2" s="101" t="s">
        <v>469</v>
      </c>
    </row>
    <row r="4" spans="1:21" ht="14.4">
      <c r="A4">
        <v>1</v>
      </c>
      <c r="B4" s="120" t="s">
        <v>55</v>
      </c>
      <c r="C4" s="118" t="s">
        <v>5</v>
      </c>
      <c r="D4" t="str">
        <f t="shared" ref="D4:D67" si="0">CONCATENATE(C4," ",B4,A4)</f>
        <v>60m m1</v>
      </c>
      <c r="E4" s="104">
        <v>7</v>
      </c>
      <c r="F4" s="111" t="s">
        <v>397</v>
      </c>
      <c r="G4">
        <v>7.26</v>
      </c>
      <c r="H4">
        <v>1</v>
      </c>
      <c r="I4" s="120" t="s">
        <v>0</v>
      </c>
      <c r="J4" t="s">
        <v>17</v>
      </c>
      <c r="K4" t="str">
        <f t="shared" ref="K4:K67" si="1">CONCATENATE(J4," ",I4,H4)</f>
        <v>tolis M1</v>
      </c>
      <c r="L4" s="105">
        <v>2</v>
      </c>
      <c r="M4" s="101" t="s">
        <v>424</v>
      </c>
      <c r="O4">
        <v>1</v>
      </c>
      <c r="P4" s="120" t="s">
        <v>0</v>
      </c>
      <c r="Q4" s="118" t="s">
        <v>463</v>
      </c>
      <c r="R4" t="str">
        <f t="shared" ref="R4:R67" si="2">CONCATENATE(O4,P4,Q4)</f>
        <v>1M100m</v>
      </c>
      <c r="S4" s="104"/>
      <c r="T4" s="111" t="s">
        <v>397</v>
      </c>
      <c r="U4" t="s">
        <v>482</v>
      </c>
    </row>
    <row r="5" spans="1:21" ht="14.4">
      <c r="A5">
        <v>2</v>
      </c>
      <c r="B5" s="120" t="s">
        <v>55</v>
      </c>
      <c r="C5" s="118" t="s">
        <v>5</v>
      </c>
      <c r="D5" t="str">
        <f t="shared" si="0"/>
        <v>60m m2</v>
      </c>
      <c r="E5" s="104">
        <v>7.26</v>
      </c>
      <c r="F5" s="111" t="s">
        <v>30</v>
      </c>
      <c r="G5">
        <v>7.46</v>
      </c>
      <c r="H5">
        <v>2</v>
      </c>
      <c r="I5" s="120" t="s">
        <v>0</v>
      </c>
      <c r="J5" t="s">
        <v>17</v>
      </c>
      <c r="K5" t="str">
        <f t="shared" si="1"/>
        <v>tolis M2</v>
      </c>
      <c r="L5" s="104">
        <v>3.6</v>
      </c>
      <c r="M5" s="111" t="s">
        <v>398</v>
      </c>
      <c r="O5">
        <v>2</v>
      </c>
      <c r="P5" s="120" t="s">
        <v>0</v>
      </c>
      <c r="Q5" s="118" t="s">
        <v>463</v>
      </c>
      <c r="R5" t="str">
        <f t="shared" si="2"/>
        <v>2M100m</v>
      </c>
      <c r="S5" s="104">
        <v>11.41</v>
      </c>
      <c r="T5" s="111" t="s">
        <v>30</v>
      </c>
    </row>
    <row r="6" spans="1:21" ht="14.4">
      <c r="A6">
        <v>3</v>
      </c>
      <c r="B6" s="120" t="s">
        <v>55</v>
      </c>
      <c r="C6" s="118" t="s">
        <v>5</v>
      </c>
      <c r="D6" t="str">
        <f t="shared" si="0"/>
        <v>60m m3</v>
      </c>
      <c r="E6" s="104">
        <v>7.46</v>
      </c>
      <c r="F6" s="111" t="s">
        <v>399</v>
      </c>
      <c r="G6">
        <v>7.71</v>
      </c>
      <c r="H6">
        <v>3</v>
      </c>
      <c r="I6" s="120" t="s">
        <v>0</v>
      </c>
      <c r="J6" t="s">
        <v>17</v>
      </c>
      <c r="K6" t="str">
        <f t="shared" si="1"/>
        <v>tolis M3</v>
      </c>
      <c r="L6" s="104">
        <v>3.85</v>
      </c>
      <c r="M6" s="111" t="s">
        <v>396</v>
      </c>
      <c r="O6">
        <v>3</v>
      </c>
      <c r="P6" s="120" t="s">
        <v>0</v>
      </c>
      <c r="Q6" s="118" t="s">
        <v>463</v>
      </c>
      <c r="R6" t="str">
        <f t="shared" si="2"/>
        <v>3M100m</v>
      </c>
      <c r="S6" s="104">
        <v>11.86</v>
      </c>
      <c r="T6" s="111" t="s">
        <v>399</v>
      </c>
    </row>
    <row r="7" spans="1:21" ht="14.4">
      <c r="A7">
        <v>4</v>
      </c>
      <c r="B7" s="120" t="s">
        <v>55</v>
      </c>
      <c r="C7" s="118" t="s">
        <v>5</v>
      </c>
      <c r="D7" t="str">
        <f t="shared" si="0"/>
        <v>60m m4</v>
      </c>
      <c r="E7" s="104">
        <v>7.71</v>
      </c>
      <c r="F7" s="111" t="s">
        <v>400</v>
      </c>
      <c r="G7">
        <v>8.01</v>
      </c>
      <c r="H7">
        <v>4</v>
      </c>
      <c r="I7" s="120" t="s">
        <v>0</v>
      </c>
      <c r="J7" t="s">
        <v>17</v>
      </c>
      <c r="K7" t="str">
        <f t="shared" si="1"/>
        <v>tolis M4</v>
      </c>
      <c r="L7" s="104">
        <v>4.2</v>
      </c>
      <c r="M7" s="111" t="s">
        <v>392</v>
      </c>
      <c r="O7">
        <v>4</v>
      </c>
      <c r="P7" s="120" t="s">
        <v>0</v>
      </c>
      <c r="Q7" s="118" t="s">
        <v>463</v>
      </c>
      <c r="R7" t="str">
        <f t="shared" si="2"/>
        <v>4M100m</v>
      </c>
      <c r="S7" s="104">
        <v>12.45</v>
      </c>
      <c r="T7" s="111" t="s">
        <v>400</v>
      </c>
    </row>
    <row r="8" spans="1:21" ht="14.4">
      <c r="A8">
        <v>5</v>
      </c>
      <c r="B8" s="120" t="s">
        <v>55</v>
      </c>
      <c r="C8" s="118" t="s">
        <v>5</v>
      </c>
      <c r="D8" t="str">
        <f t="shared" si="0"/>
        <v>60m m5</v>
      </c>
      <c r="E8" s="104">
        <v>8.01</v>
      </c>
      <c r="F8" s="111" t="s">
        <v>401</v>
      </c>
      <c r="G8">
        <v>8.4499999999999993</v>
      </c>
      <c r="H8">
        <v>5</v>
      </c>
      <c r="I8" s="120" t="s">
        <v>0</v>
      </c>
      <c r="J8" t="s">
        <v>17</v>
      </c>
      <c r="K8" t="str">
        <f t="shared" si="1"/>
        <v>tolis M5</v>
      </c>
      <c r="L8" s="104">
        <v>4.5999999999999996</v>
      </c>
      <c r="M8" s="111" t="s">
        <v>403</v>
      </c>
      <c r="O8">
        <v>5</v>
      </c>
      <c r="P8" s="120" t="s">
        <v>0</v>
      </c>
      <c r="Q8" s="118" t="s">
        <v>463</v>
      </c>
      <c r="R8" t="str">
        <f t="shared" si="2"/>
        <v>5M100m</v>
      </c>
      <c r="S8" s="104">
        <v>13.05</v>
      </c>
      <c r="T8" s="111" t="s">
        <v>401</v>
      </c>
    </row>
    <row r="9" spans="1:21" ht="14.4">
      <c r="A9">
        <v>6</v>
      </c>
      <c r="B9" s="120" t="s">
        <v>55</v>
      </c>
      <c r="C9" s="118" t="s">
        <v>5</v>
      </c>
      <c r="D9" t="str">
        <f t="shared" si="0"/>
        <v>60m m6</v>
      </c>
      <c r="E9" s="104">
        <v>8.4499999999999993</v>
      </c>
      <c r="F9" s="111" t="s">
        <v>403</v>
      </c>
      <c r="G9">
        <v>9.0500000000000007</v>
      </c>
      <c r="H9">
        <v>6</v>
      </c>
      <c r="I9" s="120" t="s">
        <v>0</v>
      </c>
      <c r="J9" t="s">
        <v>17</v>
      </c>
      <c r="K9" t="str">
        <f t="shared" si="1"/>
        <v>tolis M6</v>
      </c>
      <c r="L9" s="104">
        <v>5.15</v>
      </c>
      <c r="M9" s="111" t="s">
        <v>401</v>
      </c>
      <c r="O9">
        <v>6</v>
      </c>
      <c r="P9" s="120" t="s">
        <v>0</v>
      </c>
      <c r="Q9" s="118" t="s">
        <v>463</v>
      </c>
      <c r="R9" t="str">
        <f t="shared" si="2"/>
        <v>6M100m</v>
      </c>
      <c r="S9" s="104">
        <v>13.85</v>
      </c>
      <c r="T9" s="111" t="s">
        <v>403</v>
      </c>
    </row>
    <row r="10" spans="1:21" ht="14.4">
      <c r="A10">
        <v>7</v>
      </c>
      <c r="B10" s="120" t="s">
        <v>55</v>
      </c>
      <c r="C10" s="118" t="s">
        <v>5</v>
      </c>
      <c r="D10" t="str">
        <f t="shared" si="0"/>
        <v>60m m7</v>
      </c>
      <c r="E10" s="104">
        <v>9.0500000000000007</v>
      </c>
      <c r="F10" s="111" t="s">
        <v>392</v>
      </c>
      <c r="G10">
        <v>9.65</v>
      </c>
      <c r="H10">
        <v>7</v>
      </c>
      <c r="I10" s="120" t="s">
        <v>0</v>
      </c>
      <c r="J10" t="s">
        <v>17</v>
      </c>
      <c r="K10" t="str">
        <f t="shared" si="1"/>
        <v>tolis M7</v>
      </c>
      <c r="L10" s="104">
        <v>5.6</v>
      </c>
      <c r="M10" s="111" t="s">
        <v>400</v>
      </c>
      <c r="O10">
        <v>7</v>
      </c>
      <c r="P10" s="120" t="s">
        <v>0</v>
      </c>
      <c r="Q10" s="118" t="s">
        <v>463</v>
      </c>
      <c r="R10" t="str">
        <f t="shared" si="2"/>
        <v>7M100m</v>
      </c>
      <c r="S10" s="104">
        <v>14.95</v>
      </c>
      <c r="T10" s="111" t="s">
        <v>392</v>
      </c>
    </row>
    <row r="11" spans="1:21" ht="14.4">
      <c r="A11">
        <v>8</v>
      </c>
      <c r="B11" s="120" t="s">
        <v>55</v>
      </c>
      <c r="C11" s="118" t="s">
        <v>5</v>
      </c>
      <c r="D11" t="str">
        <f t="shared" si="0"/>
        <v>60m m8</v>
      </c>
      <c r="E11" s="104">
        <v>9.65</v>
      </c>
      <c r="F11" s="111" t="s">
        <v>396</v>
      </c>
      <c r="G11">
        <v>10.050000000000001</v>
      </c>
      <c r="H11">
        <v>8</v>
      </c>
      <c r="I11" s="120" t="s">
        <v>0</v>
      </c>
      <c r="J11" t="s">
        <v>17</v>
      </c>
      <c r="K11" t="str">
        <f t="shared" si="1"/>
        <v>tolis M8</v>
      </c>
      <c r="L11" s="104">
        <v>6</v>
      </c>
      <c r="M11" s="111" t="s">
        <v>399</v>
      </c>
      <c r="O11">
        <v>8</v>
      </c>
      <c r="P11" s="120" t="s">
        <v>0</v>
      </c>
      <c r="Q11" s="118" t="s">
        <v>463</v>
      </c>
      <c r="R11" t="str">
        <f t="shared" si="2"/>
        <v>8M100m</v>
      </c>
      <c r="S11" s="104">
        <v>15.55</v>
      </c>
      <c r="T11" s="111" t="s">
        <v>396</v>
      </c>
    </row>
    <row r="12" spans="1:21" ht="14.4">
      <c r="A12">
        <v>9</v>
      </c>
      <c r="B12" s="120" t="s">
        <v>55</v>
      </c>
      <c r="C12" s="118" t="s">
        <v>5</v>
      </c>
      <c r="D12" t="str">
        <f t="shared" si="0"/>
        <v>60m m9</v>
      </c>
      <c r="E12" s="104">
        <v>10.050000000000001</v>
      </c>
      <c r="F12" s="111" t="s">
        <v>398</v>
      </c>
      <c r="G12">
        <v>10.35</v>
      </c>
      <c r="H12">
        <v>9</v>
      </c>
      <c r="I12" s="120" t="s">
        <v>0</v>
      </c>
      <c r="J12" t="s">
        <v>17</v>
      </c>
      <c r="K12" t="str">
        <f t="shared" si="1"/>
        <v>tolis M9</v>
      </c>
      <c r="L12" s="104">
        <v>6.35</v>
      </c>
      <c r="M12" s="111" t="s">
        <v>30</v>
      </c>
      <c r="O12">
        <v>9</v>
      </c>
      <c r="P12" s="120" t="s">
        <v>0</v>
      </c>
      <c r="Q12" s="118" t="s">
        <v>463</v>
      </c>
      <c r="R12" t="str">
        <f t="shared" si="2"/>
        <v>9M100m</v>
      </c>
      <c r="S12" s="104">
        <v>16.25</v>
      </c>
      <c r="T12" s="111" t="s">
        <v>398</v>
      </c>
    </row>
    <row r="13" spans="1:21" ht="14.4">
      <c r="A13">
        <v>10</v>
      </c>
      <c r="B13" s="120" t="s">
        <v>55</v>
      </c>
      <c r="C13" s="118" t="s">
        <v>5</v>
      </c>
      <c r="D13" t="str">
        <f t="shared" si="0"/>
        <v>60m m10</v>
      </c>
      <c r="E13" s="104">
        <v>10.35</v>
      </c>
      <c r="F13" s="101" t="s">
        <v>424</v>
      </c>
      <c r="H13">
        <v>10</v>
      </c>
      <c r="I13" s="120" t="s">
        <v>0</v>
      </c>
      <c r="J13" t="s">
        <v>17</v>
      </c>
      <c r="K13" t="str">
        <f t="shared" si="1"/>
        <v>tolis M10</v>
      </c>
      <c r="L13" s="113">
        <v>6.62</v>
      </c>
      <c r="M13" s="111" t="s">
        <v>397</v>
      </c>
      <c r="O13">
        <v>10</v>
      </c>
      <c r="P13" s="120" t="s">
        <v>0</v>
      </c>
      <c r="Q13" s="118" t="s">
        <v>463</v>
      </c>
      <c r="R13" t="str">
        <f t="shared" si="2"/>
        <v>10M100m</v>
      </c>
      <c r="S13" s="104">
        <v>17.25</v>
      </c>
      <c r="T13" s="10"/>
    </row>
    <row r="14" spans="1:21" ht="14.4">
      <c r="A14">
        <v>1</v>
      </c>
      <c r="B14" s="120" t="s">
        <v>55</v>
      </c>
      <c r="C14" s="118" t="s">
        <v>7</v>
      </c>
      <c r="D14" t="str">
        <f t="shared" si="0"/>
        <v>200m m1</v>
      </c>
      <c r="E14" s="114"/>
      <c r="F14" s="111" t="s">
        <v>397</v>
      </c>
      <c r="H14">
        <v>1</v>
      </c>
      <c r="I14" s="120" t="s">
        <v>0</v>
      </c>
      <c r="J14" t="s">
        <v>1</v>
      </c>
      <c r="K14" t="str">
        <f t="shared" si="1"/>
        <v>triš M1</v>
      </c>
      <c r="L14" s="105">
        <v>6</v>
      </c>
      <c r="M14" s="101" t="s">
        <v>424</v>
      </c>
      <c r="O14">
        <v>1</v>
      </c>
      <c r="P14" s="120" t="s">
        <v>0</v>
      </c>
      <c r="Q14" s="118" t="s">
        <v>7</v>
      </c>
      <c r="R14" t="str">
        <f t="shared" si="2"/>
        <v>1M200m</v>
      </c>
      <c r="T14" s="111" t="s">
        <v>397</v>
      </c>
    </row>
    <row r="15" spans="1:21" ht="14.4">
      <c r="A15">
        <v>2</v>
      </c>
      <c r="B15" s="120" t="s">
        <v>55</v>
      </c>
      <c r="C15" s="118" t="s">
        <v>7</v>
      </c>
      <c r="D15" t="str">
        <f t="shared" si="0"/>
        <v>200m m2</v>
      </c>
      <c r="F15" s="111" t="s">
        <v>30</v>
      </c>
      <c r="H15">
        <v>2</v>
      </c>
      <c r="I15" s="120" t="s">
        <v>0</v>
      </c>
      <c r="J15" t="s">
        <v>1</v>
      </c>
      <c r="K15" t="str">
        <f t="shared" si="1"/>
        <v>triš M2</v>
      </c>
      <c r="L15" s="104">
        <v>8.5</v>
      </c>
      <c r="M15" s="111" t="s">
        <v>398</v>
      </c>
      <c r="O15">
        <v>2</v>
      </c>
      <c r="P15" s="120" t="s">
        <v>0</v>
      </c>
      <c r="Q15" s="118" t="s">
        <v>7</v>
      </c>
      <c r="R15" t="str">
        <f t="shared" si="2"/>
        <v>2M200m</v>
      </c>
      <c r="S15" s="114">
        <v>23.31</v>
      </c>
      <c r="T15" s="111" t="s">
        <v>30</v>
      </c>
      <c r="U15" t="s">
        <v>506</v>
      </c>
    </row>
    <row r="16" spans="1:21" ht="14.4">
      <c r="A16">
        <v>3</v>
      </c>
      <c r="B16" s="120" t="s">
        <v>55</v>
      </c>
      <c r="C16" s="118" t="s">
        <v>7</v>
      </c>
      <c r="D16" t="str">
        <f t="shared" si="0"/>
        <v>200m m3</v>
      </c>
      <c r="E16" s="101">
        <v>24</v>
      </c>
      <c r="F16" s="111" t="s">
        <v>399</v>
      </c>
      <c r="H16">
        <v>3</v>
      </c>
      <c r="I16" s="120" t="s">
        <v>0</v>
      </c>
      <c r="J16" t="s">
        <v>1</v>
      </c>
      <c r="K16" t="str">
        <f t="shared" si="1"/>
        <v>triš M3</v>
      </c>
      <c r="L16" s="104">
        <v>9</v>
      </c>
      <c r="M16" s="111" t="s">
        <v>396</v>
      </c>
      <c r="O16">
        <v>3</v>
      </c>
      <c r="P16" s="120" t="s">
        <v>0</v>
      </c>
      <c r="Q16" s="118" t="s">
        <v>7</v>
      </c>
      <c r="R16" t="str">
        <f t="shared" si="2"/>
        <v>3M200m</v>
      </c>
      <c r="S16" s="114">
        <v>24.26</v>
      </c>
      <c r="T16" s="111" t="s">
        <v>399</v>
      </c>
    </row>
    <row r="17" spans="1:21" ht="14.4">
      <c r="A17">
        <v>4</v>
      </c>
      <c r="B17" s="120" t="s">
        <v>55</v>
      </c>
      <c r="C17" s="118" t="s">
        <v>7</v>
      </c>
      <c r="D17" t="str">
        <f t="shared" si="0"/>
        <v>200m m4</v>
      </c>
      <c r="E17" s="101">
        <v>25.96</v>
      </c>
      <c r="F17" s="111" t="s">
        <v>400</v>
      </c>
      <c r="H17">
        <v>4</v>
      </c>
      <c r="I17" s="120" t="s">
        <v>0</v>
      </c>
      <c r="J17" t="s">
        <v>1</v>
      </c>
      <c r="K17" t="str">
        <f t="shared" si="1"/>
        <v>triš M4</v>
      </c>
      <c r="L17" s="104">
        <v>10</v>
      </c>
      <c r="M17" s="111" t="s">
        <v>392</v>
      </c>
      <c r="O17">
        <v>4</v>
      </c>
      <c r="P17" s="120" t="s">
        <v>0</v>
      </c>
      <c r="Q17" s="118" t="s">
        <v>7</v>
      </c>
      <c r="R17" t="str">
        <f t="shared" si="2"/>
        <v>4M200m</v>
      </c>
      <c r="S17" s="114">
        <v>25.45</v>
      </c>
      <c r="T17" s="111" t="s">
        <v>400</v>
      </c>
    </row>
    <row r="18" spans="1:21" ht="14.4">
      <c r="A18">
        <v>5</v>
      </c>
      <c r="B18" s="120" t="s">
        <v>55</v>
      </c>
      <c r="C18" s="118" t="s">
        <v>7</v>
      </c>
      <c r="D18" t="str">
        <f t="shared" si="0"/>
        <v>200m m5</v>
      </c>
      <c r="E18" s="101">
        <v>27.36</v>
      </c>
      <c r="F18" s="111" t="s">
        <v>401</v>
      </c>
      <c r="H18">
        <v>5</v>
      </c>
      <c r="I18" s="120" t="s">
        <v>0</v>
      </c>
      <c r="J18" t="s">
        <v>1</v>
      </c>
      <c r="K18" t="str">
        <f t="shared" si="1"/>
        <v>triš M5</v>
      </c>
      <c r="L18" s="104">
        <v>10.5</v>
      </c>
      <c r="M18" s="111" t="s">
        <v>403</v>
      </c>
      <c r="O18">
        <v>5</v>
      </c>
      <c r="P18" s="120" t="s">
        <v>0</v>
      </c>
      <c r="Q18" s="118" t="s">
        <v>7</v>
      </c>
      <c r="R18" t="str">
        <f t="shared" si="2"/>
        <v>5M200m</v>
      </c>
      <c r="S18" s="114">
        <v>26.85</v>
      </c>
      <c r="T18" s="111" t="s">
        <v>401</v>
      </c>
    </row>
    <row r="19" spans="1:21" ht="14.4">
      <c r="A19">
        <v>6</v>
      </c>
      <c r="B19" s="120" t="s">
        <v>55</v>
      </c>
      <c r="C19" s="118" t="s">
        <v>7</v>
      </c>
      <c r="D19" t="str">
        <f t="shared" si="0"/>
        <v>200m m6</v>
      </c>
      <c r="E19" s="101">
        <v>29.25</v>
      </c>
      <c r="F19" s="111" t="s">
        <v>403</v>
      </c>
      <c r="H19">
        <v>6</v>
      </c>
      <c r="I19" s="120" t="s">
        <v>0</v>
      </c>
      <c r="J19" t="s">
        <v>1</v>
      </c>
      <c r="K19" t="str">
        <f t="shared" si="1"/>
        <v>triš M6</v>
      </c>
      <c r="L19" s="104">
        <v>11.4</v>
      </c>
      <c r="M19" s="111" t="s">
        <v>401</v>
      </c>
      <c r="O19">
        <v>6</v>
      </c>
      <c r="P19" s="120" t="s">
        <v>0</v>
      </c>
      <c r="Q19" s="118" t="s">
        <v>7</v>
      </c>
      <c r="R19" t="str">
        <f t="shared" si="2"/>
        <v>6M200m</v>
      </c>
      <c r="S19" s="114">
        <v>28.75</v>
      </c>
      <c r="T19" s="111" t="s">
        <v>403</v>
      </c>
    </row>
    <row r="20" spans="1:21" ht="14.4">
      <c r="A20">
        <v>7</v>
      </c>
      <c r="B20" s="120" t="s">
        <v>55</v>
      </c>
      <c r="C20" s="118" t="s">
        <v>7</v>
      </c>
      <c r="D20" t="str">
        <f t="shared" si="0"/>
        <v>200m m7</v>
      </c>
      <c r="E20" s="101">
        <v>31.75</v>
      </c>
      <c r="F20" s="111" t="s">
        <v>392</v>
      </c>
      <c r="H20">
        <v>7</v>
      </c>
      <c r="I20" s="120" t="s">
        <v>0</v>
      </c>
      <c r="J20" t="s">
        <v>1</v>
      </c>
      <c r="K20" t="str">
        <f t="shared" si="1"/>
        <v>triš M7</v>
      </c>
      <c r="L20" s="104">
        <v>12</v>
      </c>
      <c r="M20" s="111" t="s">
        <v>400</v>
      </c>
      <c r="O20">
        <v>7</v>
      </c>
      <c r="P20" s="120" t="s">
        <v>0</v>
      </c>
      <c r="Q20" s="118" t="s">
        <v>7</v>
      </c>
      <c r="R20" t="str">
        <f t="shared" si="2"/>
        <v>7M200m</v>
      </c>
      <c r="S20" s="114">
        <v>31.25</v>
      </c>
      <c r="T20" s="111" t="s">
        <v>392</v>
      </c>
    </row>
    <row r="21" spans="1:21" ht="14.4">
      <c r="A21">
        <v>8</v>
      </c>
      <c r="B21" s="120" t="s">
        <v>55</v>
      </c>
      <c r="C21" s="118" t="s">
        <v>7</v>
      </c>
      <c r="D21" t="str">
        <f t="shared" si="0"/>
        <v>200m m8</v>
      </c>
      <c r="E21" s="101">
        <v>33.75</v>
      </c>
      <c r="F21" s="111" t="s">
        <v>396</v>
      </c>
      <c r="H21">
        <v>8</v>
      </c>
      <c r="I21" s="120" t="s">
        <v>0</v>
      </c>
      <c r="J21" t="s">
        <v>1</v>
      </c>
      <c r="K21" t="str">
        <f t="shared" si="1"/>
        <v>triš M8</v>
      </c>
      <c r="L21" s="104">
        <v>12.8</v>
      </c>
      <c r="M21" s="111" t="s">
        <v>399</v>
      </c>
      <c r="O21">
        <v>8</v>
      </c>
      <c r="P21" s="120" t="s">
        <v>0</v>
      </c>
      <c r="Q21" s="118" t="s">
        <v>7</v>
      </c>
      <c r="R21" t="str">
        <f t="shared" si="2"/>
        <v>8M200m</v>
      </c>
      <c r="S21" s="114">
        <v>32.75</v>
      </c>
      <c r="T21" s="111" t="s">
        <v>396</v>
      </c>
    </row>
    <row r="22" spans="1:21" ht="14.4">
      <c r="A22">
        <v>9</v>
      </c>
      <c r="B22" s="120" t="s">
        <v>55</v>
      </c>
      <c r="C22" s="118" t="s">
        <v>7</v>
      </c>
      <c r="D22" t="str">
        <f t="shared" si="0"/>
        <v>200m m9</v>
      </c>
      <c r="E22" s="101">
        <v>35.450000000000003</v>
      </c>
      <c r="F22" s="111" t="s">
        <v>398</v>
      </c>
      <c r="H22">
        <v>9</v>
      </c>
      <c r="I22" s="120" t="s">
        <v>0</v>
      </c>
      <c r="J22" t="s">
        <v>1</v>
      </c>
      <c r="K22" t="str">
        <f t="shared" si="1"/>
        <v>triš M9</v>
      </c>
      <c r="L22" s="104">
        <v>13.4</v>
      </c>
      <c r="M22" s="111" t="s">
        <v>30</v>
      </c>
      <c r="O22">
        <v>9</v>
      </c>
      <c r="P22" s="120" t="s">
        <v>0</v>
      </c>
      <c r="Q22" s="118" t="s">
        <v>7</v>
      </c>
      <c r="R22" t="str">
        <f t="shared" si="2"/>
        <v>9M200m</v>
      </c>
      <c r="S22" s="114">
        <v>34.25</v>
      </c>
      <c r="T22" s="111" t="s">
        <v>398</v>
      </c>
    </row>
    <row r="23" spans="1:21" ht="14.4">
      <c r="A23">
        <v>10</v>
      </c>
      <c r="B23" s="120" t="s">
        <v>55</v>
      </c>
      <c r="C23" s="118" t="s">
        <v>7</v>
      </c>
      <c r="D23" t="str">
        <f t="shared" si="0"/>
        <v>200m m10</v>
      </c>
      <c r="E23" s="101">
        <v>36.75</v>
      </c>
      <c r="F23" s="101" t="s">
        <v>424</v>
      </c>
      <c r="H23">
        <v>10</v>
      </c>
      <c r="I23" s="120" t="s">
        <v>0</v>
      </c>
      <c r="J23" t="s">
        <v>1</v>
      </c>
      <c r="K23" t="str">
        <f t="shared" si="1"/>
        <v>triš M10</v>
      </c>
      <c r="L23" s="113">
        <v>14</v>
      </c>
      <c r="M23" s="111" t="s">
        <v>397</v>
      </c>
      <c r="O23">
        <v>10</v>
      </c>
      <c r="P23" s="120" t="s">
        <v>0</v>
      </c>
      <c r="Q23" s="118" t="s">
        <v>7</v>
      </c>
      <c r="R23" t="str">
        <f t="shared" si="2"/>
        <v>10M200m</v>
      </c>
      <c r="S23" s="114">
        <v>36.25</v>
      </c>
      <c r="T23" s="10"/>
    </row>
    <row r="24" spans="1:21" ht="14.4">
      <c r="A24">
        <v>1</v>
      </c>
      <c r="B24" s="120" t="s">
        <v>55</v>
      </c>
      <c r="C24" s="118" t="s">
        <v>4</v>
      </c>
      <c r="D24" t="str">
        <f t="shared" si="0"/>
        <v>300m m1</v>
      </c>
      <c r="F24" s="111" t="s">
        <v>397</v>
      </c>
      <c r="H24">
        <v>1</v>
      </c>
      <c r="I24" s="120" t="s">
        <v>0</v>
      </c>
      <c r="J24" t="s">
        <v>16</v>
      </c>
      <c r="K24" t="str">
        <f t="shared" si="1"/>
        <v>aukštis M1</v>
      </c>
      <c r="L24" s="105">
        <v>1</v>
      </c>
      <c r="M24" s="101" t="s">
        <v>424</v>
      </c>
      <c r="O24">
        <v>1</v>
      </c>
      <c r="P24" s="120" t="s">
        <v>0</v>
      </c>
      <c r="Q24" s="118" t="s">
        <v>4</v>
      </c>
      <c r="R24" t="str">
        <f t="shared" si="2"/>
        <v>1M300m</v>
      </c>
      <c r="T24" s="111" t="s">
        <v>397</v>
      </c>
      <c r="U24" t="s">
        <v>471</v>
      </c>
    </row>
    <row r="25" spans="1:21" ht="14.4">
      <c r="A25">
        <v>2</v>
      </c>
      <c r="B25" s="120" t="s">
        <v>55</v>
      </c>
      <c r="C25" s="118" t="s">
        <v>4</v>
      </c>
      <c r="D25" t="str">
        <f t="shared" si="0"/>
        <v>300m m2</v>
      </c>
      <c r="F25" s="111" t="s">
        <v>30</v>
      </c>
      <c r="H25">
        <v>2</v>
      </c>
      <c r="I25" s="120" t="s">
        <v>0</v>
      </c>
      <c r="J25" t="s">
        <v>16</v>
      </c>
      <c r="K25" t="str">
        <f t="shared" si="1"/>
        <v>aukštis M2</v>
      </c>
      <c r="L25" s="104">
        <v>1.1499999999999999</v>
      </c>
      <c r="M25" s="111" t="s">
        <v>398</v>
      </c>
      <c r="O25">
        <v>2</v>
      </c>
      <c r="P25" s="120" t="s">
        <v>0</v>
      </c>
      <c r="Q25" s="118" t="s">
        <v>4</v>
      </c>
      <c r="R25" t="str">
        <f t="shared" si="2"/>
        <v>2M300m</v>
      </c>
      <c r="T25" s="111" t="s">
        <v>30</v>
      </c>
    </row>
    <row r="26" spans="1:21" ht="14.4">
      <c r="A26">
        <v>3</v>
      </c>
      <c r="B26" s="120" t="s">
        <v>55</v>
      </c>
      <c r="C26" s="118" t="s">
        <v>4</v>
      </c>
      <c r="D26" t="str">
        <f t="shared" si="0"/>
        <v>300m m3</v>
      </c>
      <c r="E26" s="101">
        <v>37</v>
      </c>
      <c r="F26" s="111" t="s">
        <v>399</v>
      </c>
      <c r="H26">
        <v>3</v>
      </c>
      <c r="I26" s="120" t="s">
        <v>0</v>
      </c>
      <c r="J26" t="s">
        <v>16</v>
      </c>
      <c r="K26" t="str">
        <f t="shared" si="1"/>
        <v>aukštis M3</v>
      </c>
      <c r="L26" s="104">
        <v>1.22</v>
      </c>
      <c r="M26" s="111" t="s">
        <v>396</v>
      </c>
      <c r="O26">
        <v>3</v>
      </c>
      <c r="P26" s="120" t="s">
        <v>0</v>
      </c>
      <c r="Q26" s="118" t="s">
        <v>4</v>
      </c>
      <c r="R26" t="str">
        <f t="shared" si="2"/>
        <v>3M300m</v>
      </c>
      <c r="S26" s="104">
        <v>36</v>
      </c>
      <c r="T26" s="111" t="s">
        <v>399</v>
      </c>
    </row>
    <row r="27" spans="1:21" ht="14.4">
      <c r="A27">
        <v>4</v>
      </c>
      <c r="B27" s="120" t="s">
        <v>55</v>
      </c>
      <c r="C27" s="118" t="s">
        <v>4</v>
      </c>
      <c r="D27" t="str">
        <f t="shared" si="0"/>
        <v>300m m4</v>
      </c>
      <c r="E27" s="101">
        <v>40.06</v>
      </c>
      <c r="F27" s="111" t="s">
        <v>400</v>
      </c>
      <c r="G27">
        <v>39.26</v>
      </c>
      <c r="H27">
        <v>4</v>
      </c>
      <c r="I27" s="120" t="s">
        <v>0</v>
      </c>
      <c r="J27" t="s">
        <v>16</v>
      </c>
      <c r="K27" t="str">
        <f t="shared" si="1"/>
        <v>aukštis M4</v>
      </c>
      <c r="L27" s="104">
        <v>1.3</v>
      </c>
      <c r="M27" s="111" t="s">
        <v>392</v>
      </c>
      <c r="O27">
        <v>4</v>
      </c>
      <c r="P27" s="120" t="s">
        <v>0</v>
      </c>
      <c r="Q27" s="118" t="s">
        <v>4</v>
      </c>
      <c r="R27" t="str">
        <f t="shared" si="2"/>
        <v>4M300m</v>
      </c>
      <c r="S27" s="104">
        <v>39.75</v>
      </c>
      <c r="T27" s="111" t="s">
        <v>400</v>
      </c>
    </row>
    <row r="28" spans="1:21" ht="14.4">
      <c r="A28">
        <v>5</v>
      </c>
      <c r="B28" s="120" t="s">
        <v>55</v>
      </c>
      <c r="C28" s="118" t="s">
        <v>4</v>
      </c>
      <c r="D28" t="str">
        <f t="shared" si="0"/>
        <v>300m m5</v>
      </c>
      <c r="E28" s="101">
        <v>42.06</v>
      </c>
      <c r="F28" s="111" t="s">
        <v>401</v>
      </c>
      <c r="G28">
        <v>41.26</v>
      </c>
      <c r="H28">
        <v>5</v>
      </c>
      <c r="I28" s="120" t="s">
        <v>0</v>
      </c>
      <c r="J28" t="s">
        <v>16</v>
      </c>
      <c r="K28" t="str">
        <f t="shared" si="1"/>
        <v>aukštis M5</v>
      </c>
      <c r="L28" s="104">
        <v>1.39</v>
      </c>
      <c r="M28" s="111" t="s">
        <v>403</v>
      </c>
      <c r="O28">
        <v>5</v>
      </c>
      <c r="P28" s="120" t="s">
        <v>0</v>
      </c>
      <c r="Q28" s="118" t="s">
        <v>4</v>
      </c>
      <c r="R28" t="str">
        <f t="shared" si="2"/>
        <v>5M300m</v>
      </c>
      <c r="S28" s="104">
        <v>42.25</v>
      </c>
      <c r="T28" s="111" t="s">
        <v>401</v>
      </c>
    </row>
    <row r="29" spans="1:21" ht="14.4">
      <c r="A29">
        <v>6</v>
      </c>
      <c r="B29" s="120" t="s">
        <v>55</v>
      </c>
      <c r="C29" s="118" t="s">
        <v>4</v>
      </c>
      <c r="D29" t="str">
        <f t="shared" si="0"/>
        <v>300m m6</v>
      </c>
      <c r="E29" s="101">
        <v>44.85</v>
      </c>
      <c r="F29" s="111" t="s">
        <v>403</v>
      </c>
      <c r="G29">
        <v>44.15</v>
      </c>
      <c r="H29">
        <v>6</v>
      </c>
      <c r="I29" s="120" t="s">
        <v>0</v>
      </c>
      <c r="J29" t="s">
        <v>16</v>
      </c>
      <c r="K29" t="str">
        <f t="shared" si="1"/>
        <v>aukštis M6</v>
      </c>
      <c r="L29" s="104">
        <v>1.5</v>
      </c>
      <c r="M29" s="111" t="s">
        <v>401</v>
      </c>
      <c r="O29">
        <v>6</v>
      </c>
      <c r="P29" s="120" t="s">
        <v>0</v>
      </c>
      <c r="Q29" s="118" t="s">
        <v>4</v>
      </c>
      <c r="R29" t="str">
        <f t="shared" si="2"/>
        <v>6M300m</v>
      </c>
      <c r="S29" s="104">
        <v>45.25</v>
      </c>
      <c r="T29" s="111" t="s">
        <v>403</v>
      </c>
    </row>
    <row r="30" spans="1:21" ht="14.4">
      <c r="A30">
        <v>7</v>
      </c>
      <c r="B30" s="120" t="s">
        <v>55</v>
      </c>
      <c r="C30" s="118" t="s">
        <v>4</v>
      </c>
      <c r="D30" t="str">
        <f t="shared" si="0"/>
        <v>300m m7</v>
      </c>
      <c r="E30" s="101">
        <v>48.35</v>
      </c>
      <c r="F30" s="111" t="s">
        <v>392</v>
      </c>
      <c r="G30">
        <v>47.65</v>
      </c>
      <c r="H30">
        <v>7</v>
      </c>
      <c r="I30" s="120" t="s">
        <v>0</v>
      </c>
      <c r="J30" t="s">
        <v>16</v>
      </c>
      <c r="K30" t="str">
        <f t="shared" si="1"/>
        <v>aukštis M7</v>
      </c>
      <c r="L30" s="104">
        <v>1.65</v>
      </c>
      <c r="M30" s="111" t="s">
        <v>400</v>
      </c>
      <c r="O30">
        <v>7</v>
      </c>
      <c r="P30" s="120" t="s">
        <v>0</v>
      </c>
      <c r="Q30" s="118" t="s">
        <v>4</v>
      </c>
      <c r="R30" t="str">
        <f t="shared" si="2"/>
        <v>7M300m</v>
      </c>
      <c r="S30" s="104">
        <v>49.25</v>
      </c>
      <c r="T30" s="111" t="s">
        <v>392</v>
      </c>
    </row>
    <row r="31" spans="1:21" ht="14.4">
      <c r="A31">
        <v>8</v>
      </c>
      <c r="B31" s="120" t="s">
        <v>55</v>
      </c>
      <c r="C31" s="118" t="s">
        <v>4</v>
      </c>
      <c r="D31" t="str">
        <f t="shared" si="0"/>
        <v>300m m8</v>
      </c>
      <c r="E31" s="101">
        <v>52.35</v>
      </c>
      <c r="F31" s="111" t="s">
        <v>396</v>
      </c>
      <c r="G31">
        <v>51.65</v>
      </c>
      <c r="H31">
        <v>8</v>
      </c>
      <c r="I31" s="120" t="s">
        <v>0</v>
      </c>
      <c r="J31" t="s">
        <v>16</v>
      </c>
      <c r="K31" t="str">
        <f t="shared" si="1"/>
        <v>aukštis M8</v>
      </c>
      <c r="L31" s="104">
        <v>1.75</v>
      </c>
      <c r="M31" s="111" t="s">
        <v>399</v>
      </c>
      <c r="O31">
        <v>8</v>
      </c>
      <c r="P31" s="120" t="s">
        <v>0</v>
      </c>
      <c r="Q31" s="118" t="s">
        <v>4</v>
      </c>
      <c r="R31" t="str">
        <f t="shared" si="2"/>
        <v>8M300m</v>
      </c>
      <c r="S31" s="104">
        <v>52.25</v>
      </c>
      <c r="T31" s="111" t="s">
        <v>396</v>
      </c>
    </row>
    <row r="32" spans="1:21" ht="14.4">
      <c r="A32">
        <v>9</v>
      </c>
      <c r="B32" s="120" t="s">
        <v>55</v>
      </c>
      <c r="C32" s="118" t="s">
        <v>4</v>
      </c>
      <c r="D32" t="str">
        <f t="shared" si="0"/>
        <v>300m m9</v>
      </c>
      <c r="E32" s="101">
        <v>56.05</v>
      </c>
      <c r="F32" s="111" t="s">
        <v>398</v>
      </c>
      <c r="G32">
        <v>55.35</v>
      </c>
      <c r="H32">
        <v>9</v>
      </c>
      <c r="I32" s="120" t="s">
        <v>0</v>
      </c>
      <c r="J32" t="s">
        <v>16</v>
      </c>
      <c r="K32" t="str">
        <f t="shared" si="1"/>
        <v>aukštis M9</v>
      </c>
      <c r="L32" s="104">
        <v>1.83</v>
      </c>
      <c r="M32" s="111" t="s">
        <v>30</v>
      </c>
      <c r="O32">
        <v>9</v>
      </c>
      <c r="P32" s="120" t="s">
        <v>0</v>
      </c>
      <c r="Q32" s="118" t="s">
        <v>4</v>
      </c>
      <c r="R32" t="str">
        <f t="shared" si="2"/>
        <v>9M300m</v>
      </c>
      <c r="S32" s="104">
        <v>54.25</v>
      </c>
      <c r="T32" s="111" t="s">
        <v>398</v>
      </c>
    </row>
    <row r="33" spans="1:21" ht="14.4">
      <c r="A33">
        <v>10</v>
      </c>
      <c r="B33" s="120" t="s">
        <v>55</v>
      </c>
      <c r="C33" s="118" t="s">
        <v>4</v>
      </c>
      <c r="D33" t="str">
        <f t="shared" si="0"/>
        <v>300m m10</v>
      </c>
      <c r="E33" s="101">
        <v>58.85</v>
      </c>
      <c r="F33" s="101" t="s">
        <v>424</v>
      </c>
      <c r="G33">
        <v>58.15</v>
      </c>
      <c r="H33">
        <v>10</v>
      </c>
      <c r="I33" s="120" t="s">
        <v>0</v>
      </c>
      <c r="J33" t="s">
        <v>16</v>
      </c>
      <c r="K33" t="str">
        <f t="shared" si="1"/>
        <v>aukštis M10</v>
      </c>
      <c r="L33" s="113">
        <v>1.91</v>
      </c>
      <c r="M33" s="111" t="s">
        <v>397</v>
      </c>
      <c r="O33">
        <v>10</v>
      </c>
      <c r="P33" s="120" t="s">
        <v>0</v>
      </c>
      <c r="Q33" s="118" t="s">
        <v>4</v>
      </c>
      <c r="R33" t="str">
        <f t="shared" si="2"/>
        <v>10M300m</v>
      </c>
      <c r="S33" s="113">
        <v>57.25</v>
      </c>
      <c r="T33" s="10"/>
    </row>
    <row r="34" spans="1:21" ht="14.4">
      <c r="A34">
        <v>1</v>
      </c>
      <c r="B34" s="120" t="s">
        <v>55</v>
      </c>
      <c r="C34" s="118" t="s">
        <v>302</v>
      </c>
      <c r="D34" t="str">
        <f t="shared" si="0"/>
        <v>400m m1</v>
      </c>
      <c r="E34" s="110">
        <v>5.90277777777778E-4</v>
      </c>
      <c r="F34" s="111" t="s">
        <v>397</v>
      </c>
      <c r="H34">
        <v>1</v>
      </c>
      <c r="I34" s="120" t="s">
        <v>0</v>
      </c>
      <c r="J34" t="s">
        <v>316</v>
      </c>
      <c r="K34" t="str">
        <f t="shared" si="1"/>
        <v>rut M1</v>
      </c>
      <c r="L34" s="105">
        <v>3</v>
      </c>
      <c r="M34" s="101" t="s">
        <v>424</v>
      </c>
      <c r="O34">
        <v>1</v>
      </c>
      <c r="P34" s="120" t="s">
        <v>0</v>
      </c>
      <c r="Q34" s="118" t="s">
        <v>302</v>
      </c>
      <c r="R34" t="str">
        <f t="shared" si="2"/>
        <v>1M400m</v>
      </c>
      <c r="S34" s="119"/>
      <c r="T34" s="111" t="s">
        <v>397</v>
      </c>
      <c r="U34" t="s">
        <v>489</v>
      </c>
    </row>
    <row r="35" spans="1:21" ht="14.4">
      <c r="A35">
        <v>2</v>
      </c>
      <c r="B35" s="120" t="s">
        <v>55</v>
      </c>
      <c r="C35" s="118" t="s">
        <v>302</v>
      </c>
      <c r="D35" t="str">
        <f t="shared" si="0"/>
        <v>400m m2</v>
      </c>
      <c r="E35" s="112">
        <v>6.1701388888888895E-4</v>
      </c>
      <c r="F35" s="111" t="s">
        <v>30</v>
      </c>
      <c r="H35">
        <v>2</v>
      </c>
      <c r="I35" s="120" t="s">
        <v>0</v>
      </c>
      <c r="J35" t="s">
        <v>316</v>
      </c>
      <c r="K35" t="str">
        <f t="shared" si="1"/>
        <v>rut M2</v>
      </c>
      <c r="L35" s="104">
        <v>5</v>
      </c>
      <c r="M35" s="111" t="s">
        <v>398</v>
      </c>
      <c r="O35">
        <v>2</v>
      </c>
      <c r="P35" s="120" t="s">
        <v>0</v>
      </c>
      <c r="Q35" s="118" t="s">
        <v>302</v>
      </c>
      <c r="R35" t="str">
        <f t="shared" si="2"/>
        <v>2M400m</v>
      </c>
      <c r="S35" s="102">
        <v>6.0196759259259296E-4</v>
      </c>
      <c r="T35" s="111" t="s">
        <v>30</v>
      </c>
      <c r="U35" t="s">
        <v>495</v>
      </c>
    </row>
    <row r="36" spans="1:21" ht="14.4">
      <c r="A36">
        <v>3</v>
      </c>
      <c r="B36" s="120" t="s">
        <v>55</v>
      </c>
      <c r="C36" s="118" t="s">
        <v>302</v>
      </c>
      <c r="D36" t="str">
        <f t="shared" si="0"/>
        <v>400m m3</v>
      </c>
      <c r="E36" s="112">
        <v>6.3842592592592597E-4</v>
      </c>
      <c r="F36" s="111" t="s">
        <v>399</v>
      </c>
      <c r="H36">
        <v>3</v>
      </c>
      <c r="I36" s="120" t="s">
        <v>0</v>
      </c>
      <c r="J36" t="s">
        <v>316</v>
      </c>
      <c r="K36" t="str">
        <f t="shared" si="1"/>
        <v>rut M3</v>
      </c>
      <c r="L36" s="104">
        <v>6</v>
      </c>
      <c r="M36" s="111" t="s">
        <v>396</v>
      </c>
      <c r="O36">
        <v>3</v>
      </c>
      <c r="P36" s="120" t="s">
        <v>0</v>
      </c>
      <c r="Q36" s="118" t="s">
        <v>302</v>
      </c>
      <c r="R36" t="str">
        <f t="shared" si="2"/>
        <v>3M400m</v>
      </c>
      <c r="S36" s="102">
        <v>6.2800925925925904E-4</v>
      </c>
      <c r="T36" s="111" t="s">
        <v>399</v>
      </c>
    </row>
    <row r="37" spans="1:21" ht="14.4">
      <c r="A37">
        <v>4</v>
      </c>
      <c r="B37" s="120" t="s">
        <v>55</v>
      </c>
      <c r="C37" s="118" t="s">
        <v>302</v>
      </c>
      <c r="D37" t="str">
        <f t="shared" si="0"/>
        <v>400m m4</v>
      </c>
      <c r="E37" s="112">
        <v>6.7141203703703699E-4</v>
      </c>
      <c r="F37" s="111" t="s">
        <v>400</v>
      </c>
      <c r="H37">
        <v>4</v>
      </c>
      <c r="I37" s="120" t="s">
        <v>0</v>
      </c>
      <c r="J37" t="s">
        <v>316</v>
      </c>
      <c r="K37" t="str">
        <f t="shared" si="1"/>
        <v>rut M4</v>
      </c>
      <c r="L37" s="104">
        <v>7</v>
      </c>
      <c r="M37" s="111" t="s">
        <v>392</v>
      </c>
      <c r="O37">
        <v>4</v>
      </c>
      <c r="P37" s="120" t="s">
        <v>0</v>
      </c>
      <c r="Q37" s="118" t="s">
        <v>302</v>
      </c>
      <c r="R37" t="str">
        <f t="shared" si="2"/>
        <v>4M400m</v>
      </c>
      <c r="S37" s="102">
        <v>6.6261574074074096E-4</v>
      </c>
      <c r="T37" s="111" t="s">
        <v>400</v>
      </c>
    </row>
    <row r="38" spans="1:21" ht="14.4">
      <c r="A38">
        <v>5</v>
      </c>
      <c r="B38" s="120" t="s">
        <v>55</v>
      </c>
      <c r="C38" s="118" t="s">
        <v>302</v>
      </c>
      <c r="D38" t="str">
        <f t="shared" si="0"/>
        <v>400m m5</v>
      </c>
      <c r="E38" s="112">
        <v>7.0729166666666705E-4</v>
      </c>
      <c r="F38" s="111" t="s">
        <v>401</v>
      </c>
      <c r="H38">
        <v>5</v>
      </c>
      <c r="I38" s="120" t="s">
        <v>0</v>
      </c>
      <c r="J38" t="s">
        <v>316</v>
      </c>
      <c r="K38" t="str">
        <f t="shared" si="1"/>
        <v>rut M5</v>
      </c>
      <c r="L38" s="104">
        <v>8</v>
      </c>
      <c r="M38" s="111" t="s">
        <v>403</v>
      </c>
      <c r="O38">
        <v>5</v>
      </c>
      <c r="P38" s="120" t="s">
        <v>0</v>
      </c>
      <c r="Q38" s="118" t="s">
        <v>302</v>
      </c>
      <c r="R38" t="str">
        <f t="shared" si="2"/>
        <v>5M400m</v>
      </c>
      <c r="S38" s="102">
        <v>6.9733796296296297E-4</v>
      </c>
      <c r="T38" s="111" t="s">
        <v>401</v>
      </c>
    </row>
    <row r="39" spans="1:21" ht="14.4">
      <c r="A39">
        <v>6</v>
      </c>
      <c r="B39" s="120" t="s">
        <v>55</v>
      </c>
      <c r="C39" s="118" t="s">
        <v>302</v>
      </c>
      <c r="D39" t="str">
        <f t="shared" si="0"/>
        <v>400m m6</v>
      </c>
      <c r="E39" s="112">
        <v>7.5405092592592603E-4</v>
      </c>
      <c r="F39" s="111" t="s">
        <v>403</v>
      </c>
      <c r="H39">
        <v>6</v>
      </c>
      <c r="I39" s="120" t="s">
        <v>0</v>
      </c>
      <c r="J39" t="s">
        <v>316</v>
      </c>
      <c r="K39" t="str">
        <f t="shared" si="1"/>
        <v>rut M6</v>
      </c>
      <c r="L39" s="104">
        <v>10</v>
      </c>
      <c r="M39" s="111" t="s">
        <v>401</v>
      </c>
      <c r="O39">
        <v>6</v>
      </c>
      <c r="P39" s="120" t="s">
        <v>0</v>
      </c>
      <c r="Q39" s="118" t="s">
        <v>302</v>
      </c>
      <c r="R39" t="str">
        <f t="shared" si="2"/>
        <v>6M400m</v>
      </c>
      <c r="S39" s="102">
        <v>7.4363425925925899E-4</v>
      </c>
      <c r="T39" s="111" t="s">
        <v>403</v>
      </c>
    </row>
    <row r="40" spans="1:21" ht="14.4">
      <c r="A40">
        <v>7</v>
      </c>
      <c r="B40" s="120" t="s">
        <v>55</v>
      </c>
      <c r="C40" s="118" t="s">
        <v>302</v>
      </c>
      <c r="D40" t="str">
        <f t="shared" si="0"/>
        <v>400m m7</v>
      </c>
      <c r="E40" s="112">
        <v>8.2349537037037005E-4</v>
      </c>
      <c r="F40" s="111" t="s">
        <v>392</v>
      </c>
      <c r="H40">
        <v>7</v>
      </c>
      <c r="I40" s="120" t="s">
        <v>0</v>
      </c>
      <c r="J40" t="s">
        <v>316</v>
      </c>
      <c r="K40" t="str">
        <f t="shared" si="1"/>
        <v>rut M7</v>
      </c>
      <c r="L40" s="104">
        <v>12.2</v>
      </c>
      <c r="M40" s="111" t="s">
        <v>400</v>
      </c>
      <c r="O40">
        <v>7</v>
      </c>
      <c r="P40" s="120" t="s">
        <v>0</v>
      </c>
      <c r="Q40" s="118" t="s">
        <v>302</v>
      </c>
      <c r="R40" t="str">
        <f t="shared" si="2"/>
        <v>7M400m</v>
      </c>
      <c r="S40" s="102">
        <v>8.1307870370370399E-4</v>
      </c>
      <c r="T40" s="111" t="s">
        <v>392</v>
      </c>
    </row>
    <row r="41" spans="1:21" ht="14.4">
      <c r="A41">
        <v>8</v>
      </c>
      <c r="B41" s="120" t="s">
        <v>55</v>
      </c>
      <c r="C41" s="118" t="s">
        <v>302</v>
      </c>
      <c r="D41" t="str">
        <f t="shared" si="0"/>
        <v>400m m8</v>
      </c>
      <c r="E41" s="112">
        <v>8.9293981481481505E-4</v>
      </c>
      <c r="F41" s="111" t="s">
        <v>396</v>
      </c>
      <c r="H41">
        <v>8</v>
      </c>
      <c r="I41" s="120" t="s">
        <v>0</v>
      </c>
      <c r="J41" t="s">
        <v>316</v>
      </c>
      <c r="K41" t="str">
        <f t="shared" si="1"/>
        <v>rut M8</v>
      </c>
      <c r="L41" s="104">
        <v>14</v>
      </c>
      <c r="M41" s="111" t="s">
        <v>399</v>
      </c>
      <c r="O41">
        <v>8</v>
      </c>
      <c r="P41" s="120" t="s">
        <v>0</v>
      </c>
      <c r="Q41" s="118" t="s">
        <v>302</v>
      </c>
      <c r="R41" t="str">
        <f t="shared" si="2"/>
        <v>8M400m</v>
      </c>
      <c r="S41" s="102">
        <v>8.59375E-4</v>
      </c>
      <c r="T41" s="111" t="s">
        <v>396</v>
      </c>
    </row>
    <row r="42" spans="1:21" ht="14.4">
      <c r="A42">
        <v>9</v>
      </c>
      <c r="B42" s="120" t="s">
        <v>55</v>
      </c>
      <c r="C42" s="118" t="s">
        <v>302</v>
      </c>
      <c r="D42" t="str">
        <f t="shared" si="0"/>
        <v>400m m9</v>
      </c>
      <c r="E42" s="112">
        <v>9.5081018518518496E-4</v>
      </c>
      <c r="F42" s="111" t="s">
        <v>398</v>
      </c>
      <c r="H42">
        <v>9</v>
      </c>
      <c r="I42" s="120" t="s">
        <v>0</v>
      </c>
      <c r="J42" t="s">
        <v>316</v>
      </c>
      <c r="K42" t="str">
        <f t="shared" si="1"/>
        <v>rut M9</v>
      </c>
      <c r="L42" s="104">
        <v>16</v>
      </c>
      <c r="M42" s="111" t="s">
        <v>30</v>
      </c>
      <c r="O42">
        <v>9</v>
      </c>
      <c r="P42" s="120" t="s">
        <v>0</v>
      </c>
      <c r="Q42" s="118" t="s">
        <v>302</v>
      </c>
      <c r="R42" t="str">
        <f t="shared" si="2"/>
        <v>9M400m</v>
      </c>
      <c r="S42" s="102">
        <v>9.0567129629629602E-4</v>
      </c>
      <c r="T42" s="111" t="s">
        <v>398</v>
      </c>
    </row>
    <row r="43" spans="1:21" ht="14.4">
      <c r="A43">
        <v>10</v>
      </c>
      <c r="B43" s="120" t="s">
        <v>55</v>
      </c>
      <c r="C43" s="118" t="s">
        <v>302</v>
      </c>
      <c r="D43" t="str">
        <f t="shared" si="0"/>
        <v>400m m10</v>
      </c>
      <c r="E43" s="112">
        <v>9.8553240740740697E-4</v>
      </c>
      <c r="F43" s="101" t="s">
        <v>424</v>
      </c>
      <c r="H43">
        <v>10</v>
      </c>
      <c r="I43" s="120" t="s">
        <v>0</v>
      </c>
      <c r="J43" t="s">
        <v>316</v>
      </c>
      <c r="K43" t="str">
        <f t="shared" si="1"/>
        <v>rut M10</v>
      </c>
      <c r="L43" s="113">
        <v>17.5</v>
      </c>
      <c r="M43" s="111" t="s">
        <v>397</v>
      </c>
      <c r="O43">
        <v>10</v>
      </c>
      <c r="P43" s="120" t="s">
        <v>0</v>
      </c>
      <c r="Q43" s="118" t="s">
        <v>302</v>
      </c>
      <c r="R43" t="str">
        <f t="shared" si="2"/>
        <v>10M400m</v>
      </c>
      <c r="S43" s="102">
        <v>9.5196759259259301E-4</v>
      </c>
      <c r="T43" s="10"/>
    </row>
    <row r="44" spans="1:21" ht="14.4">
      <c r="A44">
        <v>1</v>
      </c>
      <c r="B44" s="120" t="s">
        <v>55</v>
      </c>
      <c r="C44" s="118" t="s">
        <v>18</v>
      </c>
      <c r="D44" t="str">
        <f t="shared" si="0"/>
        <v>600m m1</v>
      </c>
      <c r="F44" s="111" t="s">
        <v>397</v>
      </c>
      <c r="H44">
        <v>1</v>
      </c>
      <c r="I44" s="120" t="s">
        <v>0</v>
      </c>
      <c r="J44" t="s">
        <v>20</v>
      </c>
      <c r="K44" t="str">
        <f t="shared" si="1"/>
        <v>rut3kg M1</v>
      </c>
      <c r="L44" s="105">
        <v>3</v>
      </c>
      <c r="M44" s="101" t="s">
        <v>424</v>
      </c>
      <c r="O44">
        <v>1</v>
      </c>
      <c r="P44" s="120" t="s">
        <v>0</v>
      </c>
      <c r="Q44" s="118" t="s">
        <v>18</v>
      </c>
      <c r="R44" t="str">
        <f t="shared" si="2"/>
        <v>1M600m</v>
      </c>
      <c r="T44" s="111" t="s">
        <v>397</v>
      </c>
      <c r="U44" t="s">
        <v>505</v>
      </c>
    </row>
    <row r="45" spans="1:21" ht="14.4">
      <c r="A45">
        <v>2</v>
      </c>
      <c r="B45" s="120" t="s">
        <v>55</v>
      </c>
      <c r="C45" s="118" t="s">
        <v>18</v>
      </c>
      <c r="D45" t="str">
        <f t="shared" si="0"/>
        <v>600m m2</v>
      </c>
      <c r="F45" s="111" t="s">
        <v>30</v>
      </c>
      <c r="H45">
        <v>2</v>
      </c>
      <c r="I45" s="120" t="s">
        <v>0</v>
      </c>
      <c r="J45" t="s">
        <v>20</v>
      </c>
      <c r="K45" t="str">
        <f t="shared" si="1"/>
        <v>rut3kg M2</v>
      </c>
      <c r="L45" s="104">
        <v>6.5</v>
      </c>
      <c r="M45" s="111" t="s">
        <v>398</v>
      </c>
      <c r="O45">
        <v>2</v>
      </c>
      <c r="P45" s="120" t="s">
        <v>0</v>
      </c>
      <c r="Q45" s="118" t="s">
        <v>18</v>
      </c>
      <c r="R45" t="str">
        <f t="shared" si="2"/>
        <v>2M600m</v>
      </c>
      <c r="T45" s="111" t="s">
        <v>30</v>
      </c>
    </row>
    <row r="46" spans="1:21" ht="14.4">
      <c r="A46">
        <v>3</v>
      </c>
      <c r="B46" s="120" t="s">
        <v>55</v>
      </c>
      <c r="C46" s="118" t="s">
        <v>18</v>
      </c>
      <c r="D46" t="str">
        <f t="shared" si="0"/>
        <v>600m m3</v>
      </c>
      <c r="E46" s="112">
        <v>1.0648148148148101E-3</v>
      </c>
      <c r="F46" s="111" t="s">
        <v>399</v>
      </c>
      <c r="H46">
        <v>3</v>
      </c>
      <c r="I46" s="120" t="s">
        <v>0</v>
      </c>
      <c r="J46" t="s">
        <v>20</v>
      </c>
      <c r="K46" t="str">
        <f t="shared" si="1"/>
        <v>rut3kg M3</v>
      </c>
      <c r="L46" s="104">
        <v>7.2</v>
      </c>
      <c r="M46" s="111" t="s">
        <v>396</v>
      </c>
      <c r="O46">
        <v>3</v>
      </c>
      <c r="P46" s="120" t="s">
        <v>0</v>
      </c>
      <c r="Q46" s="118" t="s">
        <v>18</v>
      </c>
      <c r="R46" t="str">
        <f t="shared" si="2"/>
        <v>3M600m</v>
      </c>
      <c r="S46" s="103">
        <v>9.8379629629629598E-4</v>
      </c>
      <c r="T46" s="111" t="s">
        <v>399</v>
      </c>
    </row>
    <row r="47" spans="1:21" ht="14.4">
      <c r="A47">
        <v>4</v>
      </c>
      <c r="B47" s="120" t="s">
        <v>55</v>
      </c>
      <c r="C47" s="118" t="s">
        <v>18</v>
      </c>
      <c r="D47" t="str">
        <f t="shared" si="0"/>
        <v>600m m4</v>
      </c>
      <c r="E47" s="112">
        <v>1.1141203703703699E-3</v>
      </c>
      <c r="F47" s="111" t="s">
        <v>400</v>
      </c>
      <c r="H47">
        <v>4</v>
      </c>
      <c r="I47" s="120" t="s">
        <v>0</v>
      </c>
      <c r="J47" t="s">
        <v>20</v>
      </c>
      <c r="K47" t="str">
        <f t="shared" si="1"/>
        <v>rut3kg M4</v>
      </c>
      <c r="L47" s="104">
        <v>8</v>
      </c>
      <c r="M47" s="111" t="s">
        <v>392</v>
      </c>
      <c r="O47">
        <v>4</v>
      </c>
      <c r="P47" s="120" t="s">
        <v>0</v>
      </c>
      <c r="Q47" s="118" t="s">
        <v>18</v>
      </c>
      <c r="R47" t="str">
        <f t="shared" si="2"/>
        <v>4M600m</v>
      </c>
      <c r="S47" s="103">
        <v>1.1140046296296299E-3</v>
      </c>
      <c r="T47" s="111" t="s">
        <v>400</v>
      </c>
    </row>
    <row r="48" spans="1:21" ht="14.4">
      <c r="A48">
        <v>5</v>
      </c>
      <c r="B48" s="120" t="s">
        <v>55</v>
      </c>
      <c r="C48" s="118" t="s">
        <v>18</v>
      </c>
      <c r="D48" t="str">
        <f t="shared" si="0"/>
        <v>600m m5</v>
      </c>
      <c r="E48" s="112">
        <v>1.171875E-3</v>
      </c>
      <c r="F48" s="111" t="s">
        <v>401</v>
      </c>
      <c r="H48">
        <v>5</v>
      </c>
      <c r="I48" s="120" t="s">
        <v>0</v>
      </c>
      <c r="J48" t="s">
        <v>20</v>
      </c>
      <c r="K48" t="str">
        <f t="shared" si="1"/>
        <v>rut3kg M5</v>
      </c>
      <c r="L48" s="104">
        <v>9.5</v>
      </c>
      <c r="M48" s="111" t="s">
        <v>403</v>
      </c>
      <c r="O48">
        <v>5</v>
      </c>
      <c r="P48" s="120" t="s">
        <v>0</v>
      </c>
      <c r="Q48" s="118" t="s">
        <v>18</v>
      </c>
      <c r="R48" t="str">
        <f t="shared" si="2"/>
        <v>5M600m</v>
      </c>
      <c r="S48" s="103">
        <v>1.171875E-3</v>
      </c>
      <c r="T48" s="111" t="s">
        <v>401</v>
      </c>
    </row>
    <row r="49" spans="1:22" ht="14.4">
      <c r="A49">
        <v>6</v>
      </c>
      <c r="B49" s="120" t="s">
        <v>55</v>
      </c>
      <c r="C49" s="118" t="s">
        <v>18</v>
      </c>
      <c r="D49" t="str">
        <f t="shared" si="0"/>
        <v>600m m6</v>
      </c>
      <c r="E49" s="112">
        <v>1.2528935185185199E-3</v>
      </c>
      <c r="F49" s="111" t="s">
        <v>403</v>
      </c>
      <c r="H49">
        <v>6</v>
      </c>
      <c r="I49" s="120" t="s">
        <v>0</v>
      </c>
      <c r="J49" t="s">
        <v>20</v>
      </c>
      <c r="K49" t="str">
        <f t="shared" si="1"/>
        <v>rut3kg M6</v>
      </c>
      <c r="L49" s="104">
        <v>11</v>
      </c>
      <c r="M49" s="111" t="s">
        <v>401</v>
      </c>
      <c r="O49">
        <v>6</v>
      </c>
      <c r="P49" s="120" t="s">
        <v>0</v>
      </c>
      <c r="Q49" s="118" t="s">
        <v>18</v>
      </c>
      <c r="R49" t="str">
        <f t="shared" si="2"/>
        <v>6M600m</v>
      </c>
      <c r="S49" s="103">
        <v>1.2528935185185199E-3</v>
      </c>
      <c r="T49" s="111" t="s">
        <v>403</v>
      </c>
    </row>
    <row r="50" spans="1:22" ht="14.4">
      <c r="A50">
        <v>7</v>
      </c>
      <c r="B50" s="120" t="s">
        <v>55</v>
      </c>
      <c r="C50" s="118" t="s">
        <v>18</v>
      </c>
      <c r="D50" t="str">
        <f t="shared" si="0"/>
        <v>600m m7</v>
      </c>
      <c r="E50" s="112">
        <v>1.34548611111111E-3</v>
      </c>
      <c r="F50" s="111" t="s">
        <v>392</v>
      </c>
      <c r="H50">
        <v>7</v>
      </c>
      <c r="I50" s="120" t="s">
        <v>0</v>
      </c>
      <c r="J50" t="s">
        <v>20</v>
      </c>
      <c r="K50" t="str">
        <f t="shared" si="1"/>
        <v>rut3kg M7</v>
      </c>
      <c r="L50" s="104">
        <v>13.2</v>
      </c>
      <c r="M50" s="111" t="s">
        <v>400</v>
      </c>
      <c r="O50">
        <v>7</v>
      </c>
      <c r="P50" s="120" t="s">
        <v>0</v>
      </c>
      <c r="Q50" s="118" t="s">
        <v>18</v>
      </c>
      <c r="R50" t="str">
        <f t="shared" si="2"/>
        <v>7M600m</v>
      </c>
      <c r="S50" s="103">
        <v>1.34548611111111E-3</v>
      </c>
      <c r="T50" s="111" t="s">
        <v>392</v>
      </c>
    </row>
    <row r="51" spans="1:22" ht="14.4">
      <c r="A51">
        <v>8</v>
      </c>
      <c r="B51" s="120" t="s">
        <v>55</v>
      </c>
      <c r="C51" s="118" t="s">
        <v>18</v>
      </c>
      <c r="D51" t="str">
        <f t="shared" si="0"/>
        <v>600m m8</v>
      </c>
      <c r="E51" s="112">
        <v>1.42650462962963E-3</v>
      </c>
      <c r="F51" s="111" t="s">
        <v>396</v>
      </c>
      <c r="H51">
        <v>8</v>
      </c>
      <c r="I51" s="120" t="s">
        <v>0</v>
      </c>
      <c r="J51" t="s">
        <v>20</v>
      </c>
      <c r="K51" t="str">
        <f t="shared" si="1"/>
        <v>rut3kg M8</v>
      </c>
      <c r="L51" s="104">
        <v>15.2</v>
      </c>
      <c r="M51" s="111" t="s">
        <v>399</v>
      </c>
      <c r="O51">
        <v>8</v>
      </c>
      <c r="P51" s="120" t="s">
        <v>0</v>
      </c>
      <c r="Q51" s="118" t="s">
        <v>18</v>
      </c>
      <c r="R51" t="str">
        <f t="shared" si="2"/>
        <v>8M600m</v>
      </c>
      <c r="S51" s="103">
        <v>1.42650462962963E-3</v>
      </c>
      <c r="T51" s="111" t="s">
        <v>396</v>
      </c>
    </row>
    <row r="52" spans="1:22" ht="14.4">
      <c r="A52">
        <v>9</v>
      </c>
      <c r="B52" s="120" t="s">
        <v>55</v>
      </c>
      <c r="C52" s="118" t="s">
        <v>18</v>
      </c>
      <c r="D52" t="str">
        <f t="shared" si="0"/>
        <v>600m m9</v>
      </c>
      <c r="E52" s="112">
        <v>1.50752314814815E-3</v>
      </c>
      <c r="F52" s="111" t="s">
        <v>398</v>
      </c>
      <c r="H52">
        <v>9</v>
      </c>
      <c r="I52" s="120" t="s">
        <v>0</v>
      </c>
      <c r="K52" t="str">
        <f t="shared" si="1"/>
        <v xml:space="preserve"> M9</v>
      </c>
      <c r="M52" s="111"/>
      <c r="O52">
        <v>9</v>
      </c>
      <c r="P52" s="120" t="s">
        <v>0</v>
      </c>
      <c r="Q52" s="118" t="s">
        <v>18</v>
      </c>
      <c r="R52" t="str">
        <f t="shared" si="2"/>
        <v>9M600m</v>
      </c>
      <c r="S52" s="103">
        <v>1.50752314814815E-3</v>
      </c>
      <c r="T52" s="111" t="s">
        <v>398</v>
      </c>
    </row>
    <row r="53" spans="1:22" ht="14.4">
      <c r="A53">
        <v>10</v>
      </c>
      <c r="B53" s="120" t="s">
        <v>55</v>
      </c>
      <c r="C53" s="118" t="s">
        <v>18</v>
      </c>
      <c r="D53" t="str">
        <f t="shared" si="0"/>
        <v>600m m10</v>
      </c>
      <c r="E53" s="112">
        <v>1.58854166666667E-3</v>
      </c>
      <c r="F53" s="101" t="s">
        <v>424</v>
      </c>
      <c r="H53">
        <v>10</v>
      </c>
      <c r="I53" s="120" t="s">
        <v>0</v>
      </c>
      <c r="K53" t="str">
        <f t="shared" si="1"/>
        <v xml:space="preserve"> M10</v>
      </c>
      <c r="M53" s="111"/>
      <c r="O53">
        <v>10</v>
      </c>
      <c r="P53" s="120" t="s">
        <v>0</v>
      </c>
      <c r="Q53" s="118" t="s">
        <v>18</v>
      </c>
      <c r="R53" t="str">
        <f t="shared" si="2"/>
        <v>10M600m</v>
      </c>
      <c r="S53" s="109">
        <v>1.58854166666667E-3</v>
      </c>
      <c r="T53" s="10"/>
    </row>
    <row r="54" spans="1:22" ht="14.4">
      <c r="A54">
        <v>1</v>
      </c>
      <c r="B54" s="120" t="s">
        <v>55</v>
      </c>
      <c r="C54" s="118" t="s">
        <v>15</v>
      </c>
      <c r="D54" t="str">
        <f t="shared" si="0"/>
        <v>800m m1</v>
      </c>
      <c r="E54" s="112">
        <v>1.38888888888889E-3</v>
      </c>
      <c r="F54" s="111" t="s">
        <v>397</v>
      </c>
      <c r="H54">
        <v>1</v>
      </c>
      <c r="I54" s="120" t="s">
        <v>0</v>
      </c>
      <c r="J54" t="s">
        <v>14</v>
      </c>
      <c r="K54" t="str">
        <f t="shared" si="1"/>
        <v>kartis M1</v>
      </c>
      <c r="L54" s="105">
        <v>1</v>
      </c>
      <c r="M54" s="101" t="s">
        <v>424</v>
      </c>
      <c r="O54">
        <v>1</v>
      </c>
      <c r="P54" s="120" t="s">
        <v>0</v>
      </c>
      <c r="Q54" s="118" t="s">
        <v>15</v>
      </c>
      <c r="R54" t="str">
        <f t="shared" si="2"/>
        <v>1M800m</v>
      </c>
      <c r="S54" s="102">
        <v>1.3657407407407401E-3</v>
      </c>
      <c r="T54" s="111" t="s">
        <v>397</v>
      </c>
    </row>
    <row r="55" spans="1:22" ht="14.4">
      <c r="A55">
        <v>2</v>
      </c>
      <c r="B55" s="120" t="s">
        <v>55</v>
      </c>
      <c r="C55" s="118" t="s">
        <v>15</v>
      </c>
      <c r="D55" t="str">
        <f t="shared" si="0"/>
        <v>800m m2</v>
      </c>
      <c r="E55" s="112">
        <v>1.41793981481481E-3</v>
      </c>
      <c r="F55" s="111" t="s">
        <v>30</v>
      </c>
      <c r="H55">
        <v>2</v>
      </c>
      <c r="I55" s="120" t="s">
        <v>0</v>
      </c>
      <c r="J55" t="s">
        <v>14</v>
      </c>
      <c r="K55" t="str">
        <f t="shared" si="1"/>
        <v>kartis M2</v>
      </c>
      <c r="L55" s="104">
        <v>1.8</v>
      </c>
      <c r="M55" s="111" t="s">
        <v>398</v>
      </c>
      <c r="O55">
        <v>2</v>
      </c>
      <c r="P55" s="120" t="s">
        <v>0</v>
      </c>
      <c r="Q55" s="118" t="s">
        <v>15</v>
      </c>
      <c r="R55" t="str">
        <f t="shared" si="2"/>
        <v>2M800m</v>
      </c>
      <c r="S55" s="102">
        <v>1.4040509259259299E-3</v>
      </c>
      <c r="T55" s="111" t="s">
        <v>30</v>
      </c>
      <c r="U55" t="s">
        <v>485</v>
      </c>
    </row>
    <row r="56" spans="1:22" ht="14.4">
      <c r="A56">
        <v>3</v>
      </c>
      <c r="B56" s="120" t="s">
        <v>55</v>
      </c>
      <c r="C56" s="118" t="s">
        <v>15</v>
      </c>
      <c r="D56" t="str">
        <f t="shared" si="0"/>
        <v>800m m3</v>
      </c>
      <c r="E56" s="112">
        <v>1.4815972222222201E-3</v>
      </c>
      <c r="F56" s="111" t="s">
        <v>399</v>
      </c>
      <c r="H56">
        <v>3</v>
      </c>
      <c r="I56" s="120" t="s">
        <v>0</v>
      </c>
      <c r="J56" t="s">
        <v>14</v>
      </c>
      <c r="K56" t="str">
        <f t="shared" si="1"/>
        <v>kartis M3</v>
      </c>
      <c r="L56" s="104">
        <v>1.95</v>
      </c>
      <c r="M56" s="111" t="s">
        <v>396</v>
      </c>
      <c r="O56">
        <v>3</v>
      </c>
      <c r="P56" s="120" t="s">
        <v>0</v>
      </c>
      <c r="Q56" s="118" t="s">
        <v>15</v>
      </c>
      <c r="R56" t="str">
        <f t="shared" si="2"/>
        <v>3M800m</v>
      </c>
      <c r="S56" s="102">
        <v>1.4584490740740699E-3</v>
      </c>
      <c r="T56" s="111" t="s">
        <v>399</v>
      </c>
      <c r="U56" t="s">
        <v>491</v>
      </c>
    </row>
    <row r="57" spans="1:22" ht="14.4">
      <c r="A57">
        <v>4</v>
      </c>
      <c r="B57" s="120" t="s">
        <v>55</v>
      </c>
      <c r="C57" s="118" t="s">
        <v>15</v>
      </c>
      <c r="D57" t="str">
        <f t="shared" si="0"/>
        <v>800m m4</v>
      </c>
      <c r="E57" s="112">
        <v>1.55960648148148E-3</v>
      </c>
      <c r="F57" s="111" t="s">
        <v>400</v>
      </c>
      <c r="H57">
        <v>4</v>
      </c>
      <c r="I57" s="120" t="s">
        <v>0</v>
      </c>
      <c r="J57" t="s">
        <v>14</v>
      </c>
      <c r="K57" t="str">
        <f t="shared" si="1"/>
        <v>kartis M4</v>
      </c>
      <c r="L57" s="104">
        <v>2.15</v>
      </c>
      <c r="M57" s="111" t="s">
        <v>392</v>
      </c>
      <c r="O57">
        <v>4</v>
      </c>
      <c r="P57" s="120" t="s">
        <v>0</v>
      </c>
      <c r="Q57" s="118" t="s">
        <v>15</v>
      </c>
      <c r="R57" t="str">
        <f t="shared" si="2"/>
        <v>4M800m</v>
      </c>
      <c r="S57" s="102">
        <v>1.5421296296296301E-3</v>
      </c>
      <c r="T57" s="111" t="s">
        <v>400</v>
      </c>
    </row>
    <row r="58" spans="1:22" ht="14.4">
      <c r="A58">
        <v>5</v>
      </c>
      <c r="B58" s="120" t="s">
        <v>55</v>
      </c>
      <c r="C58" s="118" t="s">
        <v>15</v>
      </c>
      <c r="D58" t="str">
        <f t="shared" si="0"/>
        <v>800m m5</v>
      </c>
      <c r="E58" s="112">
        <v>1.6579861111111101E-3</v>
      </c>
      <c r="F58" s="111" t="s">
        <v>401</v>
      </c>
      <c r="H58">
        <v>5</v>
      </c>
      <c r="I58" s="120" t="s">
        <v>0</v>
      </c>
      <c r="J58" t="s">
        <v>14</v>
      </c>
      <c r="K58" t="str">
        <f t="shared" si="1"/>
        <v>kartis M5</v>
      </c>
      <c r="L58" s="104">
        <v>2.4</v>
      </c>
      <c r="M58" s="111" t="s">
        <v>403</v>
      </c>
      <c r="O58">
        <v>5</v>
      </c>
      <c r="P58" s="120" t="s">
        <v>0</v>
      </c>
      <c r="Q58" s="118" t="s">
        <v>15</v>
      </c>
      <c r="R58" t="str">
        <f t="shared" si="2"/>
        <v>5M800m</v>
      </c>
      <c r="S58" s="102">
        <v>1.6462962962963E-3</v>
      </c>
      <c r="T58" s="111" t="s">
        <v>401</v>
      </c>
    </row>
    <row r="59" spans="1:22" ht="14.4">
      <c r="A59">
        <v>6</v>
      </c>
      <c r="B59" s="120" t="s">
        <v>55</v>
      </c>
      <c r="C59" s="118" t="s">
        <v>15</v>
      </c>
      <c r="D59" t="str">
        <f t="shared" si="0"/>
        <v>800m m6</v>
      </c>
      <c r="E59" s="112">
        <v>1.80844907407407E-3</v>
      </c>
      <c r="F59" s="111" t="s">
        <v>403</v>
      </c>
      <c r="H59">
        <v>6</v>
      </c>
      <c r="I59" s="120" t="s">
        <v>0</v>
      </c>
      <c r="J59" t="s">
        <v>14</v>
      </c>
      <c r="K59" t="str">
        <f t="shared" si="1"/>
        <v>kartis M6</v>
      </c>
      <c r="L59" s="104">
        <v>2.7</v>
      </c>
      <c r="M59" s="111" t="s">
        <v>401</v>
      </c>
      <c r="O59">
        <v>6</v>
      </c>
      <c r="P59" s="120" t="s">
        <v>0</v>
      </c>
      <c r="Q59" s="118" t="s">
        <v>15</v>
      </c>
      <c r="R59" t="str">
        <f t="shared" si="2"/>
        <v>6M800m</v>
      </c>
      <c r="S59" s="102">
        <v>1.7967592592592601E-3</v>
      </c>
      <c r="T59" s="111" t="s">
        <v>403</v>
      </c>
    </row>
    <row r="60" spans="1:22" ht="14.4">
      <c r="A60">
        <v>7</v>
      </c>
      <c r="B60" s="120" t="s">
        <v>55</v>
      </c>
      <c r="C60" s="118" t="s">
        <v>15</v>
      </c>
      <c r="D60" t="str">
        <f t="shared" si="0"/>
        <v>800m m7</v>
      </c>
      <c r="E60" s="112">
        <v>2.03993055555556E-3</v>
      </c>
      <c r="F60" s="111" t="s">
        <v>392</v>
      </c>
      <c r="H60">
        <v>7</v>
      </c>
      <c r="I60" s="120" t="s">
        <v>0</v>
      </c>
      <c r="J60" t="s">
        <v>14</v>
      </c>
      <c r="K60" t="str">
        <f t="shared" si="1"/>
        <v>kartis M7</v>
      </c>
      <c r="L60" s="104">
        <v>3.1</v>
      </c>
      <c r="M60" s="111" t="s">
        <v>400</v>
      </c>
      <c r="O60">
        <v>7</v>
      </c>
      <c r="P60" s="120" t="s">
        <v>0</v>
      </c>
      <c r="Q60" s="118" t="s">
        <v>15</v>
      </c>
      <c r="R60" t="str">
        <f t="shared" si="2"/>
        <v>7M800m</v>
      </c>
      <c r="S60" s="102">
        <v>2.0282407407407402E-3</v>
      </c>
      <c r="T60" s="111" t="s">
        <v>392</v>
      </c>
    </row>
    <row r="61" spans="1:22" ht="14.4">
      <c r="A61">
        <v>8</v>
      </c>
      <c r="B61" s="120" t="s">
        <v>55</v>
      </c>
      <c r="C61" s="118" t="s">
        <v>15</v>
      </c>
      <c r="D61" t="str">
        <f t="shared" si="0"/>
        <v>800m m8</v>
      </c>
      <c r="E61" s="112">
        <v>2.1556712962963001E-3</v>
      </c>
      <c r="F61" s="111" t="s">
        <v>396</v>
      </c>
      <c r="H61">
        <v>8</v>
      </c>
      <c r="I61" s="120" t="s">
        <v>0</v>
      </c>
      <c r="J61" t="s">
        <v>14</v>
      </c>
      <c r="K61" t="str">
        <f t="shared" si="1"/>
        <v>kartis M8</v>
      </c>
      <c r="L61" s="104">
        <v>3.48</v>
      </c>
      <c r="M61" s="111" t="s">
        <v>399</v>
      </c>
      <c r="O61">
        <v>8</v>
      </c>
      <c r="P61" s="120" t="s">
        <v>0</v>
      </c>
      <c r="Q61" s="118" t="s">
        <v>15</v>
      </c>
      <c r="R61" t="str">
        <f t="shared" si="2"/>
        <v>8M800m</v>
      </c>
      <c r="S61" s="102">
        <v>2.1439814814814798E-3</v>
      </c>
      <c r="T61" s="111" t="s">
        <v>396</v>
      </c>
    </row>
    <row r="62" spans="1:22" ht="14.4">
      <c r="A62">
        <v>9</v>
      </c>
      <c r="B62" s="120" t="s">
        <v>55</v>
      </c>
      <c r="C62" s="118" t="s">
        <v>15</v>
      </c>
      <c r="D62" t="str">
        <f t="shared" si="0"/>
        <v>800m m9</v>
      </c>
      <c r="E62" s="112">
        <v>2.31770833333333E-3</v>
      </c>
      <c r="F62" s="111" t="s">
        <v>398</v>
      </c>
      <c r="H62">
        <v>9</v>
      </c>
      <c r="I62" s="120" t="s">
        <v>0</v>
      </c>
      <c r="J62" t="s">
        <v>14</v>
      </c>
      <c r="K62" t="str">
        <f t="shared" si="1"/>
        <v>kartis M9</v>
      </c>
      <c r="L62" s="104">
        <v>3.82</v>
      </c>
      <c r="M62" s="111" t="s">
        <v>30</v>
      </c>
      <c r="O62">
        <v>9</v>
      </c>
      <c r="P62" s="120" t="s">
        <v>0</v>
      </c>
      <c r="Q62" s="118" t="s">
        <v>15</v>
      </c>
      <c r="R62" t="str">
        <f t="shared" si="2"/>
        <v>9M800m</v>
      </c>
      <c r="S62" s="102">
        <v>2.3175925925925898E-3</v>
      </c>
      <c r="T62" s="111" t="s">
        <v>398</v>
      </c>
    </row>
    <row r="63" spans="1:22" ht="14.4">
      <c r="A63">
        <v>10</v>
      </c>
      <c r="B63" s="120" t="s">
        <v>55</v>
      </c>
      <c r="C63" s="118" t="s">
        <v>15</v>
      </c>
      <c r="D63" t="str">
        <f t="shared" si="0"/>
        <v>800m m10</v>
      </c>
      <c r="E63" s="112">
        <v>2.5491898148148101E-3</v>
      </c>
      <c r="F63" s="101" t="s">
        <v>424</v>
      </c>
      <c r="H63">
        <v>10</v>
      </c>
      <c r="I63" s="120" t="s">
        <v>0</v>
      </c>
      <c r="J63" t="s">
        <v>14</v>
      </c>
      <c r="K63" t="str">
        <f t="shared" si="1"/>
        <v>kartis M10</v>
      </c>
      <c r="L63" s="113">
        <v>4.0999999999999996</v>
      </c>
      <c r="M63" s="111" t="s">
        <v>397</v>
      </c>
      <c r="O63">
        <v>10</v>
      </c>
      <c r="P63" s="120" t="s">
        <v>0</v>
      </c>
      <c r="Q63" s="118" t="s">
        <v>15</v>
      </c>
      <c r="R63" t="str">
        <f t="shared" si="2"/>
        <v>10M800m</v>
      </c>
      <c r="S63" s="102">
        <v>2.4912037037036999E-3</v>
      </c>
      <c r="T63" s="10"/>
    </row>
    <row r="64" spans="1:22" ht="14.4">
      <c r="A64">
        <v>1</v>
      </c>
      <c r="B64" s="120" t="s">
        <v>55</v>
      </c>
      <c r="C64" s="118" t="s">
        <v>21</v>
      </c>
      <c r="D64" t="str">
        <f t="shared" si="0"/>
        <v>1000m m1</v>
      </c>
      <c r="E64" s="115">
        <v>1.7361111111111099E-3</v>
      </c>
      <c r="F64" s="111" t="s">
        <v>397</v>
      </c>
      <c r="G64" s="108">
        <v>1.8172453703703701E-3</v>
      </c>
      <c r="H64">
        <v>1</v>
      </c>
      <c r="I64" s="120" t="s">
        <v>0</v>
      </c>
      <c r="K64" t="str">
        <f t="shared" si="1"/>
        <v xml:space="preserve"> M1</v>
      </c>
      <c r="M64" s="101" t="s">
        <v>424</v>
      </c>
      <c r="O64">
        <v>1</v>
      </c>
      <c r="P64" s="120" t="s">
        <v>0</v>
      </c>
      <c r="Q64" s="118" t="s">
        <v>21</v>
      </c>
      <c r="R64" t="str">
        <f t="shared" si="2"/>
        <v>1M1000m</v>
      </c>
      <c r="T64" s="111" t="s">
        <v>397</v>
      </c>
      <c r="V64" t="s">
        <v>494</v>
      </c>
    </row>
    <row r="65" spans="1:21" ht="14.4">
      <c r="A65">
        <v>2</v>
      </c>
      <c r="B65" s="120" t="s">
        <v>55</v>
      </c>
      <c r="C65" s="118" t="s">
        <v>21</v>
      </c>
      <c r="D65" t="str">
        <f t="shared" si="0"/>
        <v>1000m m2</v>
      </c>
      <c r="E65" s="115">
        <v>1.82881944444444E-3</v>
      </c>
      <c r="F65" s="111" t="s">
        <v>30</v>
      </c>
      <c r="G65" s="108">
        <v>1.8982638888888901E-3</v>
      </c>
      <c r="H65">
        <v>2</v>
      </c>
      <c r="I65" s="120" t="s">
        <v>0</v>
      </c>
      <c r="K65" t="str">
        <f t="shared" si="1"/>
        <v xml:space="preserve"> M2</v>
      </c>
      <c r="M65" s="111" t="s">
        <v>398</v>
      </c>
      <c r="O65">
        <v>2</v>
      </c>
      <c r="P65" s="120" t="s">
        <v>0</v>
      </c>
      <c r="Q65" s="118" t="s">
        <v>21</v>
      </c>
      <c r="R65" t="str">
        <f t="shared" si="2"/>
        <v>2M1000m</v>
      </c>
      <c r="T65" s="111" t="s">
        <v>30</v>
      </c>
    </row>
    <row r="66" spans="1:21" ht="14.4">
      <c r="A66">
        <v>3</v>
      </c>
      <c r="B66" s="120" t="s">
        <v>55</v>
      </c>
      <c r="C66" s="118" t="s">
        <v>21</v>
      </c>
      <c r="D66" t="str">
        <f t="shared" si="0"/>
        <v>1000m m3</v>
      </c>
      <c r="E66" s="115">
        <v>1.92141203703704E-3</v>
      </c>
      <c r="F66" s="111" t="s">
        <v>399</v>
      </c>
      <c r="G66" s="108">
        <v>2.0024305555555598E-3</v>
      </c>
      <c r="H66">
        <v>3</v>
      </c>
      <c r="I66" s="120" t="s">
        <v>0</v>
      </c>
      <c r="K66" t="str">
        <f t="shared" si="1"/>
        <v xml:space="preserve"> M3</v>
      </c>
      <c r="M66" s="111" t="s">
        <v>396</v>
      </c>
      <c r="O66">
        <v>3</v>
      </c>
      <c r="P66" s="120" t="s">
        <v>0</v>
      </c>
      <c r="Q66" s="118" t="s">
        <v>21</v>
      </c>
      <c r="R66" t="str">
        <f t="shared" si="2"/>
        <v>3M1000m</v>
      </c>
      <c r="S66" s="115">
        <v>1.90972222222222E-3</v>
      </c>
      <c r="T66" s="111" t="s">
        <v>399</v>
      </c>
    </row>
    <row r="67" spans="1:21" ht="14.4">
      <c r="A67">
        <v>4</v>
      </c>
      <c r="B67" s="120" t="s">
        <v>55</v>
      </c>
      <c r="C67" s="118" t="s">
        <v>21</v>
      </c>
      <c r="D67" t="str">
        <f t="shared" si="0"/>
        <v>1000m m4</v>
      </c>
      <c r="E67" s="115">
        <v>2.0255787037037E-3</v>
      </c>
      <c r="F67" s="111" t="s">
        <v>400</v>
      </c>
      <c r="G67" s="108">
        <v>2.1413194444444401E-3</v>
      </c>
      <c r="H67">
        <v>4</v>
      </c>
      <c r="I67" s="120" t="s">
        <v>0</v>
      </c>
      <c r="K67" t="str">
        <f t="shared" si="1"/>
        <v xml:space="preserve"> M4</v>
      </c>
      <c r="M67" s="111" t="s">
        <v>392</v>
      </c>
      <c r="O67">
        <v>4</v>
      </c>
      <c r="P67" s="120" t="s">
        <v>0</v>
      </c>
      <c r="Q67" s="118" t="s">
        <v>21</v>
      </c>
      <c r="R67" t="str">
        <f t="shared" si="2"/>
        <v>4M1000m</v>
      </c>
      <c r="S67" s="115">
        <v>2.0024305555555598E-3</v>
      </c>
      <c r="T67" s="111" t="s">
        <v>400</v>
      </c>
    </row>
    <row r="68" spans="1:21" ht="14.4">
      <c r="A68">
        <v>5</v>
      </c>
      <c r="B68" s="120" t="s">
        <v>55</v>
      </c>
      <c r="C68" s="118" t="s">
        <v>21</v>
      </c>
      <c r="D68" t="str">
        <f t="shared" ref="D68:D131" si="3">CONCATENATE(C68," ",B68,A68)</f>
        <v>1000m m5</v>
      </c>
      <c r="E68" s="115">
        <v>2.1644675925925898E-3</v>
      </c>
      <c r="F68" s="111" t="s">
        <v>401</v>
      </c>
      <c r="G68" s="108">
        <v>2.3149305555555601E-3</v>
      </c>
      <c r="H68">
        <v>5</v>
      </c>
      <c r="I68" s="120" t="s">
        <v>0</v>
      </c>
      <c r="K68" t="str">
        <f t="shared" ref="K68:K131" si="4">CONCATENATE(J68," ",I68,H68)</f>
        <v xml:space="preserve"> M5</v>
      </c>
      <c r="M68" s="111" t="s">
        <v>403</v>
      </c>
      <c r="O68">
        <v>5</v>
      </c>
      <c r="P68" s="120" t="s">
        <v>0</v>
      </c>
      <c r="Q68" s="118" t="s">
        <v>21</v>
      </c>
      <c r="R68" t="str">
        <f t="shared" ref="R68:R131" si="5">CONCATENATE(O68,P68,Q68)</f>
        <v>5M1000m</v>
      </c>
      <c r="S68" s="115">
        <v>2.1644675925925898E-3</v>
      </c>
      <c r="T68" s="111" t="s">
        <v>401</v>
      </c>
    </row>
    <row r="69" spans="1:21" ht="14.4">
      <c r="A69">
        <v>6</v>
      </c>
      <c r="B69" s="120" t="s">
        <v>55</v>
      </c>
      <c r="C69" s="118" t="s">
        <v>21</v>
      </c>
      <c r="D69" t="str">
        <f t="shared" si="3"/>
        <v>1000m m6</v>
      </c>
      <c r="E69" s="115">
        <v>2.3380787037036999E-3</v>
      </c>
      <c r="F69" s="111" t="s">
        <v>403</v>
      </c>
      <c r="G69" s="108">
        <v>2.5464120370370402E-3</v>
      </c>
      <c r="H69">
        <v>6</v>
      </c>
      <c r="I69" s="120" t="s">
        <v>0</v>
      </c>
      <c r="K69" t="str">
        <f t="shared" si="4"/>
        <v xml:space="preserve"> M6</v>
      </c>
      <c r="M69" s="111" t="s">
        <v>401</v>
      </c>
      <c r="O69">
        <v>6</v>
      </c>
      <c r="P69" s="120" t="s">
        <v>0</v>
      </c>
      <c r="Q69" s="118" t="s">
        <v>21</v>
      </c>
      <c r="R69" t="str">
        <f t="shared" si="5"/>
        <v>6M1000m</v>
      </c>
      <c r="S69" s="115">
        <v>2.3149305555555601E-3</v>
      </c>
      <c r="T69" s="111" t="s">
        <v>403</v>
      </c>
    </row>
    <row r="70" spans="1:21" ht="14.4">
      <c r="A70">
        <v>7</v>
      </c>
      <c r="B70" s="120" t="s">
        <v>55</v>
      </c>
      <c r="C70" s="118" t="s">
        <v>21</v>
      </c>
      <c r="D70" t="str">
        <f t="shared" si="3"/>
        <v>1000m m7</v>
      </c>
      <c r="E70" s="115">
        <v>2.5695601851851899E-3</v>
      </c>
      <c r="F70" s="111" t="s">
        <v>392</v>
      </c>
      <c r="G70" s="108">
        <v>2.7778935185185198E-3</v>
      </c>
      <c r="H70">
        <v>7</v>
      </c>
      <c r="I70" s="120" t="s">
        <v>0</v>
      </c>
      <c r="K70" t="str">
        <f t="shared" si="4"/>
        <v xml:space="preserve"> M7</v>
      </c>
      <c r="M70" s="111" t="s">
        <v>400</v>
      </c>
      <c r="O70">
        <v>7</v>
      </c>
      <c r="P70" s="120" t="s">
        <v>0</v>
      </c>
      <c r="Q70" s="118" t="s">
        <v>21</v>
      </c>
      <c r="R70" t="str">
        <f t="shared" si="5"/>
        <v>7M1000m</v>
      </c>
      <c r="S70" s="115">
        <v>2.5464120370370402E-3</v>
      </c>
      <c r="T70" s="111" t="s">
        <v>392</v>
      </c>
    </row>
    <row r="71" spans="1:21" ht="14.4">
      <c r="A71">
        <v>8</v>
      </c>
      <c r="B71" s="120" t="s">
        <v>55</v>
      </c>
      <c r="C71" s="118" t="s">
        <v>21</v>
      </c>
      <c r="D71" t="str">
        <f t="shared" si="3"/>
        <v>1000m m8</v>
      </c>
      <c r="E71" s="115">
        <v>2.80104166666667E-3</v>
      </c>
      <c r="F71" s="111" t="s">
        <v>396</v>
      </c>
      <c r="G71" s="108">
        <v>3.0093749999999999E-3</v>
      </c>
      <c r="H71">
        <v>8</v>
      </c>
      <c r="I71" s="120" t="s">
        <v>0</v>
      </c>
      <c r="K71" t="str">
        <f t="shared" si="4"/>
        <v xml:space="preserve"> M8</v>
      </c>
      <c r="M71" s="111" t="s">
        <v>399</v>
      </c>
      <c r="O71">
        <v>8</v>
      </c>
      <c r="P71" s="120" t="s">
        <v>0</v>
      </c>
      <c r="Q71" s="118" t="s">
        <v>21</v>
      </c>
      <c r="R71" t="str">
        <f t="shared" si="5"/>
        <v>8M1000m</v>
      </c>
      <c r="S71" s="115">
        <v>2.7200231481481498E-3</v>
      </c>
      <c r="T71" s="111" t="s">
        <v>396</v>
      </c>
    </row>
    <row r="72" spans="1:21" ht="14.4">
      <c r="A72">
        <v>9</v>
      </c>
      <c r="B72" s="120" t="s">
        <v>55</v>
      </c>
      <c r="C72" s="118" t="s">
        <v>21</v>
      </c>
      <c r="D72" t="str">
        <f t="shared" si="3"/>
        <v>1000m m9</v>
      </c>
      <c r="E72" s="115">
        <v>3.0325231481481501E-3</v>
      </c>
      <c r="F72" s="111" t="s">
        <v>398</v>
      </c>
      <c r="G72" s="108">
        <v>3.18298611111111E-3</v>
      </c>
      <c r="H72">
        <v>9</v>
      </c>
      <c r="I72" s="120" t="s">
        <v>0</v>
      </c>
      <c r="K72" t="str">
        <f t="shared" si="4"/>
        <v xml:space="preserve"> M9</v>
      </c>
      <c r="M72" s="111" t="s">
        <v>30</v>
      </c>
      <c r="O72">
        <v>9</v>
      </c>
      <c r="P72" s="120" t="s">
        <v>0</v>
      </c>
      <c r="Q72" s="118" t="s">
        <v>21</v>
      </c>
      <c r="R72" t="str">
        <f t="shared" si="5"/>
        <v>9M1000m</v>
      </c>
      <c r="S72" s="115">
        <v>2.9515046296296299E-3</v>
      </c>
      <c r="T72" s="111" t="s">
        <v>398</v>
      </c>
    </row>
    <row r="73" spans="1:21" ht="14.4">
      <c r="A73">
        <v>10</v>
      </c>
      <c r="B73" s="120" t="s">
        <v>55</v>
      </c>
      <c r="C73" s="118" t="s">
        <v>21</v>
      </c>
      <c r="D73" t="str">
        <f t="shared" si="3"/>
        <v>1000m m10</v>
      </c>
      <c r="E73" s="117">
        <v>3.2061342592592601E-3</v>
      </c>
      <c r="F73" s="101" t="s">
        <v>424</v>
      </c>
      <c r="H73">
        <v>10</v>
      </c>
      <c r="I73" s="120" t="s">
        <v>0</v>
      </c>
      <c r="K73" t="str">
        <f t="shared" si="4"/>
        <v xml:space="preserve"> M10</v>
      </c>
      <c r="M73" s="111" t="s">
        <v>397</v>
      </c>
      <c r="O73">
        <v>10</v>
      </c>
      <c r="P73" s="120" t="s">
        <v>0</v>
      </c>
      <c r="Q73" s="118" t="s">
        <v>21</v>
      </c>
      <c r="R73" t="str">
        <f t="shared" si="5"/>
        <v>10M1000m</v>
      </c>
      <c r="S73" s="117">
        <v>3.24085648148148E-3</v>
      </c>
      <c r="T73" s="10"/>
    </row>
    <row r="74" spans="1:21" ht="14.4">
      <c r="A74">
        <v>1</v>
      </c>
      <c r="B74" s="120" t="s">
        <v>55</v>
      </c>
      <c r="C74" s="118" t="s">
        <v>283</v>
      </c>
      <c r="D74" t="str">
        <f t="shared" si="3"/>
        <v>1500m m1</v>
      </c>
      <c r="E74" s="121">
        <v>2.8356481481481501E-3</v>
      </c>
      <c r="F74" s="111" t="s">
        <v>397</v>
      </c>
      <c r="H74">
        <v>1</v>
      </c>
      <c r="I74" s="120" t="s">
        <v>0</v>
      </c>
      <c r="K74" t="str">
        <f t="shared" si="4"/>
        <v xml:space="preserve"> M1</v>
      </c>
      <c r="M74" s="101" t="s">
        <v>424</v>
      </c>
      <c r="O74">
        <v>1</v>
      </c>
      <c r="P74" s="120" t="s">
        <v>0</v>
      </c>
      <c r="Q74" s="118" t="s">
        <v>283</v>
      </c>
      <c r="R74" t="str">
        <f t="shared" si="5"/>
        <v>1M1500m</v>
      </c>
      <c r="T74" s="111" t="s">
        <v>397</v>
      </c>
    </row>
    <row r="75" spans="1:21" ht="14.4">
      <c r="A75">
        <v>2</v>
      </c>
      <c r="B75" s="120" t="s">
        <v>55</v>
      </c>
      <c r="C75" s="118" t="s">
        <v>283</v>
      </c>
      <c r="D75" t="str">
        <f t="shared" si="3"/>
        <v>1500m m2</v>
      </c>
      <c r="E75" s="121">
        <v>2.8936342592592599E-3</v>
      </c>
      <c r="F75" s="111" t="s">
        <v>30</v>
      </c>
      <c r="H75">
        <v>2</v>
      </c>
      <c r="I75" s="120" t="s">
        <v>0</v>
      </c>
      <c r="K75" t="str">
        <f t="shared" si="4"/>
        <v xml:space="preserve"> M2</v>
      </c>
      <c r="M75" s="111" t="s">
        <v>398</v>
      </c>
      <c r="O75">
        <v>2</v>
      </c>
      <c r="P75" s="120" t="s">
        <v>0</v>
      </c>
      <c r="Q75" s="118" t="s">
        <v>283</v>
      </c>
      <c r="R75" t="str">
        <f t="shared" si="5"/>
        <v>2M1500m</v>
      </c>
      <c r="S75" s="121">
        <v>2.8935185185185201E-3</v>
      </c>
      <c r="T75" s="111" t="s">
        <v>30</v>
      </c>
      <c r="U75" t="s">
        <v>473</v>
      </c>
    </row>
    <row r="76" spans="1:21" ht="14.4">
      <c r="A76">
        <v>3</v>
      </c>
      <c r="B76" s="120" t="s">
        <v>55</v>
      </c>
      <c r="C76" s="118" t="s">
        <v>283</v>
      </c>
      <c r="D76" t="str">
        <f t="shared" si="3"/>
        <v>1500m m3</v>
      </c>
      <c r="E76" s="121">
        <v>3.0093749999999999E-3</v>
      </c>
      <c r="F76" s="111" t="s">
        <v>399</v>
      </c>
      <c r="H76">
        <v>3</v>
      </c>
      <c r="I76" s="120" t="s">
        <v>0</v>
      </c>
      <c r="K76" t="str">
        <f t="shared" si="4"/>
        <v xml:space="preserve"> M3</v>
      </c>
      <c r="M76" s="111" t="s">
        <v>396</v>
      </c>
      <c r="O76">
        <v>3</v>
      </c>
      <c r="P76" s="120" t="s">
        <v>0</v>
      </c>
      <c r="Q76" s="118" t="s">
        <v>283</v>
      </c>
      <c r="R76" t="str">
        <f t="shared" si="5"/>
        <v>3M1500m</v>
      </c>
      <c r="S76" s="121">
        <v>2.98611111111111E-3</v>
      </c>
      <c r="T76" s="111" t="s">
        <v>399</v>
      </c>
      <c r="U76" t="s">
        <v>480</v>
      </c>
    </row>
    <row r="77" spans="1:21" ht="14.4">
      <c r="A77">
        <v>4</v>
      </c>
      <c r="B77" s="120" t="s">
        <v>55</v>
      </c>
      <c r="C77" s="118" t="s">
        <v>283</v>
      </c>
      <c r="D77" t="str">
        <f t="shared" si="3"/>
        <v>1500m m4</v>
      </c>
      <c r="E77" s="121">
        <v>3.18298611111111E-3</v>
      </c>
      <c r="F77" s="111" t="s">
        <v>400</v>
      </c>
      <c r="H77">
        <v>4</v>
      </c>
      <c r="I77" s="120" t="s">
        <v>0</v>
      </c>
      <c r="K77" t="str">
        <f t="shared" si="4"/>
        <v xml:space="preserve"> M4</v>
      </c>
      <c r="M77" s="111" t="s">
        <v>392</v>
      </c>
      <c r="O77">
        <v>4</v>
      </c>
      <c r="P77" s="120" t="s">
        <v>0</v>
      </c>
      <c r="Q77" s="118" t="s">
        <v>283</v>
      </c>
      <c r="R77" t="str">
        <f t="shared" si="5"/>
        <v>4M1500m</v>
      </c>
      <c r="S77" s="121">
        <v>3.1828703703703702E-3</v>
      </c>
      <c r="T77" s="111" t="s">
        <v>400</v>
      </c>
    </row>
    <row r="78" spans="1:21" ht="14.4">
      <c r="A78">
        <v>5</v>
      </c>
      <c r="B78" s="120" t="s">
        <v>55</v>
      </c>
      <c r="C78" s="118" t="s">
        <v>283</v>
      </c>
      <c r="D78" t="str">
        <f t="shared" si="3"/>
        <v>1500m m5</v>
      </c>
      <c r="E78" s="121">
        <v>3.41446759259259E-3</v>
      </c>
      <c r="F78" s="111" t="s">
        <v>401</v>
      </c>
      <c r="H78">
        <v>5</v>
      </c>
      <c r="I78" s="120" t="s">
        <v>0</v>
      </c>
      <c r="K78" t="str">
        <f t="shared" si="4"/>
        <v xml:space="preserve"> M5</v>
      </c>
      <c r="M78" s="111" t="s">
        <v>403</v>
      </c>
      <c r="O78">
        <v>5</v>
      </c>
      <c r="P78" s="120" t="s">
        <v>0</v>
      </c>
      <c r="Q78" s="118" t="s">
        <v>283</v>
      </c>
      <c r="R78" t="str">
        <f t="shared" si="5"/>
        <v>5M1500m</v>
      </c>
      <c r="S78" s="121">
        <v>3.3564814814814798E-3</v>
      </c>
      <c r="T78" s="111" t="s">
        <v>401</v>
      </c>
    </row>
    <row r="79" spans="1:21" ht="14.4">
      <c r="A79">
        <v>6</v>
      </c>
      <c r="B79" s="120" t="s">
        <v>55</v>
      </c>
      <c r="C79" s="118" t="s">
        <v>283</v>
      </c>
      <c r="D79" t="str">
        <f t="shared" si="3"/>
        <v>1500m m6</v>
      </c>
      <c r="E79" s="121">
        <v>3.7038194444444401E-3</v>
      </c>
      <c r="F79" s="111" t="s">
        <v>403</v>
      </c>
      <c r="H79">
        <v>6</v>
      </c>
      <c r="I79" s="120" t="s">
        <v>0</v>
      </c>
      <c r="K79" t="str">
        <f t="shared" si="4"/>
        <v xml:space="preserve"> M6</v>
      </c>
      <c r="M79" s="111" t="s">
        <v>401</v>
      </c>
      <c r="O79">
        <v>6</v>
      </c>
      <c r="P79" s="120" t="s">
        <v>0</v>
      </c>
      <c r="Q79" s="118" t="s">
        <v>283</v>
      </c>
      <c r="R79" t="str">
        <f t="shared" si="5"/>
        <v>6M1500m</v>
      </c>
      <c r="S79" s="121">
        <v>3.6458333333333299E-3</v>
      </c>
      <c r="T79" s="111" t="s">
        <v>403</v>
      </c>
    </row>
    <row r="80" spans="1:21" ht="14.4">
      <c r="A80">
        <v>7</v>
      </c>
      <c r="B80" s="120" t="s">
        <v>55</v>
      </c>
      <c r="C80" s="118" t="s">
        <v>283</v>
      </c>
      <c r="D80" t="str">
        <f t="shared" si="3"/>
        <v>1500m m7</v>
      </c>
      <c r="E80" s="121">
        <v>3.9931712962963002E-3</v>
      </c>
      <c r="F80" s="111" t="s">
        <v>392</v>
      </c>
      <c r="H80">
        <v>7</v>
      </c>
      <c r="I80" s="120" t="s">
        <v>0</v>
      </c>
      <c r="K80" t="str">
        <f t="shared" si="4"/>
        <v xml:space="preserve"> M7</v>
      </c>
      <c r="M80" s="111" t="s">
        <v>400</v>
      </c>
      <c r="O80">
        <v>7</v>
      </c>
      <c r="P80" s="120" t="s">
        <v>0</v>
      </c>
      <c r="Q80" s="118" t="s">
        <v>283</v>
      </c>
      <c r="R80" t="str">
        <f t="shared" si="5"/>
        <v>7M1500m</v>
      </c>
      <c r="S80" s="121">
        <v>3.9930555555555596E-3</v>
      </c>
      <c r="T80" s="111" t="s">
        <v>392</v>
      </c>
    </row>
    <row r="81" spans="1:21" ht="14.4">
      <c r="A81">
        <v>8</v>
      </c>
      <c r="B81" s="120" t="s">
        <v>55</v>
      </c>
      <c r="C81" s="118" t="s">
        <v>283</v>
      </c>
      <c r="D81" t="str">
        <f t="shared" si="3"/>
        <v>1500m m8</v>
      </c>
      <c r="E81" s="121">
        <v>4.2825231481481499E-3</v>
      </c>
      <c r="F81" s="111" t="s">
        <v>396</v>
      </c>
      <c r="H81">
        <v>8</v>
      </c>
      <c r="I81" s="120" t="s">
        <v>0</v>
      </c>
      <c r="K81" t="str">
        <f t="shared" si="4"/>
        <v xml:space="preserve"> M8</v>
      </c>
      <c r="M81" s="111" t="s">
        <v>399</v>
      </c>
      <c r="O81">
        <v>8</v>
      </c>
      <c r="P81" s="120" t="s">
        <v>0</v>
      </c>
      <c r="Q81" s="118" t="s">
        <v>283</v>
      </c>
      <c r="R81" t="str">
        <f t="shared" si="5"/>
        <v>8M1500m</v>
      </c>
      <c r="S81" s="121">
        <v>4.2245370370370397E-3</v>
      </c>
      <c r="T81" s="111" t="s">
        <v>396</v>
      </c>
    </row>
    <row r="82" spans="1:21" ht="14.4">
      <c r="A82">
        <v>9</v>
      </c>
      <c r="B82" s="120" t="s">
        <v>55</v>
      </c>
      <c r="C82" s="118" t="s">
        <v>283</v>
      </c>
      <c r="D82" t="str">
        <f t="shared" si="3"/>
        <v>1500m m9</v>
      </c>
      <c r="E82" s="121">
        <v>4.51400462962963E-3</v>
      </c>
      <c r="F82" s="111" t="s">
        <v>398</v>
      </c>
      <c r="H82">
        <v>9</v>
      </c>
      <c r="I82" s="120" t="s">
        <v>0</v>
      </c>
      <c r="K82" t="str">
        <f t="shared" si="4"/>
        <v xml:space="preserve"> M9</v>
      </c>
      <c r="M82" s="111" t="s">
        <v>30</v>
      </c>
      <c r="O82">
        <v>9</v>
      </c>
      <c r="P82" s="120" t="s">
        <v>0</v>
      </c>
      <c r="Q82" s="118" t="s">
        <v>283</v>
      </c>
      <c r="R82" t="str">
        <f t="shared" si="5"/>
        <v>9M1500m</v>
      </c>
      <c r="S82" s="121">
        <v>4.5138888888888902E-3</v>
      </c>
      <c r="T82" s="111" t="s">
        <v>398</v>
      </c>
    </row>
    <row r="83" spans="1:21" ht="14.4">
      <c r="A83">
        <v>10</v>
      </c>
      <c r="B83" s="120" t="s">
        <v>55</v>
      </c>
      <c r="C83" s="118" t="s">
        <v>283</v>
      </c>
      <c r="D83" t="str">
        <f t="shared" si="3"/>
        <v>1500m m10</v>
      </c>
      <c r="E83" s="121">
        <v>5.0348379629629597E-3</v>
      </c>
      <c r="F83" s="101" t="s">
        <v>424</v>
      </c>
      <c r="H83">
        <v>10</v>
      </c>
      <c r="I83" s="120" t="s">
        <v>0</v>
      </c>
      <c r="K83" t="str">
        <f t="shared" si="4"/>
        <v xml:space="preserve"> M10</v>
      </c>
      <c r="M83" s="111" t="s">
        <v>397</v>
      </c>
      <c r="O83">
        <v>10</v>
      </c>
      <c r="P83" s="120" t="s">
        <v>0</v>
      </c>
      <c r="Q83" s="118" t="s">
        <v>283</v>
      </c>
      <c r="R83" t="str">
        <f t="shared" si="5"/>
        <v>10M1500m</v>
      </c>
      <c r="S83" s="121">
        <v>4.8611111111111103E-3</v>
      </c>
      <c r="T83" s="10"/>
    </row>
    <row r="84" spans="1:21" ht="14.4">
      <c r="A84">
        <v>1</v>
      </c>
      <c r="B84" s="120" t="s">
        <v>55</v>
      </c>
      <c r="C84" s="118" t="s">
        <v>336</v>
      </c>
      <c r="D84" t="str">
        <f t="shared" si="3"/>
        <v>2000m m1</v>
      </c>
      <c r="E84" s="121"/>
      <c r="F84" s="111" t="s">
        <v>397</v>
      </c>
      <c r="H84">
        <v>1</v>
      </c>
      <c r="I84" s="120" t="s">
        <v>0</v>
      </c>
      <c r="K84" t="str">
        <f t="shared" si="4"/>
        <v xml:space="preserve"> M1</v>
      </c>
      <c r="M84" s="101" t="s">
        <v>424</v>
      </c>
      <c r="O84">
        <v>1</v>
      </c>
      <c r="P84" s="120" t="s">
        <v>0</v>
      </c>
      <c r="Q84" s="118" t="s">
        <v>336</v>
      </c>
      <c r="R84" t="str">
        <f t="shared" si="5"/>
        <v>1M2000m</v>
      </c>
      <c r="T84" s="111" t="s">
        <v>397</v>
      </c>
    </row>
    <row r="85" spans="1:21" ht="14.4">
      <c r="A85">
        <v>2</v>
      </c>
      <c r="B85" s="120" t="s">
        <v>55</v>
      </c>
      <c r="C85" s="118" t="s">
        <v>336</v>
      </c>
      <c r="D85" t="str">
        <f t="shared" si="3"/>
        <v>2000m m2</v>
      </c>
      <c r="E85" s="121"/>
      <c r="F85" s="111" t="s">
        <v>30</v>
      </c>
      <c r="H85">
        <v>2</v>
      </c>
      <c r="I85" s="120" t="s">
        <v>0</v>
      </c>
      <c r="K85" t="str">
        <f t="shared" si="4"/>
        <v xml:space="preserve"> M2</v>
      </c>
      <c r="M85" s="111" t="s">
        <v>398</v>
      </c>
      <c r="O85">
        <v>2</v>
      </c>
      <c r="P85" s="120" t="s">
        <v>0</v>
      </c>
      <c r="Q85" s="118" t="s">
        <v>336</v>
      </c>
      <c r="R85" t="str">
        <f t="shared" si="5"/>
        <v>2M2000m</v>
      </c>
      <c r="T85" s="111" t="s">
        <v>30</v>
      </c>
    </row>
    <row r="86" spans="1:21" ht="14.4">
      <c r="A86">
        <v>3</v>
      </c>
      <c r="B86" s="120" t="s">
        <v>55</v>
      </c>
      <c r="C86" s="118" t="s">
        <v>336</v>
      </c>
      <c r="D86" t="str">
        <f t="shared" si="3"/>
        <v>2000m m3</v>
      </c>
      <c r="E86" s="121"/>
      <c r="F86" s="111" t="s">
        <v>399</v>
      </c>
      <c r="H86">
        <v>3</v>
      </c>
      <c r="I86" s="120" t="s">
        <v>0</v>
      </c>
      <c r="K86" t="str">
        <f t="shared" si="4"/>
        <v xml:space="preserve"> M3</v>
      </c>
      <c r="M86" s="111" t="s">
        <v>396</v>
      </c>
      <c r="O86">
        <v>3</v>
      </c>
      <c r="P86" s="120" t="s">
        <v>0</v>
      </c>
      <c r="Q86" s="118" t="s">
        <v>336</v>
      </c>
      <c r="R86" t="str">
        <f t="shared" si="5"/>
        <v>3M2000m</v>
      </c>
      <c r="T86" s="111" t="s">
        <v>399</v>
      </c>
    </row>
    <row r="87" spans="1:21" ht="14.4">
      <c r="A87">
        <v>4</v>
      </c>
      <c r="B87" s="120" t="s">
        <v>55</v>
      </c>
      <c r="C87" s="118" t="s">
        <v>336</v>
      </c>
      <c r="D87" t="str">
        <f t="shared" si="3"/>
        <v>2000m m4</v>
      </c>
      <c r="E87" s="121">
        <v>4.1666666666666701E-3</v>
      </c>
      <c r="F87" s="111" t="s">
        <v>400</v>
      </c>
      <c r="H87">
        <v>4</v>
      </c>
      <c r="I87" s="120" t="s">
        <v>0</v>
      </c>
      <c r="K87" t="str">
        <f t="shared" si="4"/>
        <v xml:space="preserve"> M4</v>
      </c>
      <c r="M87" s="111" t="s">
        <v>392</v>
      </c>
      <c r="O87">
        <v>4</v>
      </c>
      <c r="P87" s="120" t="s">
        <v>0</v>
      </c>
      <c r="Q87" s="118" t="s">
        <v>336</v>
      </c>
      <c r="R87" t="str">
        <f t="shared" si="5"/>
        <v>4M2000m</v>
      </c>
      <c r="T87" s="111" t="s">
        <v>400</v>
      </c>
    </row>
    <row r="88" spans="1:21" ht="14.4">
      <c r="A88">
        <v>5</v>
      </c>
      <c r="B88" s="120" t="s">
        <v>55</v>
      </c>
      <c r="C88" s="118" t="s">
        <v>336</v>
      </c>
      <c r="D88" t="str">
        <f t="shared" si="3"/>
        <v>2000m m5</v>
      </c>
      <c r="E88" s="121">
        <v>4.74548611111111E-3</v>
      </c>
      <c r="F88" s="111" t="s">
        <v>401</v>
      </c>
      <c r="H88">
        <v>5</v>
      </c>
      <c r="I88" s="120" t="s">
        <v>0</v>
      </c>
      <c r="K88" t="str">
        <f t="shared" si="4"/>
        <v xml:space="preserve"> M5</v>
      </c>
      <c r="M88" s="111" t="s">
        <v>403</v>
      </c>
      <c r="O88">
        <v>5</v>
      </c>
      <c r="P88" s="120" t="s">
        <v>0</v>
      </c>
      <c r="Q88" s="118" t="s">
        <v>336</v>
      </c>
      <c r="R88" t="str">
        <f t="shared" si="5"/>
        <v>5M2000m</v>
      </c>
      <c r="T88" s="111" t="s">
        <v>401</v>
      </c>
    </row>
    <row r="89" spans="1:21" ht="14.4">
      <c r="A89">
        <v>6</v>
      </c>
      <c r="B89" s="120" t="s">
        <v>55</v>
      </c>
      <c r="C89" s="118" t="s">
        <v>336</v>
      </c>
      <c r="D89" t="str">
        <f t="shared" si="3"/>
        <v>2000m m6</v>
      </c>
      <c r="E89" s="121">
        <v>5.0348379629629597E-3</v>
      </c>
      <c r="F89" s="111" t="s">
        <v>403</v>
      </c>
      <c r="H89">
        <v>6</v>
      </c>
      <c r="I89" s="120" t="s">
        <v>0</v>
      </c>
      <c r="K89" t="str">
        <f t="shared" si="4"/>
        <v xml:space="preserve"> M6</v>
      </c>
      <c r="M89" s="111" t="s">
        <v>401</v>
      </c>
      <c r="O89">
        <v>6</v>
      </c>
      <c r="P89" s="120" t="s">
        <v>0</v>
      </c>
      <c r="Q89" s="118" t="s">
        <v>336</v>
      </c>
      <c r="R89" t="str">
        <f t="shared" si="5"/>
        <v>6M2000m</v>
      </c>
      <c r="T89" s="111" t="s">
        <v>403</v>
      </c>
    </row>
    <row r="90" spans="1:21" ht="14.4">
      <c r="A90">
        <v>7</v>
      </c>
      <c r="B90" s="120" t="s">
        <v>55</v>
      </c>
      <c r="C90" s="118" t="s">
        <v>336</v>
      </c>
      <c r="D90" t="str">
        <f t="shared" si="3"/>
        <v>2000m m7</v>
      </c>
      <c r="E90" s="121">
        <v>5.4399305555555598E-3</v>
      </c>
      <c r="F90" s="111" t="s">
        <v>392</v>
      </c>
      <c r="H90">
        <v>7</v>
      </c>
      <c r="I90" s="120" t="s">
        <v>0</v>
      </c>
      <c r="K90" t="str">
        <f t="shared" si="4"/>
        <v xml:space="preserve"> M7</v>
      </c>
      <c r="M90" s="111" t="s">
        <v>400</v>
      </c>
      <c r="O90">
        <v>7</v>
      </c>
      <c r="P90" s="120" t="s">
        <v>0</v>
      </c>
      <c r="Q90" s="118" t="s">
        <v>336</v>
      </c>
      <c r="R90" t="str">
        <f t="shared" si="5"/>
        <v>7M2000m</v>
      </c>
      <c r="T90" s="111" t="s">
        <v>392</v>
      </c>
    </row>
    <row r="91" spans="1:21" ht="14.4">
      <c r="A91">
        <v>8</v>
      </c>
      <c r="B91" s="120" t="s">
        <v>55</v>
      </c>
      <c r="C91" s="118" t="s">
        <v>336</v>
      </c>
      <c r="D91" t="str">
        <f t="shared" si="3"/>
        <v>2000m m8</v>
      </c>
      <c r="E91" s="121">
        <v>5.7871527777777799E-3</v>
      </c>
      <c r="F91" s="111" t="s">
        <v>396</v>
      </c>
      <c r="H91">
        <v>8</v>
      </c>
      <c r="I91" s="120" t="s">
        <v>0</v>
      </c>
      <c r="K91" t="str">
        <f t="shared" si="4"/>
        <v xml:space="preserve"> M8</v>
      </c>
      <c r="M91" s="111" t="s">
        <v>399</v>
      </c>
      <c r="O91">
        <v>8</v>
      </c>
      <c r="P91" s="120" t="s">
        <v>0</v>
      </c>
      <c r="Q91" s="118" t="s">
        <v>336</v>
      </c>
      <c r="R91" t="str">
        <f t="shared" si="5"/>
        <v>8M2000m</v>
      </c>
      <c r="T91" s="111" t="s">
        <v>396</v>
      </c>
    </row>
    <row r="92" spans="1:21" ht="14.4">
      <c r="A92">
        <v>9</v>
      </c>
      <c r="B92" s="120" t="s">
        <v>55</v>
      </c>
      <c r="C92" s="118" t="s">
        <v>336</v>
      </c>
      <c r="D92" t="str">
        <f t="shared" si="3"/>
        <v>2000m m9</v>
      </c>
      <c r="E92" s="121">
        <v>6.2501157407407401E-3</v>
      </c>
      <c r="F92" s="111" t="s">
        <v>398</v>
      </c>
      <c r="H92">
        <v>9</v>
      </c>
      <c r="I92" s="120" t="s">
        <v>0</v>
      </c>
      <c r="K92" t="str">
        <f t="shared" si="4"/>
        <v xml:space="preserve"> M9</v>
      </c>
      <c r="M92" s="111" t="s">
        <v>30</v>
      </c>
      <c r="O92">
        <v>9</v>
      </c>
      <c r="P92" s="120" t="s">
        <v>0</v>
      </c>
      <c r="Q92" s="118" t="s">
        <v>336</v>
      </c>
      <c r="R92" t="str">
        <f t="shared" si="5"/>
        <v>9M2000m</v>
      </c>
      <c r="T92" s="111" t="s">
        <v>398</v>
      </c>
    </row>
    <row r="93" spans="1:21" ht="14.4">
      <c r="A93">
        <v>10</v>
      </c>
      <c r="B93" s="120" t="s">
        <v>55</v>
      </c>
      <c r="C93" s="118" t="s">
        <v>336</v>
      </c>
      <c r="D93" t="str">
        <f t="shared" si="3"/>
        <v>2000m m10</v>
      </c>
      <c r="E93" s="121"/>
      <c r="F93" s="101" t="s">
        <v>424</v>
      </c>
      <c r="H93">
        <v>10</v>
      </c>
      <c r="I93" s="120" t="s">
        <v>0</v>
      </c>
      <c r="K93" t="str">
        <f t="shared" si="4"/>
        <v xml:space="preserve"> M10</v>
      </c>
      <c r="M93" s="111" t="s">
        <v>397</v>
      </c>
      <c r="O93">
        <v>10</v>
      </c>
      <c r="P93" s="120" t="s">
        <v>0</v>
      </c>
      <c r="Q93" s="118" t="s">
        <v>336</v>
      </c>
      <c r="R93" t="str">
        <f t="shared" si="5"/>
        <v>10M2000m</v>
      </c>
      <c r="T93" s="10"/>
    </row>
    <row r="94" spans="1:21" ht="14.4">
      <c r="A94">
        <v>1</v>
      </c>
      <c r="B94" s="120" t="s">
        <v>55</v>
      </c>
      <c r="C94" s="118" t="s">
        <v>22</v>
      </c>
      <c r="D94" t="str">
        <f t="shared" si="3"/>
        <v>3000m m1</v>
      </c>
      <c r="E94" s="102">
        <v>6.1342592592592603E-3</v>
      </c>
      <c r="F94" s="111" t="s">
        <v>397</v>
      </c>
      <c r="H94">
        <v>1</v>
      </c>
      <c r="I94" s="120" t="s">
        <v>0</v>
      </c>
      <c r="K94" t="str">
        <f t="shared" si="4"/>
        <v xml:space="preserve"> M1</v>
      </c>
      <c r="M94" s="101" t="s">
        <v>424</v>
      </c>
      <c r="O94">
        <v>1</v>
      </c>
      <c r="P94" s="120" t="s">
        <v>0</v>
      </c>
      <c r="Q94" s="118" t="s">
        <v>22</v>
      </c>
      <c r="R94" t="str">
        <f t="shared" si="5"/>
        <v>1M3000m</v>
      </c>
      <c r="T94" s="111" t="s">
        <v>397</v>
      </c>
    </row>
    <row r="95" spans="1:21" ht="14.4">
      <c r="A95">
        <v>2</v>
      </c>
      <c r="B95" s="120" t="s">
        <v>55</v>
      </c>
      <c r="C95" s="118" t="s">
        <v>22</v>
      </c>
      <c r="D95" t="str">
        <f t="shared" si="3"/>
        <v>3000m m2</v>
      </c>
      <c r="E95" s="102">
        <v>6.1922453703703697E-3</v>
      </c>
      <c r="F95" s="111" t="s">
        <v>30</v>
      </c>
      <c r="H95">
        <v>2</v>
      </c>
      <c r="I95" s="120" t="s">
        <v>0</v>
      </c>
      <c r="K95" t="str">
        <f t="shared" si="4"/>
        <v xml:space="preserve"> M2</v>
      </c>
      <c r="M95" s="111" t="s">
        <v>398</v>
      </c>
      <c r="O95">
        <v>2</v>
      </c>
      <c r="P95" s="120" t="s">
        <v>0</v>
      </c>
      <c r="Q95" s="118" t="s">
        <v>22</v>
      </c>
      <c r="R95" t="str">
        <f t="shared" si="5"/>
        <v>2M3000m</v>
      </c>
      <c r="S95" s="115">
        <v>6.0185185185185203E-3</v>
      </c>
      <c r="T95" s="111" t="s">
        <v>30</v>
      </c>
      <c r="U95" t="s">
        <v>507</v>
      </c>
    </row>
    <row r="96" spans="1:21" ht="14.4">
      <c r="A96">
        <v>3</v>
      </c>
      <c r="B96" s="120" t="s">
        <v>55</v>
      </c>
      <c r="C96" s="118" t="s">
        <v>22</v>
      </c>
      <c r="D96" t="str">
        <f t="shared" si="3"/>
        <v>3000m m3</v>
      </c>
      <c r="E96" s="102">
        <v>6.4815972222222202E-3</v>
      </c>
      <c r="F96" s="111" t="s">
        <v>399</v>
      </c>
      <c r="H96">
        <v>3</v>
      </c>
      <c r="I96" s="120" t="s">
        <v>0</v>
      </c>
      <c r="K96" t="str">
        <f t="shared" si="4"/>
        <v xml:space="preserve"> M3</v>
      </c>
      <c r="M96" s="111" t="s">
        <v>396</v>
      </c>
      <c r="O96">
        <v>3</v>
      </c>
      <c r="P96" s="120" t="s">
        <v>0</v>
      </c>
      <c r="Q96" s="118" t="s">
        <v>22</v>
      </c>
      <c r="R96" t="str">
        <f t="shared" si="5"/>
        <v>3M3000m</v>
      </c>
      <c r="S96" s="115">
        <v>6.1922453703703697E-3</v>
      </c>
      <c r="T96" s="111" t="s">
        <v>399</v>
      </c>
      <c r="U96" t="s">
        <v>458</v>
      </c>
    </row>
    <row r="97" spans="1:21" ht="14.4">
      <c r="A97">
        <v>4</v>
      </c>
      <c r="B97" s="120" t="s">
        <v>55</v>
      </c>
      <c r="C97" s="118" t="s">
        <v>22</v>
      </c>
      <c r="D97" t="str">
        <f t="shared" si="3"/>
        <v>3000m m4</v>
      </c>
      <c r="E97" s="102">
        <v>6.8288194444444499E-3</v>
      </c>
      <c r="F97" s="111" t="s">
        <v>400</v>
      </c>
      <c r="H97">
        <v>4</v>
      </c>
      <c r="I97" s="120" t="s">
        <v>0</v>
      </c>
      <c r="K97" t="str">
        <f t="shared" si="4"/>
        <v xml:space="preserve"> M4</v>
      </c>
      <c r="M97" s="111" t="s">
        <v>392</v>
      </c>
      <c r="O97">
        <v>4</v>
      </c>
      <c r="P97" s="120" t="s">
        <v>0</v>
      </c>
      <c r="Q97" s="118" t="s">
        <v>22</v>
      </c>
      <c r="R97" t="str">
        <f t="shared" si="5"/>
        <v>4M3000m</v>
      </c>
      <c r="S97" s="115">
        <v>6.4815972222222202E-3</v>
      </c>
      <c r="T97" s="111" t="s">
        <v>400</v>
      </c>
    </row>
    <row r="98" spans="1:21" ht="14.4">
      <c r="A98">
        <v>5</v>
      </c>
      <c r="B98" s="120" t="s">
        <v>55</v>
      </c>
      <c r="C98" s="118" t="s">
        <v>22</v>
      </c>
      <c r="D98" t="str">
        <f t="shared" si="3"/>
        <v>3000m m5</v>
      </c>
      <c r="E98" s="102">
        <v>7.3496527777777796E-3</v>
      </c>
      <c r="F98" s="111" t="s">
        <v>401</v>
      </c>
      <c r="H98">
        <v>5</v>
      </c>
      <c r="I98" s="120" t="s">
        <v>0</v>
      </c>
      <c r="K98" t="str">
        <f t="shared" si="4"/>
        <v xml:space="preserve"> M5</v>
      </c>
      <c r="M98" s="111" t="s">
        <v>403</v>
      </c>
      <c r="O98">
        <v>5</v>
      </c>
      <c r="P98" s="120" t="s">
        <v>0</v>
      </c>
      <c r="Q98" s="118" t="s">
        <v>22</v>
      </c>
      <c r="R98" t="str">
        <f t="shared" si="5"/>
        <v>5M3000m</v>
      </c>
      <c r="S98" s="115">
        <v>6.8288194444444499E-3</v>
      </c>
      <c r="T98" s="111" t="s">
        <v>401</v>
      </c>
    </row>
    <row r="99" spans="1:21" ht="14.4">
      <c r="A99">
        <v>6</v>
      </c>
      <c r="B99" s="120" t="s">
        <v>55</v>
      </c>
      <c r="C99" s="118" t="s">
        <v>22</v>
      </c>
      <c r="D99" t="str">
        <f t="shared" si="3"/>
        <v>3000m m6</v>
      </c>
      <c r="E99" s="102">
        <v>7.9862268518518503E-3</v>
      </c>
      <c r="F99" s="111" t="s">
        <v>403</v>
      </c>
      <c r="H99">
        <v>6</v>
      </c>
      <c r="I99" s="120" t="s">
        <v>0</v>
      </c>
      <c r="K99" t="str">
        <f t="shared" si="4"/>
        <v xml:space="preserve"> M6</v>
      </c>
      <c r="M99" s="111" t="s">
        <v>401</v>
      </c>
      <c r="O99">
        <v>6</v>
      </c>
      <c r="P99" s="120" t="s">
        <v>0</v>
      </c>
      <c r="Q99" s="118" t="s">
        <v>22</v>
      </c>
      <c r="R99" t="str">
        <f t="shared" si="5"/>
        <v>6M3000m</v>
      </c>
      <c r="S99" s="115">
        <v>7.3496527777777796E-3</v>
      </c>
      <c r="T99" s="111" t="s">
        <v>403</v>
      </c>
    </row>
    <row r="100" spans="1:21" ht="14.4">
      <c r="A100">
        <v>7</v>
      </c>
      <c r="B100" s="120" t="s">
        <v>55</v>
      </c>
      <c r="C100" s="118" t="s">
        <v>22</v>
      </c>
      <c r="D100" t="str">
        <f t="shared" si="3"/>
        <v>3000m m7</v>
      </c>
      <c r="E100" s="102">
        <v>8.6806712962962992E-3</v>
      </c>
      <c r="F100" s="111" t="s">
        <v>392</v>
      </c>
      <c r="H100">
        <v>7</v>
      </c>
      <c r="I100" s="120" t="s">
        <v>0</v>
      </c>
      <c r="K100" t="str">
        <f t="shared" si="4"/>
        <v xml:space="preserve"> M7</v>
      </c>
      <c r="M100" s="111" t="s">
        <v>400</v>
      </c>
      <c r="O100">
        <v>7</v>
      </c>
      <c r="P100" s="120" t="s">
        <v>0</v>
      </c>
      <c r="Q100" s="118" t="s">
        <v>22</v>
      </c>
      <c r="R100" t="str">
        <f t="shared" si="5"/>
        <v>7M3000m</v>
      </c>
      <c r="S100" s="115">
        <v>7.9862268518518503E-3</v>
      </c>
      <c r="T100" s="111" t="s">
        <v>392</v>
      </c>
    </row>
    <row r="101" spans="1:21" ht="14.4">
      <c r="A101">
        <v>8</v>
      </c>
      <c r="B101" s="120" t="s">
        <v>55</v>
      </c>
      <c r="C101" s="118" t="s">
        <v>22</v>
      </c>
      <c r="D101" t="str">
        <f t="shared" si="3"/>
        <v>3000m m8</v>
      </c>
      <c r="E101" s="102">
        <v>9.2593750000000002E-3</v>
      </c>
      <c r="F101" s="111" t="s">
        <v>396</v>
      </c>
      <c r="H101">
        <v>8</v>
      </c>
      <c r="I101" s="120" t="s">
        <v>0</v>
      </c>
      <c r="K101" t="str">
        <f t="shared" si="4"/>
        <v xml:space="preserve"> M8</v>
      </c>
      <c r="M101" s="111" t="s">
        <v>399</v>
      </c>
      <c r="O101">
        <v>8</v>
      </c>
      <c r="P101" s="120" t="s">
        <v>0</v>
      </c>
      <c r="Q101" s="118" t="s">
        <v>22</v>
      </c>
      <c r="R101" t="str">
        <f t="shared" si="5"/>
        <v>8M3000m</v>
      </c>
      <c r="S101" s="115">
        <v>8.6806712962962992E-3</v>
      </c>
      <c r="T101" s="111" t="s">
        <v>396</v>
      </c>
    </row>
    <row r="102" spans="1:21" ht="14.4">
      <c r="A102">
        <v>9</v>
      </c>
      <c r="B102" s="120" t="s">
        <v>55</v>
      </c>
      <c r="C102" s="118" t="s">
        <v>22</v>
      </c>
      <c r="D102" t="str">
        <f t="shared" si="3"/>
        <v>3000m m9</v>
      </c>
      <c r="E102" s="102">
        <v>1.00695601851852E-2</v>
      </c>
      <c r="F102" s="111" t="s">
        <v>398</v>
      </c>
      <c r="H102">
        <v>9</v>
      </c>
      <c r="I102" s="120" t="s">
        <v>0</v>
      </c>
      <c r="K102" t="str">
        <f t="shared" si="4"/>
        <v xml:space="preserve"> M9</v>
      </c>
      <c r="M102" s="111" t="s">
        <v>30</v>
      </c>
      <c r="O102">
        <v>9</v>
      </c>
      <c r="P102" s="120" t="s">
        <v>0</v>
      </c>
      <c r="Q102" s="118" t="s">
        <v>22</v>
      </c>
      <c r="R102" t="str">
        <f t="shared" si="5"/>
        <v>9M3000m</v>
      </c>
      <c r="S102" s="115">
        <v>9.2593750000000002E-3</v>
      </c>
      <c r="T102" s="111" t="s">
        <v>398</v>
      </c>
    </row>
    <row r="103" spans="1:21" ht="14.4">
      <c r="A103">
        <v>10</v>
      </c>
      <c r="B103" s="120" t="s">
        <v>55</v>
      </c>
      <c r="C103" s="118" t="s">
        <v>22</v>
      </c>
      <c r="D103" t="str">
        <f t="shared" si="3"/>
        <v>3000m m10</v>
      </c>
      <c r="E103" s="102"/>
      <c r="F103" s="101" t="s">
        <v>424</v>
      </c>
      <c r="H103">
        <v>10</v>
      </c>
      <c r="I103" s="120" t="s">
        <v>0</v>
      </c>
      <c r="K103" t="str">
        <f t="shared" si="4"/>
        <v xml:space="preserve"> M10</v>
      </c>
      <c r="M103" s="111" t="s">
        <v>397</v>
      </c>
      <c r="O103">
        <v>10</v>
      </c>
      <c r="P103" s="120" t="s">
        <v>0</v>
      </c>
      <c r="Q103" s="118" t="s">
        <v>22</v>
      </c>
      <c r="R103" t="str">
        <f t="shared" si="5"/>
        <v>10M3000m</v>
      </c>
      <c r="T103" s="10"/>
    </row>
    <row r="104" spans="1:21" ht="14.4">
      <c r="A104">
        <v>1</v>
      </c>
      <c r="B104" s="120" t="s">
        <v>55</v>
      </c>
      <c r="C104" s="118" t="s">
        <v>23</v>
      </c>
      <c r="D104" t="str">
        <f t="shared" si="3"/>
        <v>60m bb m1</v>
      </c>
      <c r="E104" s="114">
        <v>7.8</v>
      </c>
      <c r="F104" s="111" t="s">
        <v>397</v>
      </c>
      <c r="G104" s="107">
        <v>0.84</v>
      </c>
      <c r="H104">
        <v>1</v>
      </c>
      <c r="I104" s="120" t="s">
        <v>0</v>
      </c>
      <c r="K104" t="str">
        <f t="shared" si="4"/>
        <v xml:space="preserve"> M1</v>
      </c>
      <c r="M104" s="101" t="s">
        <v>424</v>
      </c>
      <c r="O104">
        <v>1</v>
      </c>
      <c r="P104" s="120" t="s">
        <v>0</v>
      </c>
      <c r="Q104" s="118" t="s">
        <v>323</v>
      </c>
      <c r="R104" t="str">
        <f t="shared" si="5"/>
        <v>1M5000m</v>
      </c>
      <c r="T104" s="111" t="s">
        <v>397</v>
      </c>
      <c r="U104" t="s">
        <v>472</v>
      </c>
    </row>
    <row r="105" spans="1:21" ht="14.4">
      <c r="A105">
        <v>2</v>
      </c>
      <c r="B105" s="120" t="s">
        <v>55</v>
      </c>
      <c r="C105" s="118" t="s">
        <v>23</v>
      </c>
      <c r="D105" t="str">
        <f t="shared" si="3"/>
        <v>60m bb m2</v>
      </c>
      <c r="E105" s="114">
        <v>8.11</v>
      </c>
      <c r="F105" s="111" t="s">
        <v>30</v>
      </c>
      <c r="G105" s="107"/>
      <c r="H105">
        <v>2</v>
      </c>
      <c r="I105" s="120" t="s">
        <v>0</v>
      </c>
      <c r="K105" t="str">
        <f t="shared" si="4"/>
        <v xml:space="preserve"> M2</v>
      </c>
      <c r="M105" s="111" t="s">
        <v>398</v>
      </c>
      <c r="O105">
        <v>2</v>
      </c>
      <c r="P105" s="120" t="s">
        <v>0</v>
      </c>
      <c r="Q105" s="118" t="s">
        <v>323</v>
      </c>
      <c r="R105" t="str">
        <f t="shared" si="5"/>
        <v>2M5000m</v>
      </c>
      <c r="T105" s="111" t="s">
        <v>30</v>
      </c>
      <c r="U105" t="s">
        <v>479</v>
      </c>
    </row>
    <row r="106" spans="1:21" ht="14.4">
      <c r="A106">
        <v>3</v>
      </c>
      <c r="B106" s="120" t="s">
        <v>55</v>
      </c>
      <c r="C106" s="118" t="s">
        <v>23</v>
      </c>
      <c r="D106" t="str">
        <f t="shared" si="3"/>
        <v>60m bb m3</v>
      </c>
      <c r="E106" s="114">
        <v>8.56</v>
      </c>
      <c r="F106" s="111" t="s">
        <v>399</v>
      </c>
      <c r="G106" s="107"/>
      <c r="H106">
        <v>3</v>
      </c>
      <c r="I106" s="120" t="s">
        <v>0</v>
      </c>
      <c r="K106" t="str">
        <f t="shared" si="4"/>
        <v xml:space="preserve"> M3</v>
      </c>
      <c r="M106" s="111" t="s">
        <v>396</v>
      </c>
      <c r="O106">
        <v>3</v>
      </c>
      <c r="P106" s="120" t="s">
        <v>0</v>
      </c>
      <c r="Q106" s="118" t="s">
        <v>323</v>
      </c>
      <c r="R106" t="str">
        <f t="shared" si="5"/>
        <v>3M5000m</v>
      </c>
      <c r="T106" s="111" t="s">
        <v>399</v>
      </c>
    </row>
    <row r="107" spans="1:21" ht="14.4">
      <c r="A107">
        <v>4</v>
      </c>
      <c r="B107" s="120" t="s">
        <v>55</v>
      </c>
      <c r="C107" s="118" t="s">
        <v>23</v>
      </c>
      <c r="D107" t="str">
        <f t="shared" si="3"/>
        <v>60m bb m4</v>
      </c>
      <c r="E107" s="114">
        <v>8.9499999999999993</v>
      </c>
      <c r="F107" s="111" t="s">
        <v>400</v>
      </c>
      <c r="G107" s="107"/>
      <c r="H107">
        <v>4</v>
      </c>
      <c r="I107" s="120" t="s">
        <v>0</v>
      </c>
      <c r="K107" t="str">
        <f t="shared" si="4"/>
        <v xml:space="preserve"> M4</v>
      </c>
      <c r="M107" s="111" t="s">
        <v>392</v>
      </c>
      <c r="O107">
        <v>4</v>
      </c>
      <c r="P107" s="120" t="s">
        <v>0</v>
      </c>
      <c r="Q107" s="118" t="s">
        <v>323</v>
      </c>
      <c r="R107" t="str">
        <f t="shared" si="5"/>
        <v>4M5000m</v>
      </c>
      <c r="T107" s="111" t="s">
        <v>400</v>
      </c>
    </row>
    <row r="108" spans="1:21" ht="14.4">
      <c r="A108">
        <v>5</v>
      </c>
      <c r="B108" s="120" t="s">
        <v>55</v>
      </c>
      <c r="C108" s="118" t="s">
        <v>23</v>
      </c>
      <c r="D108" t="str">
        <f t="shared" si="3"/>
        <v>60m bb m5</v>
      </c>
      <c r="E108" s="114">
        <v>9.5500000000000007</v>
      </c>
      <c r="F108" s="111" t="s">
        <v>401</v>
      </c>
      <c r="H108">
        <v>5</v>
      </c>
      <c r="I108" s="120" t="s">
        <v>0</v>
      </c>
      <c r="K108" t="str">
        <f t="shared" si="4"/>
        <v xml:space="preserve"> M5</v>
      </c>
      <c r="M108" s="111" t="s">
        <v>403</v>
      </c>
      <c r="O108">
        <v>5</v>
      </c>
      <c r="P108" s="120" t="s">
        <v>0</v>
      </c>
      <c r="Q108" s="118" t="s">
        <v>323</v>
      </c>
      <c r="R108" t="str">
        <f t="shared" si="5"/>
        <v>5M5000m</v>
      </c>
      <c r="T108" s="111" t="s">
        <v>401</v>
      </c>
    </row>
    <row r="109" spans="1:21" ht="14.4">
      <c r="A109">
        <v>6</v>
      </c>
      <c r="B109" s="120" t="s">
        <v>55</v>
      </c>
      <c r="C109" s="118" t="s">
        <v>23</v>
      </c>
      <c r="D109" t="str">
        <f t="shared" si="3"/>
        <v>60m bb m6</v>
      </c>
      <c r="E109" s="114">
        <v>10.25</v>
      </c>
      <c r="F109" s="111" t="s">
        <v>403</v>
      </c>
      <c r="H109">
        <v>6</v>
      </c>
      <c r="I109" s="120" t="s">
        <v>0</v>
      </c>
      <c r="K109" t="str">
        <f t="shared" si="4"/>
        <v xml:space="preserve"> M6</v>
      </c>
      <c r="M109" s="111" t="s">
        <v>401</v>
      </c>
      <c r="O109">
        <v>6</v>
      </c>
      <c r="P109" s="120" t="s">
        <v>0</v>
      </c>
      <c r="Q109" s="118" t="s">
        <v>323</v>
      </c>
      <c r="R109" t="str">
        <f t="shared" si="5"/>
        <v>6M5000m</v>
      </c>
      <c r="T109" s="111" t="s">
        <v>403</v>
      </c>
    </row>
    <row r="110" spans="1:21" ht="14.4">
      <c r="A110">
        <v>7</v>
      </c>
      <c r="B110" s="120" t="s">
        <v>55</v>
      </c>
      <c r="C110" s="118" t="s">
        <v>23</v>
      </c>
      <c r="D110" t="str">
        <f t="shared" si="3"/>
        <v>60m bb m7</v>
      </c>
      <c r="E110" s="114">
        <v>11.25</v>
      </c>
      <c r="F110" s="111" t="s">
        <v>392</v>
      </c>
      <c r="H110">
        <v>7</v>
      </c>
      <c r="I110" s="120" t="s">
        <v>0</v>
      </c>
      <c r="K110" t="str">
        <f t="shared" si="4"/>
        <v xml:space="preserve"> M7</v>
      </c>
      <c r="M110" s="111" t="s">
        <v>400</v>
      </c>
      <c r="O110">
        <v>7</v>
      </c>
      <c r="P110" s="120" t="s">
        <v>0</v>
      </c>
      <c r="Q110" s="118" t="s">
        <v>323</v>
      </c>
      <c r="R110" t="str">
        <f t="shared" si="5"/>
        <v>7M5000m</v>
      </c>
      <c r="T110" s="111" t="s">
        <v>392</v>
      </c>
    </row>
    <row r="111" spans="1:21" ht="14.4">
      <c r="A111">
        <v>8</v>
      </c>
      <c r="B111" s="120" t="s">
        <v>55</v>
      </c>
      <c r="C111" s="118" t="s">
        <v>23</v>
      </c>
      <c r="D111" t="str">
        <f t="shared" si="3"/>
        <v>60m bb m8</v>
      </c>
      <c r="E111" s="114">
        <v>12.05</v>
      </c>
      <c r="F111" s="111" t="s">
        <v>396</v>
      </c>
      <c r="H111">
        <v>8</v>
      </c>
      <c r="I111" s="120" t="s">
        <v>0</v>
      </c>
      <c r="K111" t="str">
        <f t="shared" si="4"/>
        <v xml:space="preserve"> M8</v>
      </c>
      <c r="M111" s="111" t="s">
        <v>399</v>
      </c>
      <c r="O111">
        <v>8</v>
      </c>
      <c r="P111" s="120" t="s">
        <v>0</v>
      </c>
      <c r="Q111" s="118" t="s">
        <v>323</v>
      </c>
      <c r="R111" t="str">
        <f t="shared" si="5"/>
        <v>8M5000m</v>
      </c>
      <c r="T111" s="111" t="s">
        <v>396</v>
      </c>
    </row>
    <row r="112" spans="1:21" ht="14.4">
      <c r="A112">
        <v>9</v>
      </c>
      <c r="B112" s="120" t="s">
        <v>55</v>
      </c>
      <c r="C112" s="118" t="s">
        <v>23</v>
      </c>
      <c r="D112" t="str">
        <f t="shared" si="3"/>
        <v>60m bb m9</v>
      </c>
      <c r="E112" s="114">
        <v>12.75</v>
      </c>
      <c r="F112" s="111" t="s">
        <v>398</v>
      </c>
      <c r="H112">
        <v>9</v>
      </c>
      <c r="I112" s="120" t="s">
        <v>0</v>
      </c>
      <c r="K112" t="str">
        <f t="shared" si="4"/>
        <v xml:space="preserve"> M9</v>
      </c>
      <c r="M112" s="111" t="s">
        <v>30</v>
      </c>
      <c r="O112">
        <v>9</v>
      </c>
      <c r="P112" s="120" t="s">
        <v>0</v>
      </c>
      <c r="Q112" s="118" t="s">
        <v>323</v>
      </c>
      <c r="R112" t="str">
        <f t="shared" si="5"/>
        <v>9M5000m</v>
      </c>
      <c r="T112" s="111" t="s">
        <v>398</v>
      </c>
    </row>
    <row r="113" spans="1:21" ht="14.4">
      <c r="A113">
        <v>10</v>
      </c>
      <c r="B113" s="120" t="s">
        <v>55</v>
      </c>
      <c r="C113" s="118" t="s">
        <v>23</v>
      </c>
      <c r="D113" t="str">
        <f t="shared" si="3"/>
        <v>60m bb m10</v>
      </c>
      <c r="E113" s="114">
        <v>13.75</v>
      </c>
      <c r="F113" s="101" t="s">
        <v>424</v>
      </c>
      <c r="H113">
        <v>10</v>
      </c>
      <c r="I113" s="120" t="s">
        <v>0</v>
      </c>
      <c r="K113" t="str">
        <f t="shared" si="4"/>
        <v xml:space="preserve"> M10</v>
      </c>
      <c r="M113" s="111" t="s">
        <v>397</v>
      </c>
      <c r="O113">
        <v>10</v>
      </c>
      <c r="P113" s="120" t="s">
        <v>0</v>
      </c>
      <c r="Q113" s="118" t="s">
        <v>323</v>
      </c>
      <c r="R113" t="str">
        <f t="shared" si="5"/>
        <v>10M5000m</v>
      </c>
      <c r="T113" s="10"/>
    </row>
    <row r="114" spans="1:21" ht="14.4">
      <c r="A114">
        <v>1</v>
      </c>
      <c r="B114" s="120" t="s">
        <v>55</v>
      </c>
      <c r="C114" s="118" t="s">
        <v>13</v>
      </c>
      <c r="D114" t="str">
        <f t="shared" si="3"/>
        <v>60m bb.76 m1</v>
      </c>
      <c r="E114" s="114"/>
      <c r="F114" s="111" t="s">
        <v>397</v>
      </c>
      <c r="G114" s="107">
        <v>0.76</v>
      </c>
      <c r="H114">
        <v>1</v>
      </c>
      <c r="I114" s="120" t="s">
        <v>0</v>
      </c>
      <c r="K114" t="str">
        <f t="shared" si="4"/>
        <v xml:space="preserve"> M1</v>
      </c>
      <c r="M114" s="101" t="s">
        <v>424</v>
      </c>
      <c r="O114">
        <v>1</v>
      </c>
      <c r="P114" s="120" t="s">
        <v>0</v>
      </c>
      <c r="Q114" s="118" t="s">
        <v>462</v>
      </c>
      <c r="R114" t="str">
        <f t="shared" si="5"/>
        <v>1M10000m</v>
      </c>
      <c r="T114" s="111" t="s">
        <v>397</v>
      </c>
    </row>
    <row r="115" spans="1:21" ht="14.4">
      <c r="A115">
        <v>2</v>
      </c>
      <c r="B115" s="120" t="s">
        <v>55</v>
      </c>
      <c r="C115" s="118" t="s">
        <v>13</v>
      </c>
      <c r="D115" t="str">
        <f t="shared" si="3"/>
        <v>60m bb.76 m2</v>
      </c>
      <c r="E115" s="114"/>
      <c r="F115" s="111" t="s">
        <v>30</v>
      </c>
      <c r="H115">
        <v>2</v>
      </c>
      <c r="I115" s="120" t="s">
        <v>0</v>
      </c>
      <c r="K115" t="str">
        <f t="shared" si="4"/>
        <v xml:space="preserve"> M2</v>
      </c>
      <c r="M115" s="111" t="s">
        <v>398</v>
      </c>
      <c r="O115">
        <v>2</v>
      </c>
      <c r="P115" s="120" t="s">
        <v>0</v>
      </c>
      <c r="Q115" s="118" t="s">
        <v>462</v>
      </c>
      <c r="R115" t="str">
        <f t="shared" si="5"/>
        <v>2M10000m</v>
      </c>
      <c r="T115" s="111" t="s">
        <v>30</v>
      </c>
      <c r="U115" t="s">
        <v>496</v>
      </c>
    </row>
    <row r="116" spans="1:21" ht="14.4">
      <c r="A116">
        <v>3</v>
      </c>
      <c r="B116" s="120" t="s">
        <v>55</v>
      </c>
      <c r="C116" s="118" t="s">
        <v>13</v>
      </c>
      <c r="D116" t="str">
        <f t="shared" si="3"/>
        <v>60m bb.76 m3</v>
      </c>
      <c r="E116" s="114"/>
      <c r="F116" s="111" t="s">
        <v>399</v>
      </c>
      <c r="H116">
        <v>3</v>
      </c>
      <c r="I116" s="120" t="s">
        <v>0</v>
      </c>
      <c r="K116" t="str">
        <f t="shared" si="4"/>
        <v xml:space="preserve"> M3</v>
      </c>
      <c r="M116" s="111" t="s">
        <v>396</v>
      </c>
      <c r="O116">
        <v>3</v>
      </c>
      <c r="P116" s="120" t="s">
        <v>0</v>
      </c>
      <c r="Q116" s="118" t="s">
        <v>462</v>
      </c>
      <c r="R116" t="str">
        <f t="shared" si="5"/>
        <v>3M10000m</v>
      </c>
      <c r="T116" s="111" t="s">
        <v>399</v>
      </c>
    </row>
    <row r="117" spans="1:21" ht="14.4">
      <c r="A117">
        <v>4</v>
      </c>
      <c r="B117" s="120" t="s">
        <v>55</v>
      </c>
      <c r="C117" s="118" t="s">
        <v>13</v>
      </c>
      <c r="D117" t="str">
        <f t="shared" si="3"/>
        <v>60m bb.76 m4</v>
      </c>
      <c r="E117" s="114">
        <v>8</v>
      </c>
      <c r="F117" s="111" t="s">
        <v>400</v>
      </c>
      <c r="H117">
        <v>4</v>
      </c>
      <c r="I117" s="120" t="s">
        <v>0</v>
      </c>
      <c r="K117" t="str">
        <f t="shared" si="4"/>
        <v xml:space="preserve"> M4</v>
      </c>
      <c r="M117" s="111" t="s">
        <v>392</v>
      </c>
      <c r="O117">
        <v>4</v>
      </c>
      <c r="P117" s="120" t="s">
        <v>0</v>
      </c>
      <c r="Q117" s="118" t="s">
        <v>462</v>
      </c>
      <c r="R117" t="str">
        <f t="shared" si="5"/>
        <v>4M10000m</v>
      </c>
      <c r="T117" s="111" t="s">
        <v>400</v>
      </c>
    </row>
    <row r="118" spans="1:21" ht="14.4">
      <c r="A118">
        <v>5</v>
      </c>
      <c r="B118" s="120" t="s">
        <v>55</v>
      </c>
      <c r="C118" s="118" t="s">
        <v>13</v>
      </c>
      <c r="D118" t="str">
        <f t="shared" si="3"/>
        <v>60m bb.76 m5</v>
      </c>
      <c r="E118" s="114">
        <v>9.25</v>
      </c>
      <c r="F118" s="111" t="s">
        <v>401</v>
      </c>
      <c r="H118">
        <v>5</v>
      </c>
      <c r="I118" s="120" t="s">
        <v>0</v>
      </c>
      <c r="K118" t="str">
        <f t="shared" si="4"/>
        <v xml:space="preserve"> M5</v>
      </c>
      <c r="M118" s="111" t="s">
        <v>403</v>
      </c>
      <c r="O118">
        <v>5</v>
      </c>
      <c r="P118" s="120" t="s">
        <v>0</v>
      </c>
      <c r="Q118" s="118" t="s">
        <v>462</v>
      </c>
      <c r="R118" t="str">
        <f t="shared" si="5"/>
        <v>5M10000m</v>
      </c>
      <c r="T118" s="111" t="s">
        <v>401</v>
      </c>
    </row>
    <row r="119" spans="1:21" ht="14.4">
      <c r="A119">
        <v>6</v>
      </c>
      <c r="B119" s="120" t="s">
        <v>55</v>
      </c>
      <c r="C119" s="118" t="s">
        <v>13</v>
      </c>
      <c r="D119" t="str">
        <f t="shared" si="3"/>
        <v>60m bb.76 m6</v>
      </c>
      <c r="E119" s="114">
        <v>9.85</v>
      </c>
      <c r="F119" s="111" t="s">
        <v>403</v>
      </c>
      <c r="H119">
        <v>6</v>
      </c>
      <c r="I119" s="120" t="s">
        <v>0</v>
      </c>
      <c r="K119" t="str">
        <f t="shared" si="4"/>
        <v xml:space="preserve"> M6</v>
      </c>
      <c r="M119" s="111" t="s">
        <v>401</v>
      </c>
      <c r="O119">
        <v>6</v>
      </c>
      <c r="P119" s="120" t="s">
        <v>0</v>
      </c>
      <c r="Q119" s="118" t="s">
        <v>462</v>
      </c>
      <c r="R119" t="str">
        <f t="shared" si="5"/>
        <v>6M10000m</v>
      </c>
      <c r="T119" s="111" t="s">
        <v>403</v>
      </c>
    </row>
    <row r="120" spans="1:21" ht="14.4">
      <c r="A120">
        <v>7</v>
      </c>
      <c r="B120" s="120" t="s">
        <v>55</v>
      </c>
      <c r="C120" s="118" t="s">
        <v>13</v>
      </c>
      <c r="D120" t="str">
        <f t="shared" si="3"/>
        <v>60m bb.76 m7</v>
      </c>
      <c r="E120" s="114">
        <v>10.85</v>
      </c>
      <c r="F120" s="111" t="s">
        <v>392</v>
      </c>
      <c r="H120">
        <v>7</v>
      </c>
      <c r="I120" s="120" t="s">
        <v>0</v>
      </c>
      <c r="K120" t="str">
        <f t="shared" si="4"/>
        <v xml:space="preserve"> M7</v>
      </c>
      <c r="M120" s="111" t="s">
        <v>400</v>
      </c>
      <c r="O120">
        <v>7</v>
      </c>
      <c r="P120" s="120" t="s">
        <v>0</v>
      </c>
      <c r="Q120" s="118" t="s">
        <v>462</v>
      </c>
      <c r="R120" t="str">
        <f t="shared" si="5"/>
        <v>7M10000m</v>
      </c>
      <c r="T120" s="111" t="s">
        <v>392</v>
      </c>
    </row>
    <row r="121" spans="1:21" ht="14.4">
      <c r="A121">
        <v>8</v>
      </c>
      <c r="B121" s="120" t="s">
        <v>55</v>
      </c>
      <c r="C121" s="118" t="s">
        <v>13</v>
      </c>
      <c r="D121" t="str">
        <f t="shared" si="3"/>
        <v>60m bb.76 m8</v>
      </c>
      <c r="E121" s="114">
        <v>11.95</v>
      </c>
      <c r="F121" s="111" t="s">
        <v>396</v>
      </c>
      <c r="H121">
        <v>8</v>
      </c>
      <c r="I121" s="120" t="s">
        <v>0</v>
      </c>
      <c r="K121" t="str">
        <f t="shared" si="4"/>
        <v xml:space="preserve"> M8</v>
      </c>
      <c r="M121" s="111" t="s">
        <v>399</v>
      </c>
      <c r="O121">
        <v>8</v>
      </c>
      <c r="P121" s="120" t="s">
        <v>0</v>
      </c>
      <c r="Q121" s="118" t="s">
        <v>462</v>
      </c>
      <c r="R121" t="str">
        <f t="shared" si="5"/>
        <v>8M10000m</v>
      </c>
      <c r="T121" s="111" t="s">
        <v>396</v>
      </c>
    </row>
    <row r="122" spans="1:21" ht="14.4">
      <c r="A122">
        <v>9</v>
      </c>
      <c r="B122" s="120" t="s">
        <v>55</v>
      </c>
      <c r="C122" s="118" t="s">
        <v>13</v>
      </c>
      <c r="D122" t="str">
        <f t="shared" si="3"/>
        <v>60m bb.76 m9</v>
      </c>
      <c r="E122" s="114">
        <v>12.75</v>
      </c>
      <c r="F122" s="111" t="s">
        <v>398</v>
      </c>
      <c r="H122">
        <v>9</v>
      </c>
      <c r="I122" s="120" t="s">
        <v>0</v>
      </c>
      <c r="K122" t="str">
        <f t="shared" si="4"/>
        <v xml:space="preserve"> M9</v>
      </c>
      <c r="M122" s="111" t="s">
        <v>30</v>
      </c>
      <c r="O122">
        <v>9</v>
      </c>
      <c r="P122" s="120" t="s">
        <v>0</v>
      </c>
      <c r="Q122" s="118" t="s">
        <v>462</v>
      </c>
      <c r="R122" t="str">
        <f t="shared" si="5"/>
        <v>9M10000m</v>
      </c>
      <c r="T122" s="111" t="s">
        <v>398</v>
      </c>
    </row>
    <row r="123" spans="1:21" ht="14.4">
      <c r="A123">
        <v>10</v>
      </c>
      <c r="B123" s="120" t="s">
        <v>55</v>
      </c>
      <c r="C123" s="118" t="s">
        <v>13</v>
      </c>
      <c r="D123" t="str">
        <f t="shared" si="3"/>
        <v>60m bb.76 m10</v>
      </c>
      <c r="E123" s="114">
        <v>13.35</v>
      </c>
      <c r="F123" s="101" t="s">
        <v>424</v>
      </c>
      <c r="H123">
        <v>10</v>
      </c>
      <c r="I123" s="120" t="s">
        <v>0</v>
      </c>
      <c r="K123" t="str">
        <f t="shared" si="4"/>
        <v xml:space="preserve"> M10</v>
      </c>
      <c r="M123" s="111" t="s">
        <v>397</v>
      </c>
      <c r="O123">
        <v>10</v>
      </c>
      <c r="P123" s="120" t="s">
        <v>0</v>
      </c>
      <c r="Q123" s="118" t="s">
        <v>462</v>
      </c>
      <c r="R123" t="str">
        <f t="shared" si="5"/>
        <v>10M10000m</v>
      </c>
      <c r="T123" s="10"/>
    </row>
    <row r="124" spans="1:21" ht="14.4">
      <c r="A124">
        <v>1</v>
      </c>
      <c r="B124" s="120" t="s">
        <v>55</v>
      </c>
      <c r="C124" s="118" t="s">
        <v>360</v>
      </c>
      <c r="D124" t="str">
        <f t="shared" si="3"/>
        <v>5000m sp. ėj. m1</v>
      </c>
      <c r="E124" s="114"/>
      <c r="F124" s="111" t="s">
        <v>397</v>
      </c>
      <c r="H124">
        <v>1</v>
      </c>
      <c r="I124" s="120" t="s">
        <v>0</v>
      </c>
      <c r="K124" t="str">
        <f t="shared" si="4"/>
        <v xml:space="preserve"> M1</v>
      </c>
      <c r="M124" s="101" t="s">
        <v>424</v>
      </c>
      <c r="O124">
        <v>1</v>
      </c>
      <c r="P124" s="120" t="s">
        <v>0</v>
      </c>
      <c r="Q124" s="118" t="s">
        <v>452</v>
      </c>
      <c r="R124" t="str">
        <f t="shared" si="5"/>
        <v>1M3000mkl</v>
      </c>
      <c r="T124" s="111" t="s">
        <v>397</v>
      </c>
    </row>
    <row r="125" spans="1:21" ht="14.4">
      <c r="A125">
        <v>2</v>
      </c>
      <c r="B125" s="120" t="s">
        <v>55</v>
      </c>
      <c r="C125" s="118" t="s">
        <v>360</v>
      </c>
      <c r="D125" t="str">
        <f t="shared" si="3"/>
        <v>5000m sp. ėj. m2</v>
      </c>
      <c r="E125" s="114" t="s">
        <v>456</v>
      </c>
      <c r="F125" s="111" t="s">
        <v>30</v>
      </c>
      <c r="H125">
        <v>2</v>
      </c>
      <c r="I125" s="120" t="s">
        <v>0</v>
      </c>
      <c r="K125" t="str">
        <f t="shared" si="4"/>
        <v xml:space="preserve"> M2</v>
      </c>
      <c r="M125" s="111" t="s">
        <v>398</v>
      </c>
      <c r="O125">
        <v>2</v>
      </c>
      <c r="P125" s="120" t="s">
        <v>0</v>
      </c>
      <c r="Q125" s="118" t="s">
        <v>452</v>
      </c>
      <c r="R125" t="str">
        <f t="shared" si="5"/>
        <v>2M3000mkl</v>
      </c>
      <c r="T125" s="111" t="s">
        <v>30</v>
      </c>
    </row>
    <row r="126" spans="1:21" ht="14.4">
      <c r="A126">
        <v>3</v>
      </c>
      <c r="B126" s="120" t="s">
        <v>55</v>
      </c>
      <c r="C126" s="118" t="s">
        <v>360</v>
      </c>
      <c r="D126" t="str">
        <f t="shared" si="3"/>
        <v>5000m sp. ėj. m3</v>
      </c>
      <c r="E126" s="114" t="s">
        <v>474</v>
      </c>
      <c r="F126" s="111" t="s">
        <v>399</v>
      </c>
      <c r="H126">
        <v>3</v>
      </c>
      <c r="I126" s="120" t="s">
        <v>0</v>
      </c>
      <c r="K126" t="str">
        <f t="shared" si="4"/>
        <v xml:space="preserve"> M3</v>
      </c>
      <c r="M126" s="111" t="s">
        <v>396</v>
      </c>
      <c r="O126">
        <v>3</v>
      </c>
      <c r="P126" s="120" t="s">
        <v>0</v>
      </c>
      <c r="Q126" s="118" t="s">
        <v>452</v>
      </c>
      <c r="R126" t="str">
        <f t="shared" si="5"/>
        <v>3M3000mkl</v>
      </c>
      <c r="T126" s="111" t="s">
        <v>399</v>
      </c>
    </row>
    <row r="127" spans="1:21" ht="14.4">
      <c r="A127">
        <v>4</v>
      </c>
      <c r="B127" s="120" t="s">
        <v>55</v>
      </c>
      <c r="C127" s="118" t="s">
        <v>360</v>
      </c>
      <c r="D127" t="str">
        <f t="shared" si="3"/>
        <v>5000m sp. ėj. m4</v>
      </c>
      <c r="E127" s="114" t="s">
        <v>481</v>
      </c>
      <c r="F127" s="111" t="s">
        <v>400</v>
      </c>
      <c r="H127">
        <v>4</v>
      </c>
      <c r="I127" s="120" t="s">
        <v>0</v>
      </c>
      <c r="K127" t="str">
        <f t="shared" si="4"/>
        <v xml:space="preserve"> M4</v>
      </c>
      <c r="M127" s="111" t="s">
        <v>392</v>
      </c>
      <c r="O127">
        <v>4</v>
      </c>
      <c r="P127" s="120" t="s">
        <v>0</v>
      </c>
      <c r="Q127" s="118" t="s">
        <v>452</v>
      </c>
      <c r="R127" t="str">
        <f t="shared" si="5"/>
        <v>4M3000mkl</v>
      </c>
      <c r="T127" s="111" t="s">
        <v>400</v>
      </c>
    </row>
    <row r="128" spans="1:21" ht="14.4">
      <c r="A128">
        <v>5</v>
      </c>
      <c r="B128" s="120" t="s">
        <v>55</v>
      </c>
      <c r="C128" s="118" t="s">
        <v>360</v>
      </c>
      <c r="D128" t="str">
        <f t="shared" si="3"/>
        <v>5000m sp. ėj. m5</v>
      </c>
      <c r="E128" s="114" t="s">
        <v>488</v>
      </c>
      <c r="F128" s="111" t="s">
        <v>401</v>
      </c>
      <c r="H128">
        <v>5</v>
      </c>
      <c r="I128" s="120" t="s">
        <v>0</v>
      </c>
      <c r="K128" t="str">
        <f t="shared" si="4"/>
        <v xml:space="preserve"> M5</v>
      </c>
      <c r="M128" s="111" t="s">
        <v>403</v>
      </c>
      <c r="O128">
        <v>5</v>
      </c>
      <c r="P128" s="120" t="s">
        <v>0</v>
      </c>
      <c r="Q128" s="118" t="s">
        <v>452</v>
      </c>
      <c r="R128" t="str">
        <f t="shared" si="5"/>
        <v>5M3000mkl</v>
      </c>
      <c r="T128" s="111" t="s">
        <v>401</v>
      </c>
    </row>
    <row r="129" spans="1:22" ht="14.4">
      <c r="A129">
        <v>6</v>
      </c>
      <c r="B129" s="120" t="s">
        <v>55</v>
      </c>
      <c r="C129" s="118" t="s">
        <v>360</v>
      </c>
      <c r="D129" t="str">
        <f t="shared" si="3"/>
        <v>5000m sp. ėj. m6</v>
      </c>
      <c r="E129" s="114" t="s">
        <v>493</v>
      </c>
      <c r="F129" s="111" t="s">
        <v>403</v>
      </c>
      <c r="H129">
        <v>6</v>
      </c>
      <c r="I129" s="120" t="s">
        <v>0</v>
      </c>
      <c r="K129" t="str">
        <f t="shared" si="4"/>
        <v xml:space="preserve"> M6</v>
      </c>
      <c r="M129" s="111" t="s">
        <v>401</v>
      </c>
      <c r="O129">
        <v>6</v>
      </c>
      <c r="P129" s="120" t="s">
        <v>0</v>
      </c>
      <c r="Q129" s="118" t="s">
        <v>452</v>
      </c>
      <c r="R129" t="str">
        <f t="shared" si="5"/>
        <v>6M3000mkl</v>
      </c>
      <c r="T129" s="111" t="s">
        <v>403</v>
      </c>
    </row>
    <row r="130" spans="1:22" ht="14.4">
      <c r="A130">
        <v>7</v>
      </c>
      <c r="B130" s="120" t="s">
        <v>55</v>
      </c>
      <c r="C130" s="118" t="s">
        <v>360</v>
      </c>
      <c r="D130" t="str">
        <f t="shared" si="3"/>
        <v>5000m sp. ėj. m7</v>
      </c>
      <c r="E130" s="114" t="s">
        <v>499</v>
      </c>
      <c r="F130" s="111" t="s">
        <v>392</v>
      </c>
      <c r="H130">
        <v>7</v>
      </c>
      <c r="I130" s="120" t="s">
        <v>0</v>
      </c>
      <c r="K130" t="str">
        <f t="shared" si="4"/>
        <v xml:space="preserve"> M7</v>
      </c>
      <c r="M130" s="111" t="s">
        <v>400</v>
      </c>
      <c r="O130">
        <v>7</v>
      </c>
      <c r="P130" s="120" t="s">
        <v>0</v>
      </c>
      <c r="Q130" s="118" t="s">
        <v>452</v>
      </c>
      <c r="R130" t="str">
        <f t="shared" si="5"/>
        <v>7M3000mkl</v>
      </c>
      <c r="T130" s="111" t="s">
        <v>392</v>
      </c>
    </row>
    <row r="131" spans="1:22" ht="14.4">
      <c r="A131">
        <v>8</v>
      </c>
      <c r="B131" s="120" t="s">
        <v>55</v>
      </c>
      <c r="C131" s="118" t="s">
        <v>360</v>
      </c>
      <c r="D131" t="str">
        <f t="shared" si="3"/>
        <v>5000m sp. ėj. m8</v>
      </c>
      <c r="E131" s="114" t="s">
        <v>504</v>
      </c>
      <c r="F131" s="111" t="s">
        <v>396</v>
      </c>
      <c r="H131">
        <v>8</v>
      </c>
      <c r="I131" s="120" t="s">
        <v>0</v>
      </c>
      <c r="K131" t="str">
        <f t="shared" si="4"/>
        <v xml:space="preserve"> M8</v>
      </c>
      <c r="M131" s="111" t="s">
        <v>399</v>
      </c>
      <c r="O131">
        <v>8</v>
      </c>
      <c r="P131" s="120" t="s">
        <v>0</v>
      </c>
      <c r="Q131" s="118" t="s">
        <v>452</v>
      </c>
      <c r="R131" t="str">
        <f t="shared" si="5"/>
        <v>8M3000mkl</v>
      </c>
      <c r="T131" s="111" t="s">
        <v>396</v>
      </c>
    </row>
    <row r="132" spans="1:22" ht="14.4">
      <c r="A132">
        <v>9</v>
      </c>
      <c r="B132" s="120" t="s">
        <v>55</v>
      </c>
      <c r="C132" s="118" t="s">
        <v>360</v>
      </c>
      <c r="D132" t="str">
        <f t="shared" ref="D132:D195" si="6">CONCATENATE(C132," ",B132,A132)</f>
        <v>5000m sp. ėj. m9</v>
      </c>
      <c r="E132" s="114" t="s">
        <v>451</v>
      </c>
      <c r="F132" s="111" t="s">
        <v>398</v>
      </c>
      <c r="H132">
        <v>9</v>
      </c>
      <c r="I132" s="120" t="s">
        <v>0</v>
      </c>
      <c r="K132" t="str">
        <f t="shared" ref="K132:K195" si="7">CONCATENATE(J132," ",I132,H132)</f>
        <v xml:space="preserve"> M9</v>
      </c>
      <c r="M132" s="111" t="s">
        <v>30</v>
      </c>
      <c r="O132">
        <v>9</v>
      </c>
      <c r="P132" s="120" t="s">
        <v>0</v>
      </c>
      <c r="Q132" s="118" t="s">
        <v>452</v>
      </c>
      <c r="R132" t="str">
        <f t="shared" ref="R132:R195" si="8">CONCATENATE(O132,P132,Q132)</f>
        <v>9M3000mkl</v>
      </c>
      <c r="T132" s="111" t="s">
        <v>398</v>
      </c>
    </row>
    <row r="133" spans="1:22" ht="14.4">
      <c r="A133">
        <v>10</v>
      </c>
      <c r="B133" s="120" t="s">
        <v>55</v>
      </c>
      <c r="C133" s="118" t="s">
        <v>360</v>
      </c>
      <c r="D133" t="str">
        <f t="shared" si="6"/>
        <v>5000m sp. ėj. m10</v>
      </c>
      <c r="E133" s="114" t="s">
        <v>470</v>
      </c>
      <c r="F133" s="101" t="s">
        <v>424</v>
      </c>
      <c r="H133">
        <v>10</v>
      </c>
      <c r="I133" s="120" t="s">
        <v>0</v>
      </c>
      <c r="K133" t="str">
        <f t="shared" si="7"/>
        <v xml:space="preserve"> M10</v>
      </c>
      <c r="M133" s="111" t="s">
        <v>397</v>
      </c>
      <c r="O133">
        <v>10</v>
      </c>
      <c r="P133" s="120" t="s">
        <v>0</v>
      </c>
      <c r="Q133" s="118" t="s">
        <v>452</v>
      </c>
      <c r="R133" t="str">
        <f t="shared" si="8"/>
        <v>10M3000mkl</v>
      </c>
      <c r="T133" s="10"/>
    </row>
    <row r="134" spans="1:22" ht="14.4">
      <c r="A134">
        <v>1</v>
      </c>
      <c r="B134" s="120" t="s">
        <v>34</v>
      </c>
      <c r="C134" s="118" t="s">
        <v>13</v>
      </c>
      <c r="D134" t="str">
        <f t="shared" si="6"/>
        <v>60m bb.76 v1</v>
      </c>
      <c r="E134" s="114"/>
      <c r="F134" s="111" t="s">
        <v>397</v>
      </c>
      <c r="H134">
        <v>1</v>
      </c>
      <c r="I134" s="120" t="s">
        <v>3</v>
      </c>
      <c r="J134" t="s">
        <v>17</v>
      </c>
      <c r="K134" t="str">
        <f t="shared" si="7"/>
        <v>tolis V1</v>
      </c>
      <c r="L134" s="105">
        <v>2</v>
      </c>
      <c r="M134" s="101" t="s">
        <v>424</v>
      </c>
      <c r="O134">
        <v>1</v>
      </c>
      <c r="P134" s="120" t="s">
        <v>3</v>
      </c>
      <c r="Q134" s="118" t="s">
        <v>463</v>
      </c>
      <c r="R134" t="str">
        <f t="shared" si="8"/>
        <v>1V100m</v>
      </c>
      <c r="T134" s="111" t="s">
        <v>397</v>
      </c>
    </row>
    <row r="135" spans="1:22" ht="14.4">
      <c r="A135">
        <v>2</v>
      </c>
      <c r="B135" s="120" t="s">
        <v>34</v>
      </c>
      <c r="C135" s="118" t="s">
        <v>13</v>
      </c>
      <c r="D135" t="str">
        <f t="shared" si="6"/>
        <v>60m bb.76 v2</v>
      </c>
      <c r="E135" s="114"/>
      <c r="F135" s="111" t="s">
        <v>30</v>
      </c>
      <c r="H135">
        <v>2</v>
      </c>
      <c r="I135" s="120" t="s">
        <v>3</v>
      </c>
      <c r="J135" t="s">
        <v>17</v>
      </c>
      <c r="K135" t="str">
        <f t="shared" si="7"/>
        <v>tolis V2</v>
      </c>
      <c r="L135" s="104">
        <v>4</v>
      </c>
      <c r="M135" s="111" t="s">
        <v>398</v>
      </c>
      <c r="O135">
        <v>2</v>
      </c>
      <c r="P135" s="120" t="s">
        <v>3</v>
      </c>
      <c r="Q135" s="118" t="s">
        <v>463</v>
      </c>
      <c r="R135" t="str">
        <f t="shared" si="8"/>
        <v>2V100m</v>
      </c>
      <c r="S135" s="104">
        <v>10.29</v>
      </c>
      <c r="T135" s="111" t="s">
        <v>30</v>
      </c>
      <c r="V135" s="10"/>
    </row>
    <row r="136" spans="1:22" ht="14.4">
      <c r="A136">
        <v>3</v>
      </c>
      <c r="B136" s="120" t="s">
        <v>34</v>
      </c>
      <c r="C136" s="118" t="s">
        <v>13</v>
      </c>
      <c r="D136" t="str">
        <f t="shared" si="6"/>
        <v>60m bb.76 v3</v>
      </c>
      <c r="E136" s="114"/>
      <c r="F136" s="111" t="s">
        <v>399</v>
      </c>
      <c r="H136">
        <v>3</v>
      </c>
      <c r="I136" s="120" t="s">
        <v>3</v>
      </c>
      <c r="J136" t="s">
        <v>17</v>
      </c>
      <c r="K136" t="str">
        <f t="shared" si="7"/>
        <v>tolis V3</v>
      </c>
      <c r="L136" s="104">
        <v>4.45</v>
      </c>
      <c r="M136" s="111" t="s">
        <v>396</v>
      </c>
      <c r="O136">
        <v>3</v>
      </c>
      <c r="P136" s="120" t="s">
        <v>3</v>
      </c>
      <c r="Q136" s="118" t="s">
        <v>463</v>
      </c>
      <c r="R136" t="str">
        <f t="shared" si="8"/>
        <v>3V100m</v>
      </c>
      <c r="S136" s="104">
        <v>10.66</v>
      </c>
      <c r="T136" s="111" t="s">
        <v>399</v>
      </c>
      <c r="V136" s="10"/>
    </row>
    <row r="137" spans="1:22" ht="14.4">
      <c r="A137">
        <v>4</v>
      </c>
      <c r="B137" s="120" t="s">
        <v>34</v>
      </c>
      <c r="C137" s="118" t="s">
        <v>13</v>
      </c>
      <c r="D137" t="str">
        <f t="shared" si="6"/>
        <v>60m bb.76 v4</v>
      </c>
      <c r="E137" s="114"/>
      <c r="F137" s="111" t="s">
        <v>400</v>
      </c>
      <c r="H137">
        <v>4</v>
      </c>
      <c r="I137" s="120" t="s">
        <v>3</v>
      </c>
      <c r="J137" t="s">
        <v>17</v>
      </c>
      <c r="K137" t="str">
        <f t="shared" si="7"/>
        <v>tolis V4</v>
      </c>
      <c r="L137" s="104">
        <v>5</v>
      </c>
      <c r="M137" s="111" t="s">
        <v>392</v>
      </c>
      <c r="O137">
        <v>4</v>
      </c>
      <c r="P137" s="120" t="s">
        <v>3</v>
      </c>
      <c r="Q137" s="118" t="s">
        <v>463</v>
      </c>
      <c r="R137" t="str">
        <f t="shared" si="8"/>
        <v>4V100m</v>
      </c>
      <c r="S137" s="104">
        <v>10.95</v>
      </c>
      <c r="T137" s="111" t="s">
        <v>400</v>
      </c>
      <c r="V137" s="10"/>
    </row>
    <row r="138" spans="1:22" ht="14.4">
      <c r="A138">
        <v>5</v>
      </c>
      <c r="B138" s="120" t="s">
        <v>34</v>
      </c>
      <c r="C138" s="118" t="s">
        <v>13</v>
      </c>
      <c r="D138" t="str">
        <f t="shared" si="6"/>
        <v>60m bb.76 v5</v>
      </c>
      <c r="E138" s="114"/>
      <c r="F138" s="111" t="s">
        <v>401</v>
      </c>
      <c r="H138">
        <v>5</v>
      </c>
      <c r="I138" s="120" t="s">
        <v>3</v>
      </c>
      <c r="J138" t="s">
        <v>17</v>
      </c>
      <c r="K138" t="str">
        <f t="shared" si="7"/>
        <v>tolis V5</v>
      </c>
      <c r="L138" s="104">
        <v>5.6</v>
      </c>
      <c r="M138" s="111" t="s">
        <v>403</v>
      </c>
      <c r="O138">
        <v>5</v>
      </c>
      <c r="P138" s="120" t="s">
        <v>3</v>
      </c>
      <c r="Q138" s="118" t="s">
        <v>463</v>
      </c>
      <c r="R138" t="str">
        <f t="shared" si="8"/>
        <v>5V100m</v>
      </c>
      <c r="S138" s="104">
        <v>11.35</v>
      </c>
      <c r="T138" s="111" t="s">
        <v>401</v>
      </c>
      <c r="V138" s="10"/>
    </row>
    <row r="139" spans="1:22" ht="14.4">
      <c r="A139">
        <v>6</v>
      </c>
      <c r="B139" s="120" t="s">
        <v>34</v>
      </c>
      <c r="C139" s="118" t="s">
        <v>13</v>
      </c>
      <c r="D139" t="str">
        <f t="shared" si="6"/>
        <v>60m bb.76 v6</v>
      </c>
      <c r="E139" s="114"/>
      <c r="F139" s="111" t="s">
        <v>403</v>
      </c>
      <c r="H139">
        <v>6</v>
      </c>
      <c r="I139" s="120" t="s">
        <v>3</v>
      </c>
      <c r="J139" t="s">
        <v>17</v>
      </c>
      <c r="K139" t="str">
        <f t="shared" si="7"/>
        <v>tolis V6</v>
      </c>
      <c r="L139" s="104">
        <v>6.2</v>
      </c>
      <c r="M139" s="111" t="s">
        <v>401</v>
      </c>
      <c r="O139">
        <v>6</v>
      </c>
      <c r="P139" s="120" t="s">
        <v>3</v>
      </c>
      <c r="Q139" s="118" t="s">
        <v>463</v>
      </c>
      <c r="R139" t="str">
        <f t="shared" si="8"/>
        <v>6V100m</v>
      </c>
      <c r="S139" s="104">
        <v>11.95</v>
      </c>
      <c r="T139" s="111" t="s">
        <v>403</v>
      </c>
      <c r="V139" s="10"/>
    </row>
    <row r="140" spans="1:22" ht="14.4">
      <c r="A140">
        <v>7</v>
      </c>
      <c r="B140" s="120" t="s">
        <v>34</v>
      </c>
      <c r="C140" s="118" t="s">
        <v>13</v>
      </c>
      <c r="D140" t="str">
        <f t="shared" si="6"/>
        <v>60m bb.76 v7</v>
      </c>
      <c r="E140" s="114">
        <v>9</v>
      </c>
      <c r="F140" s="111" t="s">
        <v>392</v>
      </c>
      <c r="H140">
        <v>7</v>
      </c>
      <c r="I140" s="120" t="s">
        <v>3</v>
      </c>
      <c r="J140" t="s">
        <v>17</v>
      </c>
      <c r="K140" t="str">
        <f t="shared" si="7"/>
        <v>tolis V7</v>
      </c>
      <c r="L140" s="104">
        <v>6.7</v>
      </c>
      <c r="M140" s="111" t="s">
        <v>400</v>
      </c>
      <c r="O140">
        <v>7</v>
      </c>
      <c r="P140" s="120" t="s">
        <v>3</v>
      </c>
      <c r="Q140" s="118" t="s">
        <v>463</v>
      </c>
      <c r="R140" t="str">
        <f t="shared" si="8"/>
        <v>7V100m</v>
      </c>
      <c r="S140" s="104">
        <v>12.67</v>
      </c>
      <c r="T140" s="111" t="s">
        <v>392</v>
      </c>
      <c r="V140" s="10"/>
    </row>
    <row r="141" spans="1:22" ht="14.4">
      <c r="A141">
        <v>8</v>
      </c>
      <c r="B141" s="120" t="s">
        <v>34</v>
      </c>
      <c r="C141" s="118" t="s">
        <v>13</v>
      </c>
      <c r="D141" t="str">
        <f t="shared" si="6"/>
        <v>60m bb.76 v8</v>
      </c>
      <c r="E141" s="114">
        <v>10.25</v>
      </c>
      <c r="F141" s="111" t="s">
        <v>396</v>
      </c>
      <c r="H141">
        <v>8</v>
      </c>
      <c r="I141" s="120" t="s">
        <v>3</v>
      </c>
      <c r="J141" t="s">
        <v>17</v>
      </c>
      <c r="K141" t="str">
        <f t="shared" si="7"/>
        <v>tolis V8</v>
      </c>
      <c r="L141" s="104">
        <v>7.2</v>
      </c>
      <c r="M141" s="111" t="s">
        <v>399</v>
      </c>
      <c r="O141">
        <v>8</v>
      </c>
      <c r="P141" s="120" t="s">
        <v>3</v>
      </c>
      <c r="Q141" s="118" t="s">
        <v>463</v>
      </c>
      <c r="R141" t="str">
        <f t="shared" si="8"/>
        <v>8V100m</v>
      </c>
      <c r="S141" s="104">
        <v>13.25</v>
      </c>
      <c r="T141" s="111" t="s">
        <v>396</v>
      </c>
      <c r="V141" s="10"/>
    </row>
    <row r="142" spans="1:22" ht="14.4">
      <c r="A142">
        <v>9</v>
      </c>
      <c r="B142" s="120" t="s">
        <v>34</v>
      </c>
      <c r="C142" s="118" t="s">
        <v>13</v>
      </c>
      <c r="D142" t="str">
        <f t="shared" si="6"/>
        <v>60m bb.76 v9</v>
      </c>
      <c r="E142" s="114">
        <v>11.05</v>
      </c>
      <c r="F142" s="111" t="s">
        <v>398</v>
      </c>
      <c r="H142">
        <v>9</v>
      </c>
      <c r="I142" s="120" t="s">
        <v>3</v>
      </c>
      <c r="J142" t="s">
        <v>17</v>
      </c>
      <c r="K142" t="str">
        <f t="shared" si="7"/>
        <v>tolis V9</v>
      </c>
      <c r="L142" s="104">
        <v>7.65</v>
      </c>
      <c r="M142" s="111" t="s">
        <v>30</v>
      </c>
      <c r="O142">
        <v>9</v>
      </c>
      <c r="P142" s="120" t="s">
        <v>3</v>
      </c>
      <c r="Q142" s="118" t="s">
        <v>463</v>
      </c>
      <c r="R142" t="str">
        <f t="shared" si="8"/>
        <v>9V100m</v>
      </c>
      <c r="S142" s="104">
        <v>13.85</v>
      </c>
      <c r="T142" s="111" t="s">
        <v>398</v>
      </c>
      <c r="V142" s="10"/>
    </row>
    <row r="143" spans="1:22" ht="14.4">
      <c r="A143">
        <v>10</v>
      </c>
      <c r="B143" s="120" t="s">
        <v>34</v>
      </c>
      <c r="C143" s="118" t="s">
        <v>13</v>
      </c>
      <c r="D143" t="str">
        <f t="shared" si="6"/>
        <v>60m bb.76 v10</v>
      </c>
      <c r="E143" s="114">
        <v>12.05</v>
      </c>
      <c r="F143" s="101" t="s">
        <v>424</v>
      </c>
      <c r="H143">
        <v>10</v>
      </c>
      <c r="I143" s="120" t="s">
        <v>3</v>
      </c>
      <c r="J143" t="s">
        <v>17</v>
      </c>
      <c r="K143" t="str">
        <f t="shared" si="7"/>
        <v>tolis V10</v>
      </c>
      <c r="L143" s="113">
        <v>8.0500000000000007</v>
      </c>
      <c r="M143" s="111" t="s">
        <v>397</v>
      </c>
      <c r="O143">
        <v>10</v>
      </c>
      <c r="P143" s="120" t="s">
        <v>3</v>
      </c>
      <c r="Q143" s="118" t="s">
        <v>463</v>
      </c>
      <c r="R143" t="str">
        <f t="shared" si="8"/>
        <v>10V100m</v>
      </c>
      <c r="S143" s="104">
        <v>14.45</v>
      </c>
      <c r="T143" s="10"/>
      <c r="V143" s="10"/>
    </row>
    <row r="144" spans="1:22" ht="14.4">
      <c r="A144">
        <v>1</v>
      </c>
      <c r="B144" s="120" t="s">
        <v>55</v>
      </c>
      <c r="C144" s="118" t="s">
        <v>459</v>
      </c>
      <c r="D144" t="str">
        <f t="shared" si="6"/>
        <v>3000m sp. ėj. m1</v>
      </c>
      <c r="E144" s="114"/>
      <c r="F144" s="111" t="s">
        <v>397</v>
      </c>
      <c r="H144">
        <v>1</v>
      </c>
      <c r="I144" s="120" t="s">
        <v>3</v>
      </c>
      <c r="J144" t="s">
        <v>16</v>
      </c>
      <c r="K144" t="str">
        <f t="shared" si="7"/>
        <v>aukštis V1</v>
      </c>
      <c r="L144" s="105">
        <v>1</v>
      </c>
      <c r="M144" s="101" t="s">
        <v>424</v>
      </c>
      <c r="O144">
        <v>1</v>
      </c>
      <c r="P144" s="120" t="s">
        <v>3</v>
      </c>
      <c r="Q144" s="118" t="s">
        <v>7</v>
      </c>
      <c r="R144" t="str">
        <f t="shared" si="8"/>
        <v>1V200m</v>
      </c>
      <c r="T144" s="111" t="s">
        <v>397</v>
      </c>
    </row>
    <row r="145" spans="1:22" ht="14.4">
      <c r="A145">
        <v>2</v>
      </c>
      <c r="B145" s="120" t="s">
        <v>55</v>
      </c>
      <c r="C145" s="118" t="s">
        <v>459</v>
      </c>
      <c r="D145" t="str">
        <f t="shared" si="6"/>
        <v>3000m sp. ėj. m2</v>
      </c>
      <c r="E145" s="114"/>
      <c r="F145" s="111" t="s">
        <v>30</v>
      </c>
      <c r="H145">
        <v>2</v>
      </c>
      <c r="I145" s="120" t="s">
        <v>3</v>
      </c>
      <c r="J145" t="s">
        <v>16</v>
      </c>
      <c r="K145" t="str">
        <f t="shared" si="7"/>
        <v>aukštis V2</v>
      </c>
      <c r="L145" s="104">
        <v>1.25</v>
      </c>
      <c r="M145" s="111" t="s">
        <v>398</v>
      </c>
      <c r="O145">
        <v>2</v>
      </c>
      <c r="P145" s="120" t="s">
        <v>3</v>
      </c>
      <c r="Q145" s="118" t="s">
        <v>7</v>
      </c>
      <c r="R145" t="str">
        <f t="shared" si="8"/>
        <v>2V200m</v>
      </c>
      <c r="T145" s="111" t="s">
        <v>30</v>
      </c>
      <c r="U145" t="s">
        <v>502</v>
      </c>
      <c r="V145" s="10"/>
    </row>
    <row r="146" spans="1:22" ht="14.4">
      <c r="A146">
        <v>3</v>
      </c>
      <c r="B146" s="120" t="s">
        <v>55</v>
      </c>
      <c r="C146" s="118" t="s">
        <v>459</v>
      </c>
      <c r="D146" t="str">
        <f t="shared" si="6"/>
        <v>3000m sp. ėj. m3</v>
      </c>
      <c r="E146" s="114"/>
      <c r="F146" s="111" t="s">
        <v>399</v>
      </c>
      <c r="H146">
        <v>3</v>
      </c>
      <c r="I146" s="120" t="s">
        <v>3</v>
      </c>
      <c r="J146" t="s">
        <v>16</v>
      </c>
      <c r="K146" t="str">
        <f t="shared" si="7"/>
        <v>aukštis V3</v>
      </c>
      <c r="L146" s="104">
        <v>1.35</v>
      </c>
      <c r="M146" s="111" t="s">
        <v>396</v>
      </c>
      <c r="O146">
        <v>3</v>
      </c>
      <c r="P146" s="120" t="s">
        <v>3</v>
      </c>
      <c r="Q146" s="118" t="s">
        <v>7</v>
      </c>
      <c r="R146" t="str">
        <f t="shared" si="8"/>
        <v>3V200m</v>
      </c>
      <c r="T146" s="111" t="s">
        <v>399</v>
      </c>
      <c r="V146" s="10"/>
    </row>
    <row r="147" spans="1:22" ht="14.4">
      <c r="A147">
        <v>4</v>
      </c>
      <c r="B147" s="120" t="s">
        <v>55</v>
      </c>
      <c r="C147" s="118" t="s">
        <v>459</v>
      </c>
      <c r="D147" t="str">
        <f t="shared" si="6"/>
        <v>3000m sp. ėj. m4</v>
      </c>
      <c r="E147" s="114"/>
      <c r="F147" s="111" t="s">
        <v>400</v>
      </c>
      <c r="H147">
        <v>4</v>
      </c>
      <c r="I147" s="120" t="s">
        <v>3</v>
      </c>
      <c r="J147" t="s">
        <v>16</v>
      </c>
      <c r="K147" t="str">
        <f t="shared" si="7"/>
        <v>aukštis V4</v>
      </c>
      <c r="L147" s="104">
        <v>1.47</v>
      </c>
      <c r="M147" s="111" t="s">
        <v>392</v>
      </c>
      <c r="O147">
        <v>4</v>
      </c>
      <c r="P147" s="120" t="s">
        <v>3</v>
      </c>
      <c r="Q147" s="118" t="s">
        <v>7</v>
      </c>
      <c r="R147" t="str">
        <f t="shared" si="8"/>
        <v>4V200m</v>
      </c>
      <c r="T147" s="111" t="s">
        <v>400</v>
      </c>
      <c r="V147" s="10"/>
    </row>
    <row r="148" spans="1:22" ht="14.4">
      <c r="A148">
        <v>5</v>
      </c>
      <c r="B148" s="120" t="s">
        <v>55</v>
      </c>
      <c r="C148" s="118" t="s">
        <v>459</v>
      </c>
      <c r="D148" t="str">
        <f t="shared" si="6"/>
        <v>3000m sp. ėj. m5</v>
      </c>
      <c r="E148" s="114"/>
      <c r="F148" s="111" t="s">
        <v>401</v>
      </c>
      <c r="H148">
        <v>5</v>
      </c>
      <c r="I148" s="120" t="s">
        <v>3</v>
      </c>
      <c r="J148" t="s">
        <v>16</v>
      </c>
      <c r="K148" t="str">
        <f t="shared" si="7"/>
        <v>aukštis V5</v>
      </c>
      <c r="L148" s="104">
        <v>1.6</v>
      </c>
      <c r="M148" s="111" t="s">
        <v>403</v>
      </c>
      <c r="O148">
        <v>5</v>
      </c>
      <c r="P148" s="120" t="s">
        <v>3</v>
      </c>
      <c r="Q148" s="118" t="s">
        <v>7</v>
      </c>
      <c r="R148" t="str">
        <f t="shared" si="8"/>
        <v>5V200m</v>
      </c>
      <c r="T148" s="111" t="s">
        <v>401</v>
      </c>
      <c r="V148" s="10"/>
    </row>
    <row r="149" spans="1:22" ht="14.4">
      <c r="A149">
        <v>6</v>
      </c>
      <c r="B149" s="120" t="s">
        <v>55</v>
      </c>
      <c r="C149" s="118" t="s">
        <v>459</v>
      </c>
      <c r="D149" t="str">
        <f t="shared" si="6"/>
        <v>3000m sp. ėj. m6</v>
      </c>
      <c r="E149" s="114"/>
      <c r="F149" s="111" t="s">
        <v>403</v>
      </c>
      <c r="H149">
        <v>6</v>
      </c>
      <c r="I149" s="120" t="s">
        <v>3</v>
      </c>
      <c r="J149" t="s">
        <v>16</v>
      </c>
      <c r="K149" t="str">
        <f t="shared" si="7"/>
        <v>aukštis V6</v>
      </c>
      <c r="L149" s="104">
        <v>1.75</v>
      </c>
      <c r="M149" s="111" t="s">
        <v>401</v>
      </c>
      <c r="O149">
        <v>6</v>
      </c>
      <c r="P149" s="120" t="s">
        <v>3</v>
      </c>
      <c r="Q149" s="118" t="s">
        <v>7</v>
      </c>
      <c r="R149" t="str">
        <f t="shared" si="8"/>
        <v>6V200m</v>
      </c>
      <c r="T149" s="111" t="s">
        <v>403</v>
      </c>
      <c r="V149" s="10"/>
    </row>
    <row r="150" spans="1:22" ht="14.4">
      <c r="A150">
        <v>7</v>
      </c>
      <c r="B150" s="120" t="s">
        <v>55</v>
      </c>
      <c r="C150" s="118" t="s">
        <v>459</v>
      </c>
      <c r="D150" t="str">
        <f t="shared" si="6"/>
        <v>3000m sp. ėj. m7</v>
      </c>
      <c r="E150" s="114"/>
      <c r="F150" s="111" t="s">
        <v>392</v>
      </c>
      <c r="H150">
        <v>7</v>
      </c>
      <c r="I150" s="120" t="s">
        <v>3</v>
      </c>
      <c r="J150" t="s">
        <v>16</v>
      </c>
      <c r="K150" t="str">
        <f t="shared" si="7"/>
        <v>aukštis V7</v>
      </c>
      <c r="L150" s="104">
        <v>1.9</v>
      </c>
      <c r="M150" s="111" t="s">
        <v>400</v>
      </c>
      <c r="O150">
        <v>7</v>
      </c>
      <c r="P150" s="120" t="s">
        <v>3</v>
      </c>
      <c r="Q150" s="118" t="s">
        <v>7</v>
      </c>
      <c r="R150" t="str">
        <f t="shared" si="8"/>
        <v>7V200m</v>
      </c>
      <c r="T150" s="111" t="s">
        <v>392</v>
      </c>
      <c r="V150" s="10"/>
    </row>
    <row r="151" spans="1:22" ht="14.4">
      <c r="A151">
        <v>8</v>
      </c>
      <c r="B151" s="120" t="s">
        <v>55</v>
      </c>
      <c r="C151" s="118" t="s">
        <v>459</v>
      </c>
      <c r="D151" t="str">
        <f t="shared" si="6"/>
        <v>3000m sp. ėj. m8</v>
      </c>
      <c r="E151" s="114"/>
      <c r="F151" s="111" t="s">
        <v>396</v>
      </c>
      <c r="H151">
        <v>8</v>
      </c>
      <c r="I151" s="120" t="s">
        <v>3</v>
      </c>
      <c r="J151" t="s">
        <v>16</v>
      </c>
      <c r="K151" t="str">
        <f t="shared" si="7"/>
        <v>aukštis V8</v>
      </c>
      <c r="L151" s="104">
        <v>2.0299999999999998</v>
      </c>
      <c r="M151" s="111" t="s">
        <v>399</v>
      </c>
      <c r="O151">
        <v>8</v>
      </c>
      <c r="P151" s="120" t="s">
        <v>3</v>
      </c>
      <c r="Q151" s="118" t="s">
        <v>7</v>
      </c>
      <c r="R151" t="str">
        <f t="shared" si="8"/>
        <v>8V200m</v>
      </c>
      <c r="T151" s="111" t="s">
        <v>396</v>
      </c>
      <c r="V151" s="10"/>
    </row>
    <row r="152" spans="1:22" ht="14.4">
      <c r="A152">
        <v>9</v>
      </c>
      <c r="B152" s="120" t="s">
        <v>55</v>
      </c>
      <c r="C152" s="118" t="s">
        <v>459</v>
      </c>
      <c r="D152" t="str">
        <f t="shared" si="6"/>
        <v>3000m sp. ėj. m9</v>
      </c>
      <c r="E152" s="114"/>
      <c r="F152" s="111" t="s">
        <v>398</v>
      </c>
      <c r="H152">
        <v>9</v>
      </c>
      <c r="I152" s="120" t="s">
        <v>3</v>
      </c>
      <c r="J152" t="s">
        <v>16</v>
      </c>
      <c r="K152" t="str">
        <f t="shared" si="7"/>
        <v>aukštis V9</v>
      </c>
      <c r="L152" s="104">
        <v>2.15</v>
      </c>
      <c r="M152" s="111" t="s">
        <v>30</v>
      </c>
      <c r="O152">
        <v>9</v>
      </c>
      <c r="P152" s="120" t="s">
        <v>3</v>
      </c>
      <c r="Q152" s="118" t="s">
        <v>7</v>
      </c>
      <c r="R152" t="str">
        <f t="shared" si="8"/>
        <v>9V200m</v>
      </c>
      <c r="T152" s="111" t="s">
        <v>398</v>
      </c>
      <c r="V152" s="10"/>
    </row>
    <row r="153" spans="1:22" ht="14.4">
      <c r="A153">
        <v>10</v>
      </c>
      <c r="B153" s="120" t="s">
        <v>55</v>
      </c>
      <c r="C153" s="118" t="s">
        <v>459</v>
      </c>
      <c r="D153" t="str">
        <f t="shared" si="6"/>
        <v>3000m sp. ėj. m10</v>
      </c>
      <c r="E153" s="114"/>
      <c r="F153" s="101" t="s">
        <v>424</v>
      </c>
      <c r="H153">
        <v>10</v>
      </c>
      <c r="I153" s="120" t="s">
        <v>3</v>
      </c>
      <c r="J153" t="s">
        <v>16</v>
      </c>
      <c r="K153" t="str">
        <f t="shared" si="7"/>
        <v>aukštis V10</v>
      </c>
      <c r="L153" s="113">
        <v>2.2799999999999998</v>
      </c>
      <c r="M153" s="111" t="s">
        <v>397</v>
      </c>
      <c r="O153">
        <v>10</v>
      </c>
      <c r="P153" s="120" t="s">
        <v>3</v>
      </c>
      <c r="Q153" s="118" t="s">
        <v>7</v>
      </c>
      <c r="R153" t="str">
        <f t="shared" si="8"/>
        <v>10V200m</v>
      </c>
      <c r="T153" s="10"/>
      <c r="V153" s="10"/>
    </row>
    <row r="154" spans="1:22" ht="14.4">
      <c r="A154">
        <v>1</v>
      </c>
      <c r="B154" s="120" t="s">
        <v>34</v>
      </c>
      <c r="C154" s="118" t="s">
        <v>360</v>
      </c>
      <c r="D154" t="str">
        <f t="shared" si="6"/>
        <v>5000m sp. ėj. v1</v>
      </c>
      <c r="E154" s="121"/>
      <c r="F154" s="111" t="s">
        <v>397</v>
      </c>
      <c r="H154">
        <v>1</v>
      </c>
      <c r="I154" s="120" t="s">
        <v>3</v>
      </c>
      <c r="J154" t="s">
        <v>14</v>
      </c>
      <c r="K154" t="str">
        <f t="shared" si="7"/>
        <v>kartis V1</v>
      </c>
      <c r="L154" s="105">
        <v>1</v>
      </c>
      <c r="M154" s="101" t="s">
        <v>424</v>
      </c>
      <c r="O154">
        <v>1</v>
      </c>
      <c r="P154" s="120" t="s">
        <v>3</v>
      </c>
      <c r="Q154" s="118" t="s">
        <v>4</v>
      </c>
      <c r="R154" t="str">
        <f t="shared" si="8"/>
        <v>1V300m</v>
      </c>
      <c r="T154" s="111" t="s">
        <v>397</v>
      </c>
      <c r="U154" t="s">
        <v>455</v>
      </c>
    </row>
    <row r="155" spans="1:22" ht="14.4">
      <c r="A155">
        <v>2</v>
      </c>
      <c r="B155" s="120" t="s">
        <v>34</v>
      </c>
      <c r="C155" s="118" t="s">
        <v>360</v>
      </c>
      <c r="D155" t="str">
        <f t="shared" si="6"/>
        <v>5000m sp. ėj. v2</v>
      </c>
      <c r="E155" s="121"/>
      <c r="F155" s="111" t="s">
        <v>30</v>
      </c>
      <c r="H155">
        <v>2</v>
      </c>
      <c r="I155" s="120" t="s">
        <v>3</v>
      </c>
      <c r="J155" t="s">
        <v>14</v>
      </c>
      <c r="K155" t="str">
        <f t="shared" si="7"/>
        <v>kartis V2</v>
      </c>
      <c r="L155" s="104">
        <v>1.9</v>
      </c>
      <c r="M155" s="111" t="s">
        <v>398</v>
      </c>
      <c r="O155">
        <v>2</v>
      </c>
      <c r="P155" s="120" t="s">
        <v>3</v>
      </c>
      <c r="Q155" s="118" t="s">
        <v>4</v>
      </c>
      <c r="R155" t="str">
        <f t="shared" si="8"/>
        <v>2V300m</v>
      </c>
      <c r="T155" s="111" t="s">
        <v>30</v>
      </c>
      <c r="V155" s="10"/>
    </row>
    <row r="156" spans="1:22" ht="14.4">
      <c r="A156">
        <v>3</v>
      </c>
      <c r="B156" s="120" t="s">
        <v>34</v>
      </c>
      <c r="C156" s="118" t="s">
        <v>360</v>
      </c>
      <c r="D156" t="str">
        <f t="shared" si="6"/>
        <v>5000m sp. ėj. v3</v>
      </c>
      <c r="E156" s="121">
        <v>1.2500000000000001E-2</v>
      </c>
      <c r="F156" s="111" t="s">
        <v>399</v>
      </c>
      <c r="H156">
        <v>3</v>
      </c>
      <c r="I156" s="120" t="s">
        <v>3</v>
      </c>
      <c r="J156" t="s">
        <v>14</v>
      </c>
      <c r="K156" t="str">
        <f t="shared" si="7"/>
        <v>kartis V3</v>
      </c>
      <c r="L156" s="104">
        <v>2.2000000000000002</v>
      </c>
      <c r="M156" s="111" t="s">
        <v>396</v>
      </c>
      <c r="O156">
        <v>3</v>
      </c>
      <c r="P156" s="120" t="s">
        <v>3</v>
      </c>
      <c r="Q156" s="118" t="s">
        <v>4</v>
      </c>
      <c r="R156" t="str">
        <f t="shared" si="8"/>
        <v>3V300m</v>
      </c>
      <c r="T156" s="111" t="s">
        <v>399</v>
      </c>
      <c r="V156" s="10"/>
    </row>
    <row r="157" spans="1:22" ht="14.4">
      <c r="A157">
        <v>4</v>
      </c>
      <c r="B157" s="120" t="s">
        <v>34</v>
      </c>
      <c r="C157" s="118" t="s">
        <v>360</v>
      </c>
      <c r="D157" t="str">
        <f t="shared" si="6"/>
        <v>5000m sp. ėj. v4</v>
      </c>
      <c r="E157" s="121">
        <v>1.49306712962963E-2</v>
      </c>
      <c r="F157" s="111" t="s">
        <v>400</v>
      </c>
      <c r="H157">
        <v>4</v>
      </c>
      <c r="I157" s="120" t="s">
        <v>3</v>
      </c>
      <c r="J157" t="s">
        <v>14</v>
      </c>
      <c r="K157" t="str">
        <f t="shared" si="7"/>
        <v>kartis V4</v>
      </c>
      <c r="L157" s="104">
        <v>2.6</v>
      </c>
      <c r="M157" s="111" t="s">
        <v>392</v>
      </c>
      <c r="O157">
        <v>4</v>
      </c>
      <c r="P157" s="120" t="s">
        <v>3</v>
      </c>
      <c r="Q157" s="118" t="s">
        <v>4</v>
      </c>
      <c r="R157" t="str">
        <f t="shared" si="8"/>
        <v>4V300m</v>
      </c>
      <c r="T157" s="111" t="s">
        <v>400</v>
      </c>
      <c r="V157" s="10"/>
    </row>
    <row r="158" spans="1:22" ht="14.4">
      <c r="A158">
        <v>5</v>
      </c>
      <c r="B158" s="120" t="s">
        <v>34</v>
      </c>
      <c r="C158" s="118" t="s">
        <v>360</v>
      </c>
      <c r="D158" t="str">
        <f t="shared" si="6"/>
        <v>5000m sp. ėj. v5</v>
      </c>
      <c r="E158" s="121">
        <v>1.5856597222222199E-2</v>
      </c>
      <c r="F158" s="111" t="s">
        <v>401</v>
      </c>
      <c r="H158">
        <v>5</v>
      </c>
      <c r="I158" s="120" t="s">
        <v>3</v>
      </c>
      <c r="J158" t="s">
        <v>14</v>
      </c>
      <c r="K158" t="str">
        <f t="shared" si="7"/>
        <v>kartis V5</v>
      </c>
      <c r="L158" s="104">
        <v>3.05</v>
      </c>
      <c r="M158" s="111" t="s">
        <v>403</v>
      </c>
      <c r="O158">
        <v>5</v>
      </c>
      <c r="P158" s="120" t="s">
        <v>3</v>
      </c>
      <c r="Q158" s="118" t="s">
        <v>4</v>
      </c>
      <c r="R158" t="str">
        <f t="shared" si="8"/>
        <v>5V300m</v>
      </c>
      <c r="T158" s="111" t="s">
        <v>401</v>
      </c>
      <c r="V158" s="10"/>
    </row>
    <row r="159" spans="1:22" ht="14.4">
      <c r="A159">
        <v>6</v>
      </c>
      <c r="B159" s="120" t="s">
        <v>34</v>
      </c>
      <c r="C159" s="118" t="s">
        <v>360</v>
      </c>
      <c r="D159" t="str">
        <f t="shared" si="6"/>
        <v>5000m sp. ėj. v6</v>
      </c>
      <c r="E159" s="121">
        <v>1.72454861111111E-2</v>
      </c>
      <c r="F159" s="111" t="s">
        <v>403</v>
      </c>
      <c r="H159">
        <v>6</v>
      </c>
      <c r="I159" s="120" t="s">
        <v>3</v>
      </c>
      <c r="J159" t="s">
        <v>14</v>
      </c>
      <c r="K159" t="str">
        <f t="shared" si="7"/>
        <v>kartis V6</v>
      </c>
      <c r="L159" s="104">
        <v>3.5</v>
      </c>
      <c r="M159" s="111" t="s">
        <v>401</v>
      </c>
      <c r="O159">
        <v>6</v>
      </c>
      <c r="P159" s="120" t="s">
        <v>3</v>
      </c>
      <c r="Q159" s="118" t="s">
        <v>4</v>
      </c>
      <c r="R159" t="str">
        <f t="shared" si="8"/>
        <v>6V300m</v>
      </c>
      <c r="T159" s="111" t="s">
        <v>403</v>
      </c>
      <c r="V159" s="10"/>
    </row>
    <row r="160" spans="1:22" ht="14.4">
      <c r="A160">
        <v>7</v>
      </c>
      <c r="B160" s="120" t="s">
        <v>34</v>
      </c>
      <c r="C160" s="118" t="s">
        <v>360</v>
      </c>
      <c r="D160" t="str">
        <f t="shared" si="6"/>
        <v>5000m sp. ėj. v7</v>
      </c>
      <c r="E160" s="121">
        <v>1.9097337962963E-2</v>
      </c>
      <c r="F160" s="111" t="s">
        <v>392</v>
      </c>
      <c r="H160">
        <v>7</v>
      </c>
      <c r="I160" s="120" t="s">
        <v>3</v>
      </c>
      <c r="J160" t="s">
        <v>14</v>
      </c>
      <c r="K160" t="str">
        <f t="shared" si="7"/>
        <v>kartis V7</v>
      </c>
      <c r="L160" s="104">
        <v>4.0999999999999996</v>
      </c>
      <c r="M160" s="111" t="s">
        <v>400</v>
      </c>
      <c r="O160">
        <v>7</v>
      </c>
      <c r="P160" s="120" t="s">
        <v>3</v>
      </c>
      <c r="Q160" s="118" t="s">
        <v>4</v>
      </c>
      <c r="R160" t="str">
        <f t="shared" si="8"/>
        <v>7V300m</v>
      </c>
      <c r="T160" s="111" t="s">
        <v>392</v>
      </c>
      <c r="V160" s="10"/>
    </row>
    <row r="161" spans="1:22" ht="14.4">
      <c r="A161">
        <v>8</v>
      </c>
      <c r="B161" s="120" t="s">
        <v>34</v>
      </c>
      <c r="C161" s="118" t="s">
        <v>360</v>
      </c>
      <c r="D161" t="str">
        <f t="shared" si="6"/>
        <v>5000m sp. ėj. v8</v>
      </c>
      <c r="E161" s="121">
        <v>2.01390046296296E-2</v>
      </c>
      <c r="F161" s="111" t="s">
        <v>396</v>
      </c>
      <c r="H161">
        <v>8</v>
      </c>
      <c r="I161" s="120" t="s">
        <v>3</v>
      </c>
      <c r="J161" t="s">
        <v>14</v>
      </c>
      <c r="K161" t="str">
        <f t="shared" si="7"/>
        <v>kartis V8</v>
      </c>
      <c r="L161" s="104">
        <v>4.5999999999999996</v>
      </c>
      <c r="M161" s="111" t="s">
        <v>399</v>
      </c>
      <c r="O161">
        <v>8</v>
      </c>
      <c r="P161" s="120" t="s">
        <v>3</v>
      </c>
      <c r="Q161" s="118" t="s">
        <v>4</v>
      </c>
      <c r="R161" t="str">
        <f t="shared" si="8"/>
        <v>8V300m</v>
      </c>
      <c r="T161" s="111" t="s">
        <v>396</v>
      </c>
      <c r="V161" s="10"/>
    </row>
    <row r="162" spans="1:22" ht="14.4">
      <c r="A162">
        <v>9</v>
      </c>
      <c r="B162" s="120" t="s">
        <v>34</v>
      </c>
      <c r="C162" s="118" t="s">
        <v>360</v>
      </c>
      <c r="D162" t="str">
        <f t="shared" si="6"/>
        <v>5000m sp. ėj. v9</v>
      </c>
      <c r="E162" s="121">
        <v>2.1875115740740698E-2</v>
      </c>
      <c r="F162" s="111" t="s">
        <v>398</v>
      </c>
      <c r="H162">
        <v>9</v>
      </c>
      <c r="I162" s="120" t="s">
        <v>3</v>
      </c>
      <c r="J162" t="s">
        <v>14</v>
      </c>
      <c r="K162" t="str">
        <f t="shared" si="7"/>
        <v>kartis V9</v>
      </c>
      <c r="L162" s="104">
        <v>5.0999999999999996</v>
      </c>
      <c r="M162" s="111" t="s">
        <v>30</v>
      </c>
      <c r="O162">
        <v>9</v>
      </c>
      <c r="P162" s="120" t="s">
        <v>3</v>
      </c>
      <c r="Q162" s="118" t="s">
        <v>4</v>
      </c>
      <c r="R162" t="str">
        <f t="shared" si="8"/>
        <v>9V300m</v>
      </c>
      <c r="T162" s="111" t="s">
        <v>398</v>
      </c>
      <c r="V162" s="10"/>
    </row>
    <row r="163" spans="1:22" ht="14.4">
      <c r="A163">
        <v>10</v>
      </c>
      <c r="B163" s="120" t="s">
        <v>34</v>
      </c>
      <c r="C163" s="118" t="s">
        <v>360</v>
      </c>
      <c r="D163" t="str">
        <f t="shared" si="6"/>
        <v>5000m sp. ėj. v10</v>
      </c>
      <c r="E163" s="121">
        <v>2.29167824074074E-2</v>
      </c>
      <c r="F163" s="101" t="s">
        <v>424</v>
      </c>
      <c r="H163">
        <v>10</v>
      </c>
      <c r="I163" s="120" t="s">
        <v>3</v>
      </c>
      <c r="J163" t="s">
        <v>14</v>
      </c>
      <c r="K163" t="str">
        <f t="shared" si="7"/>
        <v>kartis V10</v>
      </c>
      <c r="L163" s="113">
        <v>5.55</v>
      </c>
      <c r="M163" s="111" t="s">
        <v>397</v>
      </c>
      <c r="O163">
        <v>10</v>
      </c>
      <c r="P163" s="120" t="s">
        <v>3</v>
      </c>
      <c r="Q163" s="118" t="s">
        <v>4</v>
      </c>
      <c r="R163" t="str">
        <f t="shared" si="8"/>
        <v>10V300m</v>
      </c>
      <c r="T163" s="10"/>
      <c r="V163" s="10"/>
    </row>
    <row r="164" spans="1:22" ht="14.4">
      <c r="A164">
        <v>1</v>
      </c>
      <c r="B164" s="120" t="s">
        <v>34</v>
      </c>
      <c r="C164" s="118" t="s">
        <v>5</v>
      </c>
      <c r="D164" t="str">
        <f t="shared" si="6"/>
        <v>60m v1</v>
      </c>
      <c r="E164" s="104">
        <v>6.5</v>
      </c>
      <c r="F164" s="111" t="s">
        <v>397</v>
      </c>
      <c r="H164">
        <v>1</v>
      </c>
      <c r="I164" s="120" t="s">
        <v>3</v>
      </c>
      <c r="J164" t="s">
        <v>1</v>
      </c>
      <c r="K164" t="str">
        <f t="shared" si="7"/>
        <v>triš V1</v>
      </c>
      <c r="L164" s="105">
        <v>6</v>
      </c>
      <c r="M164" s="101" t="s">
        <v>424</v>
      </c>
      <c r="O164">
        <v>1</v>
      </c>
      <c r="P164" s="120" t="s">
        <v>3</v>
      </c>
      <c r="Q164" s="118" t="s">
        <v>302</v>
      </c>
      <c r="R164" t="str">
        <f t="shared" si="8"/>
        <v>1V400m</v>
      </c>
      <c r="T164" s="111" t="s">
        <v>397</v>
      </c>
      <c r="U164" t="s">
        <v>483</v>
      </c>
    </row>
    <row r="165" spans="1:22" ht="14.4">
      <c r="A165">
        <v>2</v>
      </c>
      <c r="B165" s="120" t="s">
        <v>34</v>
      </c>
      <c r="C165" s="118" t="s">
        <v>5</v>
      </c>
      <c r="D165" t="str">
        <f t="shared" si="6"/>
        <v>60m v2</v>
      </c>
      <c r="E165" s="104">
        <v>6.7</v>
      </c>
      <c r="F165" s="111" t="s">
        <v>30</v>
      </c>
      <c r="G165">
        <v>6.71</v>
      </c>
      <c r="H165">
        <v>2</v>
      </c>
      <c r="I165" s="120" t="s">
        <v>3</v>
      </c>
      <c r="J165" t="s">
        <v>1</v>
      </c>
      <c r="K165" t="str">
        <f t="shared" si="7"/>
        <v>triš V2</v>
      </c>
      <c r="L165" s="104">
        <v>10</v>
      </c>
      <c r="M165" s="111" t="s">
        <v>398</v>
      </c>
      <c r="O165">
        <v>2</v>
      </c>
      <c r="P165" s="120" t="s">
        <v>3</v>
      </c>
      <c r="Q165" s="118" t="s">
        <v>302</v>
      </c>
      <c r="R165" t="str">
        <f t="shared" si="8"/>
        <v>2V400m</v>
      </c>
      <c r="T165" s="111" t="s">
        <v>30</v>
      </c>
      <c r="V165" s="10"/>
    </row>
    <row r="166" spans="1:22" ht="14.4">
      <c r="A166">
        <v>3</v>
      </c>
      <c r="B166" s="120" t="s">
        <v>34</v>
      </c>
      <c r="C166" s="118" t="s">
        <v>5</v>
      </c>
      <c r="D166" t="str">
        <f t="shared" si="6"/>
        <v>60m v3</v>
      </c>
      <c r="E166" s="104">
        <v>6.85</v>
      </c>
      <c r="F166" s="111" t="s">
        <v>399</v>
      </c>
      <c r="G166">
        <v>6.81</v>
      </c>
      <c r="H166">
        <v>3</v>
      </c>
      <c r="I166" s="120" t="s">
        <v>3</v>
      </c>
      <c r="J166" t="s">
        <v>1</v>
      </c>
      <c r="K166" t="str">
        <f t="shared" si="7"/>
        <v>triš V3</v>
      </c>
      <c r="L166" s="104">
        <v>10.75</v>
      </c>
      <c r="M166" s="111" t="s">
        <v>396</v>
      </c>
      <c r="O166">
        <v>3</v>
      </c>
      <c r="P166" s="120" t="s">
        <v>3</v>
      </c>
      <c r="Q166" s="118" t="s">
        <v>302</v>
      </c>
      <c r="R166" t="str">
        <f t="shared" si="8"/>
        <v>3V400m</v>
      </c>
      <c r="T166" s="111" t="s">
        <v>399</v>
      </c>
      <c r="V166" s="10"/>
    </row>
    <row r="167" spans="1:22" ht="14.4">
      <c r="A167">
        <v>4</v>
      </c>
      <c r="B167" s="120" t="s">
        <v>34</v>
      </c>
      <c r="C167" s="118" t="s">
        <v>5</v>
      </c>
      <c r="D167" t="str">
        <f t="shared" si="6"/>
        <v>60m v4</v>
      </c>
      <c r="E167" s="104">
        <v>7.01</v>
      </c>
      <c r="F167" s="111" t="s">
        <v>400</v>
      </c>
      <c r="G167">
        <v>6.99</v>
      </c>
      <c r="H167">
        <v>4</v>
      </c>
      <c r="I167" s="120" t="s">
        <v>3</v>
      </c>
      <c r="J167" t="s">
        <v>1</v>
      </c>
      <c r="K167" t="str">
        <f t="shared" si="7"/>
        <v>triš V4</v>
      </c>
      <c r="L167" s="104">
        <v>11.6</v>
      </c>
      <c r="M167" s="111" t="s">
        <v>392</v>
      </c>
      <c r="O167">
        <v>4</v>
      </c>
      <c r="P167" s="120" t="s">
        <v>3</v>
      </c>
      <c r="Q167" s="118" t="s">
        <v>302</v>
      </c>
      <c r="R167" t="str">
        <f t="shared" si="8"/>
        <v>4V400m</v>
      </c>
      <c r="T167" s="111" t="s">
        <v>400</v>
      </c>
      <c r="V167" s="10"/>
    </row>
    <row r="168" spans="1:22" ht="14.4">
      <c r="A168">
        <v>5</v>
      </c>
      <c r="B168" s="120" t="s">
        <v>34</v>
      </c>
      <c r="C168" s="118" t="s">
        <v>5</v>
      </c>
      <c r="D168" t="str">
        <f t="shared" si="6"/>
        <v>60m v5</v>
      </c>
      <c r="E168" s="104">
        <v>7.25</v>
      </c>
      <c r="F168" s="111" t="s">
        <v>401</v>
      </c>
      <c r="G168">
        <v>7.21</v>
      </c>
      <c r="H168">
        <v>5</v>
      </c>
      <c r="I168" s="120" t="s">
        <v>3</v>
      </c>
      <c r="J168" t="s">
        <v>1</v>
      </c>
      <c r="K168" t="str">
        <f t="shared" si="7"/>
        <v>triš V5</v>
      </c>
      <c r="L168" s="104">
        <v>12.1</v>
      </c>
      <c r="M168" s="111" t="s">
        <v>403</v>
      </c>
      <c r="O168">
        <v>5</v>
      </c>
      <c r="P168" s="120" t="s">
        <v>3</v>
      </c>
      <c r="Q168" s="118" t="s">
        <v>302</v>
      </c>
      <c r="R168" t="str">
        <f t="shared" si="8"/>
        <v>5V400m</v>
      </c>
      <c r="T168" s="111" t="s">
        <v>401</v>
      </c>
      <c r="V168" s="10"/>
    </row>
    <row r="169" spans="1:22" ht="14.4">
      <c r="A169">
        <v>6</v>
      </c>
      <c r="B169" s="120" t="s">
        <v>34</v>
      </c>
      <c r="C169" s="118" t="s">
        <v>5</v>
      </c>
      <c r="D169" t="str">
        <f t="shared" si="6"/>
        <v>60m v6</v>
      </c>
      <c r="E169" s="104">
        <v>7.55</v>
      </c>
      <c r="F169" s="111" t="s">
        <v>403</v>
      </c>
      <c r="G169">
        <v>7.55</v>
      </c>
      <c r="H169">
        <v>6</v>
      </c>
      <c r="I169" s="120" t="s">
        <v>3</v>
      </c>
      <c r="J169" t="s">
        <v>1</v>
      </c>
      <c r="K169" t="str">
        <f t="shared" si="7"/>
        <v>triš V6</v>
      </c>
      <c r="L169" s="104">
        <v>13.25</v>
      </c>
      <c r="M169" s="111" t="s">
        <v>401</v>
      </c>
      <c r="O169">
        <v>6</v>
      </c>
      <c r="P169" s="120" t="s">
        <v>3</v>
      </c>
      <c r="Q169" s="118" t="s">
        <v>302</v>
      </c>
      <c r="R169" t="str">
        <f t="shared" si="8"/>
        <v>6V400m</v>
      </c>
      <c r="T169" s="111" t="s">
        <v>403</v>
      </c>
      <c r="V169" s="10"/>
    </row>
    <row r="170" spans="1:22" ht="14.4">
      <c r="A170">
        <v>7</v>
      </c>
      <c r="B170" s="120" t="s">
        <v>34</v>
      </c>
      <c r="C170" s="118" t="s">
        <v>5</v>
      </c>
      <c r="D170" t="str">
        <f t="shared" si="6"/>
        <v>60m v7</v>
      </c>
      <c r="E170" s="104">
        <v>7.95</v>
      </c>
      <c r="F170" s="111" t="s">
        <v>392</v>
      </c>
      <c r="G170">
        <v>8.0500000000000007</v>
      </c>
      <c r="H170">
        <v>7</v>
      </c>
      <c r="I170" s="120" t="s">
        <v>3</v>
      </c>
      <c r="J170" t="s">
        <v>1</v>
      </c>
      <c r="K170" t="str">
        <f t="shared" si="7"/>
        <v>triš V7</v>
      </c>
      <c r="L170" s="104">
        <v>14.25</v>
      </c>
      <c r="M170" s="111" t="s">
        <v>400</v>
      </c>
      <c r="O170">
        <v>7</v>
      </c>
      <c r="P170" s="120" t="s">
        <v>3</v>
      </c>
      <c r="Q170" s="118" t="s">
        <v>302</v>
      </c>
      <c r="R170" t="str">
        <f t="shared" si="8"/>
        <v>7V400m</v>
      </c>
      <c r="T170" s="111" t="s">
        <v>392</v>
      </c>
      <c r="V170" s="10"/>
    </row>
    <row r="171" spans="1:22" ht="14.4">
      <c r="A171">
        <v>8</v>
      </c>
      <c r="B171" s="120" t="s">
        <v>34</v>
      </c>
      <c r="C171" s="118" t="s">
        <v>5</v>
      </c>
      <c r="D171" t="str">
        <f t="shared" si="6"/>
        <v>60m v8</v>
      </c>
      <c r="E171" s="104">
        <v>8.4499999999999993</v>
      </c>
      <c r="F171" s="111" t="s">
        <v>396</v>
      </c>
      <c r="G171">
        <v>8.5500000000000007</v>
      </c>
      <c r="H171">
        <v>8</v>
      </c>
      <c r="I171" s="120" t="s">
        <v>3</v>
      </c>
      <c r="J171" t="s">
        <v>1</v>
      </c>
      <c r="K171" t="str">
        <f t="shared" si="7"/>
        <v>triš V8</v>
      </c>
      <c r="L171" s="104">
        <v>15.2</v>
      </c>
      <c r="M171" s="111" t="s">
        <v>399</v>
      </c>
      <c r="O171">
        <v>8</v>
      </c>
      <c r="P171" s="120" t="s">
        <v>3</v>
      </c>
      <c r="Q171" s="118" t="s">
        <v>302</v>
      </c>
      <c r="R171" t="str">
        <f t="shared" si="8"/>
        <v>8V400m</v>
      </c>
      <c r="T171" s="111" t="s">
        <v>396</v>
      </c>
      <c r="V171" s="10"/>
    </row>
    <row r="172" spans="1:22" ht="14.4">
      <c r="A172">
        <v>9</v>
      </c>
      <c r="B172" s="120" t="s">
        <v>34</v>
      </c>
      <c r="C172" s="118" t="s">
        <v>5</v>
      </c>
      <c r="D172" t="str">
        <f t="shared" si="6"/>
        <v>60m v9</v>
      </c>
      <c r="E172" s="104">
        <v>8.85</v>
      </c>
      <c r="F172" s="111" t="s">
        <v>398</v>
      </c>
      <c r="G172">
        <v>8.85</v>
      </c>
      <c r="H172">
        <v>9</v>
      </c>
      <c r="I172" s="120" t="s">
        <v>3</v>
      </c>
      <c r="J172" t="s">
        <v>1</v>
      </c>
      <c r="K172" t="str">
        <f t="shared" si="7"/>
        <v>triš V9</v>
      </c>
      <c r="L172" s="104">
        <v>16.2</v>
      </c>
      <c r="M172" s="111" t="s">
        <v>30</v>
      </c>
      <c r="O172">
        <v>9</v>
      </c>
      <c r="P172" s="120" t="s">
        <v>3</v>
      </c>
      <c r="Q172" s="118" t="s">
        <v>302</v>
      </c>
      <c r="R172" t="str">
        <f t="shared" si="8"/>
        <v>9V400m</v>
      </c>
      <c r="T172" s="111" t="s">
        <v>398</v>
      </c>
      <c r="V172" s="10"/>
    </row>
    <row r="173" spans="1:22" ht="14.4">
      <c r="A173">
        <v>10</v>
      </c>
      <c r="B173" s="120" t="s">
        <v>34</v>
      </c>
      <c r="C173" s="118" t="s">
        <v>5</v>
      </c>
      <c r="D173" t="str">
        <f t="shared" si="6"/>
        <v>60m v10</v>
      </c>
      <c r="E173" s="104">
        <v>9.15</v>
      </c>
      <c r="F173" s="101" t="s">
        <v>424</v>
      </c>
      <c r="G173">
        <v>9.15</v>
      </c>
      <c r="H173">
        <v>10</v>
      </c>
      <c r="I173" s="120" t="s">
        <v>3</v>
      </c>
      <c r="J173" t="s">
        <v>1</v>
      </c>
      <c r="K173" t="str">
        <f t="shared" si="7"/>
        <v>triš V10</v>
      </c>
      <c r="L173" s="113">
        <v>16.7</v>
      </c>
      <c r="M173" s="111" t="s">
        <v>397</v>
      </c>
      <c r="O173">
        <v>10</v>
      </c>
      <c r="P173" s="120" t="s">
        <v>3</v>
      </c>
      <c r="Q173" s="118" t="s">
        <v>302</v>
      </c>
      <c r="R173" t="str">
        <f t="shared" si="8"/>
        <v>10V400m</v>
      </c>
      <c r="T173" s="10"/>
      <c r="V173" s="10"/>
    </row>
    <row r="174" spans="1:22" ht="14.4">
      <c r="A174">
        <v>1</v>
      </c>
      <c r="B174" s="120" t="s">
        <v>34</v>
      </c>
      <c r="C174" s="118" t="s">
        <v>7</v>
      </c>
      <c r="D174" t="str">
        <f t="shared" si="6"/>
        <v>200m v1</v>
      </c>
      <c r="E174" s="101">
        <v>12</v>
      </c>
      <c r="F174" s="111" t="s">
        <v>397</v>
      </c>
      <c r="H174">
        <v>1</v>
      </c>
      <c r="I174" s="120" t="s">
        <v>3</v>
      </c>
      <c r="J174" t="s">
        <v>316</v>
      </c>
      <c r="K174" t="str">
        <f t="shared" si="7"/>
        <v>rut V1</v>
      </c>
      <c r="L174" s="105">
        <v>3</v>
      </c>
      <c r="M174" s="101" t="s">
        <v>424</v>
      </c>
      <c r="O174">
        <v>1</v>
      </c>
      <c r="P174" s="120" t="s">
        <v>3</v>
      </c>
      <c r="Q174" s="118" t="s">
        <v>18</v>
      </c>
      <c r="R174" t="str">
        <f t="shared" si="8"/>
        <v>1V600m</v>
      </c>
      <c r="T174" s="111" t="s">
        <v>397</v>
      </c>
      <c r="U174" t="s">
        <v>500</v>
      </c>
    </row>
    <row r="175" spans="1:22" ht="14.4">
      <c r="A175">
        <v>2</v>
      </c>
      <c r="B175" s="120" t="s">
        <v>34</v>
      </c>
      <c r="C175" s="118" t="s">
        <v>7</v>
      </c>
      <c r="D175" t="str">
        <f t="shared" si="6"/>
        <v>200m v2</v>
      </c>
      <c r="E175" s="101">
        <v>15</v>
      </c>
      <c r="F175" s="111" t="s">
        <v>30</v>
      </c>
      <c r="H175">
        <v>2</v>
      </c>
      <c r="I175" s="120" t="s">
        <v>3</v>
      </c>
      <c r="J175" t="s">
        <v>316</v>
      </c>
      <c r="K175" t="str">
        <f t="shared" si="7"/>
        <v>rut V2</v>
      </c>
      <c r="L175" s="104">
        <v>7</v>
      </c>
      <c r="M175" s="111" t="s">
        <v>398</v>
      </c>
      <c r="O175">
        <v>2</v>
      </c>
      <c r="P175" s="120" t="s">
        <v>3</v>
      </c>
      <c r="Q175" s="118" t="s">
        <v>18</v>
      </c>
      <c r="R175" t="str">
        <f t="shared" si="8"/>
        <v>2V600m</v>
      </c>
      <c r="T175" s="111" t="s">
        <v>30</v>
      </c>
      <c r="U175" t="s">
        <v>508</v>
      </c>
      <c r="V175" s="10"/>
    </row>
    <row r="176" spans="1:22" ht="14.4">
      <c r="A176">
        <v>3</v>
      </c>
      <c r="B176" s="120" t="s">
        <v>34</v>
      </c>
      <c r="C176" s="118" t="s">
        <v>7</v>
      </c>
      <c r="D176" t="str">
        <f t="shared" si="6"/>
        <v>200m v3</v>
      </c>
      <c r="E176" s="46">
        <v>20</v>
      </c>
      <c r="F176" s="111" t="s">
        <v>399</v>
      </c>
      <c r="H176">
        <v>3</v>
      </c>
      <c r="I176" s="120" t="s">
        <v>3</v>
      </c>
      <c r="J176" t="s">
        <v>316</v>
      </c>
      <c r="K176" t="str">
        <f t="shared" si="7"/>
        <v>rut V3</v>
      </c>
      <c r="L176" s="104">
        <v>8</v>
      </c>
      <c r="M176" s="111" t="s">
        <v>396</v>
      </c>
      <c r="O176">
        <v>3</v>
      </c>
      <c r="P176" s="120" t="s">
        <v>3</v>
      </c>
      <c r="Q176" s="118" t="s">
        <v>18</v>
      </c>
      <c r="R176" t="str">
        <f t="shared" si="8"/>
        <v>3V600m</v>
      </c>
      <c r="T176" s="111" t="s">
        <v>399</v>
      </c>
      <c r="V176" s="10"/>
    </row>
    <row r="177" spans="1:22" ht="14.4">
      <c r="A177">
        <v>4</v>
      </c>
      <c r="B177" s="120" t="s">
        <v>34</v>
      </c>
      <c r="C177" s="118" t="s">
        <v>7</v>
      </c>
      <c r="D177" t="str">
        <f t="shared" si="6"/>
        <v>200m v4</v>
      </c>
      <c r="E177" s="46">
        <v>22.85</v>
      </c>
      <c r="F177" s="111" t="s">
        <v>400</v>
      </c>
      <c r="H177">
        <v>4</v>
      </c>
      <c r="I177" s="120" t="s">
        <v>3</v>
      </c>
      <c r="J177" t="s">
        <v>316</v>
      </c>
      <c r="K177" t="str">
        <f t="shared" si="7"/>
        <v>rut V4</v>
      </c>
      <c r="L177" s="104">
        <v>9</v>
      </c>
      <c r="M177" s="111" t="s">
        <v>392</v>
      </c>
      <c r="O177">
        <v>4</v>
      </c>
      <c r="P177" s="120" t="s">
        <v>3</v>
      </c>
      <c r="Q177" s="118" t="s">
        <v>18</v>
      </c>
      <c r="R177" t="str">
        <f t="shared" si="8"/>
        <v>4V600m</v>
      </c>
      <c r="T177" s="111" t="s">
        <v>400</v>
      </c>
      <c r="V177" s="10"/>
    </row>
    <row r="178" spans="1:22" ht="14.4">
      <c r="A178">
        <v>5</v>
      </c>
      <c r="B178" s="120" t="s">
        <v>34</v>
      </c>
      <c r="C178" s="118" t="s">
        <v>7</v>
      </c>
      <c r="D178" t="str">
        <f t="shared" si="6"/>
        <v>200m v5</v>
      </c>
      <c r="E178" s="46">
        <v>23.85</v>
      </c>
      <c r="F178" s="111" t="s">
        <v>401</v>
      </c>
      <c r="H178">
        <v>5</v>
      </c>
      <c r="I178" s="120" t="s">
        <v>3</v>
      </c>
      <c r="J178" t="s">
        <v>316</v>
      </c>
      <c r="K178" t="str">
        <f t="shared" si="7"/>
        <v>rut V5</v>
      </c>
      <c r="L178" s="104">
        <v>10</v>
      </c>
      <c r="M178" s="111" t="s">
        <v>403</v>
      </c>
      <c r="O178">
        <v>5</v>
      </c>
      <c r="P178" s="120" t="s">
        <v>3</v>
      </c>
      <c r="Q178" s="118" t="s">
        <v>18</v>
      </c>
      <c r="R178" t="str">
        <f t="shared" si="8"/>
        <v>5V600m</v>
      </c>
      <c r="T178" s="111" t="s">
        <v>401</v>
      </c>
      <c r="V178" s="10"/>
    </row>
    <row r="179" spans="1:22" ht="14.4">
      <c r="A179">
        <v>6</v>
      </c>
      <c r="B179" s="120" t="s">
        <v>34</v>
      </c>
      <c r="C179" s="118" t="s">
        <v>7</v>
      </c>
      <c r="D179" t="str">
        <f t="shared" si="6"/>
        <v>200m v6</v>
      </c>
      <c r="E179" s="46">
        <v>24.85</v>
      </c>
      <c r="F179" s="111" t="s">
        <v>403</v>
      </c>
      <c r="H179">
        <v>6</v>
      </c>
      <c r="I179" s="120" t="s">
        <v>3</v>
      </c>
      <c r="J179" t="s">
        <v>316</v>
      </c>
      <c r="K179" t="str">
        <f t="shared" si="7"/>
        <v>rut V6</v>
      </c>
      <c r="L179" s="104">
        <v>12</v>
      </c>
      <c r="M179" s="111" t="s">
        <v>401</v>
      </c>
      <c r="O179">
        <v>6</v>
      </c>
      <c r="P179" s="120" t="s">
        <v>3</v>
      </c>
      <c r="Q179" s="118" t="s">
        <v>18</v>
      </c>
      <c r="R179" t="str">
        <f t="shared" si="8"/>
        <v>6V600m</v>
      </c>
      <c r="T179" s="111" t="s">
        <v>403</v>
      </c>
      <c r="V179" s="10"/>
    </row>
    <row r="180" spans="1:22" ht="14.4">
      <c r="A180">
        <v>7</v>
      </c>
      <c r="B180" s="120" t="s">
        <v>34</v>
      </c>
      <c r="C180" s="118" t="s">
        <v>7</v>
      </c>
      <c r="D180" t="str">
        <f t="shared" si="6"/>
        <v>200m v7</v>
      </c>
      <c r="E180" s="46">
        <v>26.85</v>
      </c>
      <c r="F180" s="111" t="s">
        <v>392</v>
      </c>
      <c r="H180">
        <v>7</v>
      </c>
      <c r="I180" s="120" t="s">
        <v>3</v>
      </c>
      <c r="J180" t="s">
        <v>316</v>
      </c>
      <c r="K180" t="str">
        <f t="shared" si="7"/>
        <v>rut V7</v>
      </c>
      <c r="L180" s="104">
        <v>14</v>
      </c>
      <c r="M180" s="111" t="s">
        <v>400</v>
      </c>
      <c r="O180">
        <v>7</v>
      </c>
      <c r="P180" s="120" t="s">
        <v>3</v>
      </c>
      <c r="Q180" s="118" t="s">
        <v>18</v>
      </c>
      <c r="R180" t="str">
        <f t="shared" si="8"/>
        <v>7V600m</v>
      </c>
      <c r="T180" s="111" t="s">
        <v>392</v>
      </c>
      <c r="V180" s="10"/>
    </row>
    <row r="181" spans="1:22" ht="14.4">
      <c r="A181">
        <v>8</v>
      </c>
      <c r="B181" s="120" t="s">
        <v>34</v>
      </c>
      <c r="C181" s="118" t="s">
        <v>7</v>
      </c>
      <c r="D181" t="str">
        <f t="shared" si="6"/>
        <v>200m v8</v>
      </c>
      <c r="E181" s="46">
        <v>27.85</v>
      </c>
      <c r="F181" s="111" t="s">
        <v>396</v>
      </c>
      <c r="H181">
        <v>8</v>
      </c>
      <c r="I181" s="120" t="s">
        <v>3</v>
      </c>
      <c r="J181" t="s">
        <v>316</v>
      </c>
      <c r="K181" t="str">
        <f t="shared" si="7"/>
        <v>rut V8</v>
      </c>
      <c r="L181" s="104">
        <v>15.6</v>
      </c>
      <c r="M181" s="111" t="s">
        <v>399</v>
      </c>
      <c r="O181">
        <v>8</v>
      </c>
      <c r="P181" s="120" t="s">
        <v>3</v>
      </c>
      <c r="Q181" s="118" t="s">
        <v>18</v>
      </c>
      <c r="R181" t="str">
        <f t="shared" si="8"/>
        <v>8V600m</v>
      </c>
      <c r="T181" s="111" t="s">
        <v>396</v>
      </c>
      <c r="V181" s="10"/>
    </row>
    <row r="182" spans="1:22" ht="14.4">
      <c r="A182">
        <v>9</v>
      </c>
      <c r="B182" s="120" t="s">
        <v>34</v>
      </c>
      <c r="C182" s="118" t="s">
        <v>7</v>
      </c>
      <c r="D182" t="str">
        <f t="shared" si="6"/>
        <v>200m v9</v>
      </c>
      <c r="E182" s="46">
        <v>28.65</v>
      </c>
      <c r="F182" s="111" t="s">
        <v>398</v>
      </c>
      <c r="H182">
        <v>9</v>
      </c>
      <c r="I182" s="120" t="s">
        <v>3</v>
      </c>
      <c r="J182" t="s">
        <v>316</v>
      </c>
      <c r="K182" t="str">
        <f t="shared" si="7"/>
        <v>rut V9</v>
      </c>
      <c r="L182" s="104">
        <v>17.5</v>
      </c>
      <c r="M182" s="111" t="s">
        <v>30</v>
      </c>
      <c r="O182">
        <v>9</v>
      </c>
      <c r="P182" s="120" t="s">
        <v>3</v>
      </c>
      <c r="Q182" s="118" t="s">
        <v>18</v>
      </c>
      <c r="R182" t="str">
        <f t="shared" si="8"/>
        <v>9V600m</v>
      </c>
      <c r="T182" s="111" t="s">
        <v>398</v>
      </c>
      <c r="V182" s="10"/>
    </row>
    <row r="183" spans="1:22" ht="14.4">
      <c r="A183">
        <v>10</v>
      </c>
      <c r="B183" s="120" t="s">
        <v>34</v>
      </c>
      <c r="C183" s="118" t="s">
        <v>7</v>
      </c>
      <c r="D183" t="str">
        <f t="shared" si="6"/>
        <v>200m v10</v>
      </c>
      <c r="E183" s="46">
        <v>30.25</v>
      </c>
      <c r="F183" s="101" t="s">
        <v>424</v>
      </c>
      <c r="H183">
        <v>10</v>
      </c>
      <c r="I183" s="120" t="s">
        <v>3</v>
      </c>
      <c r="J183" t="s">
        <v>316</v>
      </c>
      <c r="K183" t="str">
        <f t="shared" si="7"/>
        <v>rut V10</v>
      </c>
      <c r="L183" s="113">
        <v>19.7</v>
      </c>
      <c r="M183" s="111" t="s">
        <v>397</v>
      </c>
      <c r="O183">
        <v>10</v>
      </c>
      <c r="P183" s="120" t="s">
        <v>3</v>
      </c>
      <c r="Q183" s="118" t="s">
        <v>18</v>
      </c>
      <c r="R183" t="str">
        <f t="shared" si="8"/>
        <v>10V600m</v>
      </c>
      <c r="T183" s="10"/>
      <c r="V183" s="10"/>
    </row>
    <row r="184" spans="1:22" ht="14.4">
      <c r="A184">
        <v>1</v>
      </c>
      <c r="B184" s="120" t="s">
        <v>34</v>
      </c>
      <c r="C184" s="118" t="s">
        <v>4</v>
      </c>
      <c r="D184" t="str">
        <f t="shared" si="6"/>
        <v>300m v1</v>
      </c>
      <c r="E184" s="101">
        <v>12</v>
      </c>
      <c r="F184" s="111" t="s">
        <v>397</v>
      </c>
      <c r="H184">
        <v>1</v>
      </c>
      <c r="I184" s="120" t="s">
        <v>3</v>
      </c>
      <c r="J184" t="s">
        <v>19</v>
      </c>
      <c r="K184" t="str">
        <f t="shared" si="7"/>
        <v>rut6kg V1</v>
      </c>
      <c r="L184" s="105">
        <v>3</v>
      </c>
      <c r="M184" s="101" t="s">
        <v>424</v>
      </c>
      <c r="O184">
        <v>1</v>
      </c>
      <c r="P184" s="120" t="s">
        <v>3</v>
      </c>
      <c r="Q184" s="118" t="s">
        <v>15</v>
      </c>
      <c r="R184" t="str">
        <f t="shared" si="8"/>
        <v>1V800m</v>
      </c>
      <c r="T184" s="111" t="s">
        <v>397</v>
      </c>
    </row>
    <row r="185" spans="1:22" ht="14.4">
      <c r="A185">
        <v>2</v>
      </c>
      <c r="B185" s="120" t="s">
        <v>34</v>
      </c>
      <c r="C185" s="118" t="s">
        <v>4</v>
      </c>
      <c r="D185" t="str">
        <f t="shared" si="6"/>
        <v>300m v2</v>
      </c>
      <c r="E185" s="101">
        <v>15</v>
      </c>
      <c r="F185" s="111" t="s">
        <v>30</v>
      </c>
      <c r="H185">
        <v>2</v>
      </c>
      <c r="I185" s="120" t="s">
        <v>3</v>
      </c>
      <c r="J185" t="s">
        <v>19</v>
      </c>
      <c r="K185" t="str">
        <f t="shared" si="7"/>
        <v>rut6kg V2</v>
      </c>
      <c r="L185" s="104">
        <v>8</v>
      </c>
      <c r="M185" s="111" t="s">
        <v>398</v>
      </c>
      <c r="O185">
        <v>2</v>
      </c>
      <c r="P185" s="120" t="s">
        <v>3</v>
      </c>
      <c r="Q185" s="118" t="s">
        <v>15</v>
      </c>
      <c r="R185" t="str">
        <f t="shared" si="8"/>
        <v>2V800m</v>
      </c>
      <c r="T185" s="111" t="s">
        <v>30</v>
      </c>
      <c r="V185" s="10"/>
    </row>
    <row r="186" spans="1:22" ht="14.4">
      <c r="A186">
        <v>3</v>
      </c>
      <c r="B186" s="120" t="s">
        <v>34</v>
      </c>
      <c r="C186" s="118" t="s">
        <v>4</v>
      </c>
      <c r="D186" t="str">
        <f t="shared" si="6"/>
        <v>300m v3</v>
      </c>
      <c r="E186" s="46">
        <v>20</v>
      </c>
      <c r="F186" s="111" t="s">
        <v>399</v>
      </c>
      <c r="H186">
        <v>3</v>
      </c>
      <c r="I186" s="120" t="s">
        <v>3</v>
      </c>
      <c r="J186" t="s">
        <v>19</v>
      </c>
      <c r="K186" t="str">
        <f t="shared" si="7"/>
        <v>rut6kg V3</v>
      </c>
      <c r="L186" s="104">
        <v>9</v>
      </c>
      <c r="M186" s="111" t="s">
        <v>396</v>
      </c>
      <c r="O186">
        <v>3</v>
      </c>
      <c r="P186" s="120" t="s">
        <v>3</v>
      </c>
      <c r="Q186" s="118" t="s">
        <v>15</v>
      </c>
      <c r="R186" t="str">
        <f t="shared" si="8"/>
        <v>3V800m</v>
      </c>
      <c r="T186" s="111" t="s">
        <v>399</v>
      </c>
      <c r="U186" t="s">
        <v>487</v>
      </c>
      <c r="V186" s="10"/>
    </row>
    <row r="187" spans="1:22" ht="14.4">
      <c r="A187">
        <v>4</v>
      </c>
      <c r="B187" s="120" t="s">
        <v>34</v>
      </c>
      <c r="C187" s="118" t="s">
        <v>4</v>
      </c>
      <c r="D187" t="str">
        <f t="shared" si="6"/>
        <v>300m v4</v>
      </c>
      <c r="E187" s="46">
        <v>34.75</v>
      </c>
      <c r="F187" s="111" t="s">
        <v>400</v>
      </c>
      <c r="H187">
        <v>4</v>
      </c>
      <c r="I187" s="120" t="s">
        <v>3</v>
      </c>
      <c r="J187" t="s">
        <v>19</v>
      </c>
      <c r="K187" t="str">
        <f t="shared" si="7"/>
        <v>rut6kg V4</v>
      </c>
      <c r="L187" s="104">
        <v>10</v>
      </c>
      <c r="M187" s="111" t="s">
        <v>392</v>
      </c>
      <c r="O187">
        <v>4</v>
      </c>
      <c r="P187" s="120" t="s">
        <v>3</v>
      </c>
      <c r="Q187" s="118" t="s">
        <v>15</v>
      </c>
      <c r="R187" t="str">
        <f t="shared" si="8"/>
        <v>4V800m</v>
      </c>
      <c r="T187" s="111" t="s">
        <v>400</v>
      </c>
      <c r="V187" s="10"/>
    </row>
    <row r="188" spans="1:22" ht="14.4">
      <c r="A188">
        <v>5</v>
      </c>
      <c r="B188" s="120" t="s">
        <v>34</v>
      </c>
      <c r="C188" s="118" t="s">
        <v>4</v>
      </c>
      <c r="D188" t="str">
        <f t="shared" si="6"/>
        <v>300m v5</v>
      </c>
      <c r="E188" s="46">
        <v>36.25</v>
      </c>
      <c r="F188" s="111" t="s">
        <v>401</v>
      </c>
      <c r="H188">
        <v>5</v>
      </c>
      <c r="I188" s="120" t="s">
        <v>3</v>
      </c>
      <c r="J188" t="s">
        <v>19</v>
      </c>
      <c r="K188" t="str">
        <f t="shared" si="7"/>
        <v>rut6kg V5</v>
      </c>
      <c r="L188" s="104">
        <v>11</v>
      </c>
      <c r="M188" s="111" t="s">
        <v>403</v>
      </c>
      <c r="O188">
        <v>5</v>
      </c>
      <c r="P188" s="120" t="s">
        <v>3</v>
      </c>
      <c r="Q188" s="118" t="s">
        <v>15</v>
      </c>
      <c r="R188" t="str">
        <f t="shared" si="8"/>
        <v>5V800m</v>
      </c>
      <c r="T188" s="111" t="s">
        <v>401</v>
      </c>
      <c r="V188" s="10"/>
    </row>
    <row r="189" spans="1:22" ht="14.4">
      <c r="A189">
        <v>6</v>
      </c>
      <c r="B189" s="120" t="s">
        <v>34</v>
      </c>
      <c r="C189" s="118" t="s">
        <v>4</v>
      </c>
      <c r="D189" t="str">
        <f t="shared" si="6"/>
        <v>300m v6</v>
      </c>
      <c r="E189" s="46">
        <v>38.25</v>
      </c>
      <c r="F189" s="111" t="s">
        <v>403</v>
      </c>
      <c r="H189">
        <v>6</v>
      </c>
      <c r="I189" s="120" t="s">
        <v>3</v>
      </c>
      <c r="J189" t="s">
        <v>19</v>
      </c>
      <c r="K189" t="str">
        <f t="shared" si="7"/>
        <v>rut6kg V6</v>
      </c>
      <c r="L189" s="104">
        <v>13.2</v>
      </c>
      <c r="M189" s="111" t="s">
        <v>401</v>
      </c>
      <c r="O189">
        <v>6</v>
      </c>
      <c r="P189" s="120" t="s">
        <v>3</v>
      </c>
      <c r="Q189" s="118" t="s">
        <v>15</v>
      </c>
      <c r="R189" t="str">
        <f t="shared" si="8"/>
        <v>6V800m</v>
      </c>
      <c r="T189" s="111" t="s">
        <v>403</v>
      </c>
      <c r="V189" s="10"/>
    </row>
    <row r="190" spans="1:22" ht="14.4">
      <c r="A190">
        <v>7</v>
      </c>
      <c r="B190" s="120" t="s">
        <v>34</v>
      </c>
      <c r="C190" s="118" t="s">
        <v>4</v>
      </c>
      <c r="D190" t="str">
        <f t="shared" si="6"/>
        <v>300m v7</v>
      </c>
      <c r="E190" s="46">
        <v>40.85</v>
      </c>
      <c r="F190" s="111" t="s">
        <v>392</v>
      </c>
      <c r="H190">
        <v>7</v>
      </c>
      <c r="I190" s="120" t="s">
        <v>3</v>
      </c>
      <c r="J190" t="s">
        <v>19</v>
      </c>
      <c r="K190" t="str">
        <f t="shared" si="7"/>
        <v>rut6kg V7</v>
      </c>
      <c r="L190" s="104">
        <v>15.2</v>
      </c>
      <c r="M190" s="111" t="s">
        <v>400</v>
      </c>
      <c r="O190">
        <v>7</v>
      </c>
      <c r="P190" s="120" t="s">
        <v>3</v>
      </c>
      <c r="Q190" s="118" t="s">
        <v>15</v>
      </c>
      <c r="R190" t="str">
        <f t="shared" si="8"/>
        <v>7V800m</v>
      </c>
      <c r="T190" s="111" t="s">
        <v>392</v>
      </c>
      <c r="V190" s="10"/>
    </row>
    <row r="191" spans="1:22" ht="14.4">
      <c r="A191">
        <v>8</v>
      </c>
      <c r="B191" s="120" t="s">
        <v>34</v>
      </c>
      <c r="C191" s="118" t="s">
        <v>4</v>
      </c>
      <c r="D191" t="str">
        <f t="shared" si="6"/>
        <v>300m v8</v>
      </c>
      <c r="E191" s="46">
        <v>44.65</v>
      </c>
      <c r="F191" s="111" t="s">
        <v>396</v>
      </c>
      <c r="H191">
        <v>8</v>
      </c>
      <c r="I191" s="120" t="s">
        <v>3</v>
      </c>
      <c r="J191" t="s">
        <v>19</v>
      </c>
      <c r="K191" t="str">
        <f t="shared" si="7"/>
        <v>rut6kg V8</v>
      </c>
      <c r="L191" s="104">
        <v>16.8</v>
      </c>
      <c r="M191" s="111" t="s">
        <v>399</v>
      </c>
      <c r="O191">
        <v>8</v>
      </c>
      <c r="P191" s="120" t="s">
        <v>3</v>
      </c>
      <c r="Q191" s="118" t="s">
        <v>15</v>
      </c>
      <c r="R191" t="str">
        <f t="shared" si="8"/>
        <v>8V800m</v>
      </c>
      <c r="T191" s="111" t="s">
        <v>396</v>
      </c>
      <c r="V191" s="10"/>
    </row>
    <row r="192" spans="1:22" ht="14.4">
      <c r="A192">
        <v>9</v>
      </c>
      <c r="B192" s="120" t="s">
        <v>34</v>
      </c>
      <c r="C192" s="118" t="s">
        <v>4</v>
      </c>
      <c r="D192" t="str">
        <f t="shared" si="6"/>
        <v>300m v9</v>
      </c>
      <c r="E192" s="46">
        <v>48.15</v>
      </c>
      <c r="F192" s="111" t="s">
        <v>398</v>
      </c>
      <c r="H192">
        <v>9</v>
      </c>
      <c r="I192" s="120" t="s">
        <v>3</v>
      </c>
      <c r="K192" t="str">
        <f t="shared" si="7"/>
        <v xml:space="preserve"> V9</v>
      </c>
      <c r="M192" s="111"/>
      <c r="O192">
        <v>9</v>
      </c>
      <c r="P192" s="120" t="s">
        <v>3</v>
      </c>
      <c r="Q192" s="118" t="s">
        <v>15</v>
      </c>
      <c r="R192" t="str">
        <f t="shared" si="8"/>
        <v>9V800m</v>
      </c>
      <c r="T192" s="111" t="s">
        <v>398</v>
      </c>
      <c r="V192" s="10"/>
    </row>
    <row r="193" spans="1:22" ht="14.4">
      <c r="A193">
        <v>10</v>
      </c>
      <c r="B193" s="120" t="s">
        <v>34</v>
      </c>
      <c r="C193" s="118" t="s">
        <v>4</v>
      </c>
      <c r="D193" t="str">
        <f t="shared" si="6"/>
        <v>300m v10</v>
      </c>
      <c r="E193" s="46">
        <v>50.15</v>
      </c>
      <c r="F193" s="101" t="s">
        <v>424</v>
      </c>
      <c r="H193">
        <v>10</v>
      </c>
      <c r="I193" s="120" t="s">
        <v>3</v>
      </c>
      <c r="K193" t="str">
        <f t="shared" si="7"/>
        <v xml:space="preserve"> V10</v>
      </c>
      <c r="M193" s="111"/>
      <c r="O193">
        <v>10</v>
      </c>
      <c r="P193" s="120" t="s">
        <v>3</v>
      </c>
      <c r="Q193" s="118" t="s">
        <v>15</v>
      </c>
      <c r="R193" t="str">
        <f t="shared" si="8"/>
        <v>10V800m</v>
      </c>
      <c r="T193" s="10"/>
      <c r="V193" s="10"/>
    </row>
    <row r="194" spans="1:22" ht="14.4">
      <c r="A194">
        <v>1</v>
      </c>
      <c r="B194" s="120" t="s">
        <v>34</v>
      </c>
      <c r="C194" s="118" t="s">
        <v>302</v>
      </c>
      <c r="D194" t="str">
        <f t="shared" si="6"/>
        <v>400m v1</v>
      </c>
      <c r="E194" s="102">
        <v>5.20833333333333E-4</v>
      </c>
      <c r="F194" s="111" t="s">
        <v>397</v>
      </c>
      <c r="H194">
        <v>1</v>
      </c>
      <c r="I194" s="120" t="s">
        <v>3</v>
      </c>
      <c r="J194" t="s">
        <v>289</v>
      </c>
      <c r="K194" t="str">
        <f t="shared" si="7"/>
        <v>rut5kg V1</v>
      </c>
      <c r="L194" s="105">
        <v>3</v>
      </c>
      <c r="M194" s="101" t="s">
        <v>424</v>
      </c>
      <c r="O194">
        <v>1</v>
      </c>
      <c r="P194" s="120" t="s">
        <v>3</v>
      </c>
      <c r="Q194" s="118" t="s">
        <v>21</v>
      </c>
      <c r="R194" t="str">
        <f t="shared" si="8"/>
        <v>1V1000m</v>
      </c>
      <c r="T194" s="111" t="s">
        <v>397</v>
      </c>
      <c r="U194" t="s">
        <v>490</v>
      </c>
    </row>
    <row r="195" spans="1:22" ht="14.4">
      <c r="A195">
        <v>2</v>
      </c>
      <c r="B195" s="120" t="s">
        <v>34</v>
      </c>
      <c r="C195" s="118" t="s">
        <v>302</v>
      </c>
      <c r="D195" t="str">
        <f t="shared" si="6"/>
        <v>400m v2</v>
      </c>
      <c r="E195" s="102">
        <v>5.4178240740740695E-4</v>
      </c>
      <c r="F195" s="111" t="s">
        <v>30</v>
      </c>
      <c r="H195">
        <v>2</v>
      </c>
      <c r="I195" s="120" t="s">
        <v>3</v>
      </c>
      <c r="J195" t="s">
        <v>289</v>
      </c>
      <c r="K195" t="str">
        <f t="shared" si="7"/>
        <v>rut5kg V2</v>
      </c>
      <c r="L195" s="104">
        <v>8</v>
      </c>
      <c r="M195" s="111" t="s">
        <v>398</v>
      </c>
      <c r="O195">
        <v>2</v>
      </c>
      <c r="P195" s="120" t="s">
        <v>3</v>
      </c>
      <c r="Q195" s="118" t="s">
        <v>21</v>
      </c>
      <c r="R195" t="str">
        <f t="shared" si="8"/>
        <v>2V1000m</v>
      </c>
      <c r="T195" s="111" t="s">
        <v>30</v>
      </c>
      <c r="U195" t="s">
        <v>497</v>
      </c>
      <c r="V195" s="10"/>
    </row>
    <row r="196" spans="1:22" ht="14.4">
      <c r="A196">
        <v>3</v>
      </c>
      <c r="B196" s="120" t="s">
        <v>34</v>
      </c>
      <c r="C196" s="118" t="s">
        <v>302</v>
      </c>
      <c r="D196" t="str">
        <f t="shared" ref="D196:D259" si="9">CONCATENATE(C196," ",B196,A196)</f>
        <v>400m v3</v>
      </c>
      <c r="E196" s="102">
        <v>5.6655092592592597E-4</v>
      </c>
      <c r="F196" s="111" t="s">
        <v>399</v>
      </c>
      <c r="H196">
        <v>3</v>
      </c>
      <c r="I196" s="120" t="s">
        <v>3</v>
      </c>
      <c r="J196" t="s">
        <v>289</v>
      </c>
      <c r="K196" t="str">
        <f t="shared" ref="K196:K259" si="10">CONCATENATE(J196," ",I196,H196)</f>
        <v>rut5kg V3</v>
      </c>
      <c r="L196" s="104">
        <v>9</v>
      </c>
      <c r="M196" s="111" t="s">
        <v>396</v>
      </c>
      <c r="O196">
        <v>3</v>
      </c>
      <c r="P196" s="120" t="s">
        <v>3</v>
      </c>
      <c r="Q196" s="118" t="s">
        <v>21</v>
      </c>
      <c r="R196" t="str">
        <f t="shared" ref="R196:R259" si="11">CONCATENATE(O196,P196,Q196)</f>
        <v>3V1000m</v>
      </c>
      <c r="T196" s="111" t="s">
        <v>399</v>
      </c>
      <c r="V196" s="10"/>
    </row>
    <row r="197" spans="1:22" ht="14.4">
      <c r="A197">
        <v>4</v>
      </c>
      <c r="B197" s="120" t="s">
        <v>34</v>
      </c>
      <c r="C197" s="118" t="s">
        <v>302</v>
      </c>
      <c r="D197" t="str">
        <f t="shared" si="9"/>
        <v>400m v4</v>
      </c>
      <c r="E197" s="102">
        <v>5.9085648148148105E-4</v>
      </c>
      <c r="F197" s="111" t="s">
        <v>400</v>
      </c>
      <c r="H197">
        <v>4</v>
      </c>
      <c r="I197" s="120" t="s">
        <v>3</v>
      </c>
      <c r="J197" t="s">
        <v>289</v>
      </c>
      <c r="K197" t="str">
        <f t="shared" si="10"/>
        <v>rut5kg V4</v>
      </c>
      <c r="L197" s="104">
        <v>10</v>
      </c>
      <c r="M197" s="111" t="s">
        <v>392</v>
      </c>
      <c r="O197">
        <v>4</v>
      </c>
      <c r="P197" s="120" t="s">
        <v>3</v>
      </c>
      <c r="Q197" s="118" t="s">
        <v>21</v>
      </c>
      <c r="R197" t="str">
        <f t="shared" si="11"/>
        <v>4V1000m</v>
      </c>
      <c r="T197" s="111" t="s">
        <v>400</v>
      </c>
      <c r="V197" s="10"/>
    </row>
    <row r="198" spans="1:22" ht="14.4">
      <c r="A198">
        <v>5</v>
      </c>
      <c r="B198" s="120" t="s">
        <v>34</v>
      </c>
      <c r="C198" s="118" t="s">
        <v>302</v>
      </c>
      <c r="D198" t="str">
        <f t="shared" si="9"/>
        <v>400m v5</v>
      </c>
      <c r="E198" s="102">
        <v>6.1053240740740697E-4</v>
      </c>
      <c r="F198" s="111" t="s">
        <v>401</v>
      </c>
      <c r="H198">
        <v>5</v>
      </c>
      <c r="I198" s="120" t="s">
        <v>3</v>
      </c>
      <c r="J198" t="s">
        <v>289</v>
      </c>
      <c r="K198" t="str">
        <f t="shared" si="10"/>
        <v>rut5kg V5</v>
      </c>
      <c r="L198" s="104">
        <v>13</v>
      </c>
      <c r="M198" s="111" t="s">
        <v>403</v>
      </c>
      <c r="O198">
        <v>5</v>
      </c>
      <c r="P198" s="120" t="s">
        <v>3</v>
      </c>
      <c r="Q198" s="118" t="s">
        <v>21</v>
      </c>
      <c r="R198" t="str">
        <f t="shared" si="11"/>
        <v>5V1000m</v>
      </c>
      <c r="T198" s="111" t="s">
        <v>401</v>
      </c>
      <c r="V198" s="10"/>
    </row>
    <row r="199" spans="1:22" ht="14.4">
      <c r="A199">
        <v>6</v>
      </c>
      <c r="B199" s="120" t="s">
        <v>34</v>
      </c>
      <c r="C199" s="118" t="s">
        <v>302</v>
      </c>
      <c r="D199" t="str">
        <f t="shared" si="9"/>
        <v>400m v6</v>
      </c>
      <c r="E199" s="102">
        <v>6.3946759259259295E-4</v>
      </c>
      <c r="F199" s="111" t="s">
        <v>403</v>
      </c>
      <c r="H199">
        <v>6</v>
      </c>
      <c r="I199" s="120" t="s">
        <v>3</v>
      </c>
      <c r="J199" t="s">
        <v>289</v>
      </c>
      <c r="K199" t="str">
        <f t="shared" si="10"/>
        <v>rut5kg V6</v>
      </c>
      <c r="L199" s="104">
        <v>15</v>
      </c>
      <c r="M199" s="111" t="s">
        <v>401</v>
      </c>
      <c r="O199">
        <v>6</v>
      </c>
      <c r="P199" s="120" t="s">
        <v>3</v>
      </c>
      <c r="Q199" s="118" t="s">
        <v>21</v>
      </c>
      <c r="R199" t="str">
        <f t="shared" si="11"/>
        <v>6V1000m</v>
      </c>
      <c r="T199" s="111" t="s">
        <v>403</v>
      </c>
      <c r="V199" s="10"/>
    </row>
    <row r="200" spans="1:22" ht="14.4">
      <c r="A200">
        <v>7</v>
      </c>
      <c r="B200" s="120" t="s">
        <v>34</v>
      </c>
      <c r="C200" s="118" t="s">
        <v>302</v>
      </c>
      <c r="D200" t="str">
        <f t="shared" si="9"/>
        <v>400m v7</v>
      </c>
      <c r="E200" s="102">
        <v>6.8576388888888897E-4</v>
      </c>
      <c r="F200" s="111" t="s">
        <v>392</v>
      </c>
      <c r="H200">
        <v>7</v>
      </c>
      <c r="I200" s="120" t="s">
        <v>3</v>
      </c>
      <c r="J200" t="s">
        <v>289</v>
      </c>
      <c r="K200" t="str">
        <f t="shared" si="10"/>
        <v>rut5kg V7</v>
      </c>
      <c r="L200" s="104">
        <v>16.5</v>
      </c>
      <c r="M200" s="111" t="s">
        <v>400</v>
      </c>
      <c r="O200">
        <v>7</v>
      </c>
      <c r="P200" s="120" t="s">
        <v>3</v>
      </c>
      <c r="Q200" s="118" t="s">
        <v>21</v>
      </c>
      <c r="R200" t="str">
        <f t="shared" si="11"/>
        <v>7V1000m</v>
      </c>
      <c r="T200" s="111" t="s">
        <v>392</v>
      </c>
      <c r="V200" s="10"/>
    </row>
    <row r="201" spans="1:22" ht="14.4">
      <c r="A201">
        <v>8</v>
      </c>
      <c r="B201" s="120" t="s">
        <v>34</v>
      </c>
      <c r="C201" s="118" t="s">
        <v>302</v>
      </c>
      <c r="D201" t="str">
        <f t="shared" si="9"/>
        <v>400m v8</v>
      </c>
      <c r="E201" s="102">
        <v>7.2048611111111098E-4</v>
      </c>
      <c r="F201" s="111" t="s">
        <v>396</v>
      </c>
      <c r="H201">
        <v>8</v>
      </c>
      <c r="I201" s="120" t="s">
        <v>3</v>
      </c>
      <c r="J201" t="s">
        <v>289</v>
      </c>
      <c r="K201" t="str">
        <f t="shared" si="10"/>
        <v>rut5kg V8</v>
      </c>
      <c r="L201" s="104">
        <v>17.5</v>
      </c>
      <c r="M201" s="111" t="s">
        <v>399</v>
      </c>
      <c r="O201">
        <v>8</v>
      </c>
      <c r="P201" s="120" t="s">
        <v>3</v>
      </c>
      <c r="Q201" s="118" t="s">
        <v>21</v>
      </c>
      <c r="R201" t="str">
        <f t="shared" si="11"/>
        <v>8V1000m</v>
      </c>
      <c r="T201" s="111" t="s">
        <v>396</v>
      </c>
      <c r="V201" s="10"/>
    </row>
    <row r="202" spans="1:22" ht="14.4">
      <c r="A202">
        <v>9</v>
      </c>
      <c r="B202" s="120" t="s">
        <v>34</v>
      </c>
      <c r="C202" s="118" t="s">
        <v>302</v>
      </c>
      <c r="D202" t="str">
        <f t="shared" si="9"/>
        <v>400m v9</v>
      </c>
      <c r="E202" s="102">
        <v>7.5520833333333299E-4</v>
      </c>
      <c r="F202" s="111" t="s">
        <v>398</v>
      </c>
      <c r="H202">
        <v>9</v>
      </c>
      <c r="I202" s="120" t="s">
        <v>3</v>
      </c>
      <c r="K202" t="str">
        <f t="shared" si="10"/>
        <v xml:space="preserve"> V9</v>
      </c>
      <c r="M202" s="111"/>
      <c r="O202">
        <v>9</v>
      </c>
      <c r="P202" s="120" t="s">
        <v>3</v>
      </c>
      <c r="Q202" s="118" t="s">
        <v>21</v>
      </c>
      <c r="R202" t="str">
        <f t="shared" si="11"/>
        <v>9V1000m</v>
      </c>
      <c r="T202" s="111" t="s">
        <v>398</v>
      </c>
      <c r="V202" s="10"/>
    </row>
    <row r="203" spans="1:22" ht="14.4">
      <c r="A203">
        <v>10</v>
      </c>
      <c r="B203" s="120" t="s">
        <v>34</v>
      </c>
      <c r="C203" s="118" t="s">
        <v>302</v>
      </c>
      <c r="D203" t="str">
        <f t="shared" si="9"/>
        <v>400m v10</v>
      </c>
      <c r="E203" s="102">
        <v>7.8993055555555598E-4</v>
      </c>
      <c r="F203" s="101" t="s">
        <v>424</v>
      </c>
      <c r="H203">
        <v>10</v>
      </c>
      <c r="I203" s="120" t="s">
        <v>3</v>
      </c>
      <c r="K203" t="str">
        <f t="shared" si="10"/>
        <v xml:space="preserve"> V10</v>
      </c>
      <c r="M203" s="111"/>
      <c r="O203">
        <v>10</v>
      </c>
      <c r="P203" s="120" t="s">
        <v>3</v>
      </c>
      <c r="Q203" s="118" t="s">
        <v>21</v>
      </c>
      <c r="R203" t="str">
        <f t="shared" si="11"/>
        <v>10V1000m</v>
      </c>
      <c r="T203" s="10"/>
      <c r="V203" s="10"/>
    </row>
    <row r="204" spans="1:22" ht="14.4">
      <c r="A204">
        <v>1</v>
      </c>
      <c r="B204" s="120" t="s">
        <v>34</v>
      </c>
      <c r="C204" s="118" t="s">
        <v>18</v>
      </c>
      <c r="D204" t="str">
        <f t="shared" si="9"/>
        <v>600m v1</v>
      </c>
      <c r="E204" s="102"/>
      <c r="F204" s="111" t="s">
        <v>397</v>
      </c>
      <c r="H204">
        <v>1</v>
      </c>
      <c r="I204" s="120" t="s">
        <v>3</v>
      </c>
      <c r="J204" t="s">
        <v>355</v>
      </c>
      <c r="K204" t="str">
        <f t="shared" si="10"/>
        <v>rut4kg V1</v>
      </c>
      <c r="L204" s="105">
        <v>3</v>
      </c>
      <c r="M204" s="101" t="s">
        <v>424</v>
      </c>
      <c r="O204">
        <v>1</v>
      </c>
      <c r="P204" s="120" t="s">
        <v>3</v>
      </c>
      <c r="Q204" s="118" t="s">
        <v>283</v>
      </c>
      <c r="R204" t="str">
        <f t="shared" si="11"/>
        <v>1V1500m</v>
      </c>
      <c r="T204" s="111" t="s">
        <v>397</v>
      </c>
    </row>
    <row r="205" spans="1:22" ht="14.4">
      <c r="A205">
        <v>2</v>
      </c>
      <c r="B205" s="120" t="s">
        <v>34</v>
      </c>
      <c r="C205" s="118" t="s">
        <v>18</v>
      </c>
      <c r="D205" t="str">
        <f t="shared" si="9"/>
        <v>600m v2</v>
      </c>
      <c r="E205" s="102"/>
      <c r="F205" s="111" t="s">
        <v>30</v>
      </c>
      <c r="H205">
        <v>2</v>
      </c>
      <c r="I205" s="120" t="s">
        <v>3</v>
      </c>
      <c r="J205" t="s">
        <v>355</v>
      </c>
      <c r="K205" t="str">
        <f t="shared" si="10"/>
        <v>rut4kg V2</v>
      </c>
      <c r="L205" s="104">
        <v>9</v>
      </c>
      <c r="M205" s="111" t="s">
        <v>398</v>
      </c>
      <c r="O205">
        <v>2</v>
      </c>
      <c r="P205" s="120" t="s">
        <v>3</v>
      </c>
      <c r="Q205" s="118" t="s">
        <v>283</v>
      </c>
      <c r="R205" t="str">
        <f t="shared" si="11"/>
        <v>2V1500m</v>
      </c>
      <c r="T205" s="111" t="s">
        <v>30</v>
      </c>
      <c r="V205" s="10"/>
    </row>
    <row r="206" spans="1:22" ht="14.4">
      <c r="A206">
        <v>3</v>
      </c>
      <c r="B206" s="120" t="s">
        <v>34</v>
      </c>
      <c r="C206" s="118" t="s">
        <v>18</v>
      </c>
      <c r="D206" t="str">
        <f t="shared" si="9"/>
        <v>600m v3</v>
      </c>
      <c r="E206" s="102">
        <v>9.0451388888888905E-4</v>
      </c>
      <c r="F206" s="111" t="s">
        <v>399</v>
      </c>
      <c r="H206">
        <v>3</v>
      </c>
      <c r="I206" s="120" t="s">
        <v>3</v>
      </c>
      <c r="J206" t="s">
        <v>355</v>
      </c>
      <c r="K206" t="str">
        <f t="shared" si="10"/>
        <v>rut4kg V3</v>
      </c>
      <c r="L206" s="104">
        <v>10</v>
      </c>
      <c r="M206" s="111" t="s">
        <v>396</v>
      </c>
      <c r="O206">
        <v>3</v>
      </c>
      <c r="P206" s="120" t="s">
        <v>3</v>
      </c>
      <c r="Q206" s="118" t="s">
        <v>283</v>
      </c>
      <c r="R206" t="str">
        <f t="shared" si="11"/>
        <v>3V1500m</v>
      </c>
      <c r="T206" s="111" t="s">
        <v>399</v>
      </c>
      <c r="U206" t="s">
        <v>475</v>
      </c>
      <c r="V206" s="10"/>
    </row>
    <row r="207" spans="1:22" ht="14.4">
      <c r="A207">
        <v>4</v>
      </c>
      <c r="B207" s="120" t="s">
        <v>34</v>
      </c>
      <c r="C207" s="118" t="s">
        <v>18</v>
      </c>
      <c r="D207" t="str">
        <f t="shared" si="9"/>
        <v>600m v4</v>
      </c>
      <c r="E207" s="102">
        <v>9.5775462962963001E-4</v>
      </c>
      <c r="F207" s="111" t="s">
        <v>400</v>
      </c>
      <c r="H207">
        <v>4</v>
      </c>
      <c r="I207" s="120" t="s">
        <v>3</v>
      </c>
      <c r="J207" t="s">
        <v>355</v>
      </c>
      <c r="K207" t="str">
        <f t="shared" si="10"/>
        <v>rut4kg V4</v>
      </c>
      <c r="L207" s="104">
        <v>11.5</v>
      </c>
      <c r="M207" s="111" t="s">
        <v>392</v>
      </c>
      <c r="O207">
        <v>4</v>
      </c>
      <c r="P207" s="120" t="s">
        <v>3</v>
      </c>
      <c r="Q207" s="118" t="s">
        <v>283</v>
      </c>
      <c r="R207" t="str">
        <f t="shared" si="11"/>
        <v>4V1500m</v>
      </c>
      <c r="T207" s="111" t="s">
        <v>400</v>
      </c>
      <c r="V207" s="10"/>
    </row>
    <row r="208" spans="1:22" ht="14.4">
      <c r="A208">
        <v>5</v>
      </c>
      <c r="B208" s="120" t="s">
        <v>34</v>
      </c>
      <c r="C208" s="118" t="s">
        <v>18</v>
      </c>
      <c r="D208" t="str">
        <f t="shared" si="9"/>
        <v>600m v5</v>
      </c>
      <c r="E208" s="102">
        <v>1.0040509259259299E-3</v>
      </c>
      <c r="F208" s="111" t="s">
        <v>401</v>
      </c>
      <c r="H208">
        <v>5</v>
      </c>
      <c r="I208" s="120" t="s">
        <v>3</v>
      </c>
      <c r="J208" t="s">
        <v>355</v>
      </c>
      <c r="K208" t="str">
        <f t="shared" si="10"/>
        <v>rut4kg V5</v>
      </c>
      <c r="L208" s="104">
        <v>13.5</v>
      </c>
      <c r="M208" s="111" t="s">
        <v>403</v>
      </c>
      <c r="O208">
        <v>5</v>
      </c>
      <c r="P208" s="120" t="s">
        <v>3</v>
      </c>
      <c r="Q208" s="118" t="s">
        <v>283</v>
      </c>
      <c r="R208" t="str">
        <f t="shared" si="11"/>
        <v>5V1500m</v>
      </c>
      <c r="T208" s="111" t="s">
        <v>401</v>
      </c>
      <c r="V208" s="10"/>
    </row>
    <row r="209" spans="1:22" ht="14.4">
      <c r="A209">
        <v>6</v>
      </c>
      <c r="B209" s="120" t="s">
        <v>34</v>
      </c>
      <c r="C209" s="118" t="s">
        <v>18</v>
      </c>
      <c r="D209" t="str">
        <f t="shared" si="9"/>
        <v>600m v6</v>
      </c>
      <c r="E209" s="102">
        <v>1.0560185185185199E-3</v>
      </c>
      <c r="F209" s="111" t="s">
        <v>403</v>
      </c>
      <c r="H209">
        <v>6</v>
      </c>
      <c r="I209" s="120" t="s">
        <v>3</v>
      </c>
      <c r="J209" t="s">
        <v>355</v>
      </c>
      <c r="K209" t="str">
        <f t="shared" si="10"/>
        <v>rut4kg V6</v>
      </c>
      <c r="L209" s="104">
        <v>15.5</v>
      </c>
      <c r="M209" s="111" t="s">
        <v>401</v>
      </c>
      <c r="O209">
        <v>6</v>
      </c>
      <c r="P209" s="120" t="s">
        <v>3</v>
      </c>
      <c r="Q209" s="118" t="s">
        <v>283</v>
      </c>
      <c r="R209" t="str">
        <f t="shared" si="11"/>
        <v>6V1500m</v>
      </c>
      <c r="T209" s="111" t="s">
        <v>403</v>
      </c>
      <c r="V209" s="10"/>
    </row>
    <row r="210" spans="1:22" ht="14.4">
      <c r="A210">
        <v>7</v>
      </c>
      <c r="B210" s="120" t="s">
        <v>34</v>
      </c>
      <c r="C210" s="118" t="s">
        <v>18</v>
      </c>
      <c r="D210" t="str">
        <f t="shared" si="9"/>
        <v>600m v7</v>
      </c>
      <c r="E210" s="102">
        <v>1.1255787037037E-3</v>
      </c>
      <c r="F210" s="111" t="s">
        <v>392</v>
      </c>
      <c r="H210">
        <v>7</v>
      </c>
      <c r="I210" s="120" t="s">
        <v>3</v>
      </c>
      <c r="J210" t="s">
        <v>355</v>
      </c>
      <c r="K210" t="str">
        <f t="shared" si="10"/>
        <v>rut4kg V7</v>
      </c>
      <c r="L210" s="104">
        <v>17.5</v>
      </c>
      <c r="M210" s="111" t="s">
        <v>400</v>
      </c>
      <c r="O210">
        <v>7</v>
      </c>
      <c r="P210" s="120" t="s">
        <v>3</v>
      </c>
      <c r="Q210" s="118" t="s">
        <v>283</v>
      </c>
      <c r="R210" t="str">
        <f t="shared" si="11"/>
        <v>7V1500m</v>
      </c>
      <c r="T210" s="111" t="s">
        <v>392</v>
      </c>
      <c r="V210" s="10"/>
    </row>
    <row r="211" spans="1:22" ht="14.4">
      <c r="A211">
        <v>8</v>
      </c>
      <c r="B211" s="120" t="s">
        <v>34</v>
      </c>
      <c r="C211" s="118" t="s">
        <v>18</v>
      </c>
      <c r="D211" t="str">
        <f t="shared" si="9"/>
        <v>600m v8</v>
      </c>
      <c r="E211" s="102">
        <v>1.1833333333333301E-3</v>
      </c>
      <c r="F211" s="111" t="s">
        <v>396</v>
      </c>
      <c r="H211">
        <v>8</v>
      </c>
      <c r="I211" s="120" t="s">
        <v>3</v>
      </c>
      <c r="K211" t="str">
        <f t="shared" si="10"/>
        <v xml:space="preserve"> V8</v>
      </c>
      <c r="L211" s="104"/>
      <c r="M211" s="111" t="s">
        <v>399</v>
      </c>
      <c r="O211">
        <v>8</v>
      </c>
      <c r="P211" s="120" t="s">
        <v>3</v>
      </c>
      <c r="Q211" s="118" t="s">
        <v>283</v>
      </c>
      <c r="R211" t="str">
        <f t="shared" si="11"/>
        <v>8V1500m</v>
      </c>
      <c r="T211" s="111" t="s">
        <v>396</v>
      </c>
      <c r="V211" s="10"/>
    </row>
    <row r="212" spans="1:22" ht="14.4">
      <c r="A212">
        <v>9</v>
      </c>
      <c r="B212" s="120" t="s">
        <v>34</v>
      </c>
      <c r="C212" s="118" t="s">
        <v>18</v>
      </c>
      <c r="D212" t="str">
        <f t="shared" si="9"/>
        <v>600m v9</v>
      </c>
      <c r="E212" s="102">
        <v>1.2413194444444401E-3</v>
      </c>
      <c r="F212" s="111" t="s">
        <v>398</v>
      </c>
      <c r="H212">
        <v>9</v>
      </c>
      <c r="I212" s="120" t="s">
        <v>3</v>
      </c>
      <c r="K212" t="str">
        <f t="shared" si="10"/>
        <v xml:space="preserve"> V9</v>
      </c>
      <c r="M212" s="111" t="s">
        <v>30</v>
      </c>
      <c r="O212">
        <v>9</v>
      </c>
      <c r="P212" s="120" t="s">
        <v>3</v>
      </c>
      <c r="Q212" s="118" t="s">
        <v>283</v>
      </c>
      <c r="R212" t="str">
        <f t="shared" si="11"/>
        <v>9V1500m</v>
      </c>
      <c r="T212" s="111" t="s">
        <v>398</v>
      </c>
      <c r="V212" s="10"/>
    </row>
    <row r="213" spans="1:22" ht="14.4">
      <c r="A213">
        <v>10</v>
      </c>
      <c r="B213" s="120" t="s">
        <v>34</v>
      </c>
      <c r="C213" s="118" t="s">
        <v>18</v>
      </c>
      <c r="D213" t="str">
        <f t="shared" si="9"/>
        <v>600m v10</v>
      </c>
      <c r="E213" s="102">
        <v>1.2991898148148101E-3</v>
      </c>
      <c r="F213" s="101" t="s">
        <v>424</v>
      </c>
      <c r="H213">
        <v>10</v>
      </c>
      <c r="I213" s="120" t="s">
        <v>3</v>
      </c>
      <c r="K213" t="str">
        <f t="shared" si="10"/>
        <v xml:space="preserve"> V10</v>
      </c>
      <c r="M213" s="111" t="s">
        <v>397</v>
      </c>
      <c r="O213">
        <v>10</v>
      </c>
      <c r="P213" s="120" t="s">
        <v>3</v>
      </c>
      <c r="Q213" s="118" t="s">
        <v>283</v>
      </c>
      <c r="R213" t="str">
        <f t="shared" si="11"/>
        <v>10V1500m</v>
      </c>
      <c r="T213" s="10"/>
      <c r="V213" s="10"/>
    </row>
    <row r="214" spans="1:22" ht="14.4">
      <c r="A214">
        <v>1</v>
      </c>
      <c r="B214" s="120" t="s">
        <v>34</v>
      </c>
      <c r="C214" s="118" t="s">
        <v>15</v>
      </c>
      <c r="D214" t="str">
        <f t="shared" si="9"/>
        <v>800m v1</v>
      </c>
      <c r="E214" s="102">
        <v>1.21527777777778E-3</v>
      </c>
      <c r="F214" s="111" t="s">
        <v>397</v>
      </c>
      <c r="H214">
        <v>1</v>
      </c>
      <c r="I214" s="120" t="s">
        <v>3</v>
      </c>
      <c r="J214" t="s">
        <v>20</v>
      </c>
      <c r="K214" t="str">
        <f t="shared" si="10"/>
        <v>rut3kg V1</v>
      </c>
      <c r="L214" s="105">
        <v>3</v>
      </c>
      <c r="M214" s="101" t="s">
        <v>424</v>
      </c>
      <c r="O214">
        <v>1</v>
      </c>
      <c r="P214" s="120" t="s">
        <v>3</v>
      </c>
      <c r="Q214" s="118" t="s">
        <v>336</v>
      </c>
      <c r="R214" t="str">
        <f t="shared" si="11"/>
        <v>1V2000m</v>
      </c>
      <c r="T214" s="111" t="s">
        <v>397</v>
      </c>
      <c r="U214" t="s">
        <v>478</v>
      </c>
    </row>
    <row r="215" spans="1:22" ht="14.4">
      <c r="A215">
        <v>2</v>
      </c>
      <c r="B215" s="120" t="s">
        <v>34</v>
      </c>
      <c r="C215" s="118" t="s">
        <v>15</v>
      </c>
      <c r="D215" t="str">
        <f t="shared" si="9"/>
        <v>800m v2</v>
      </c>
      <c r="E215" s="102">
        <v>1.25590277777778E-3</v>
      </c>
      <c r="F215" s="111" t="s">
        <v>30</v>
      </c>
      <c r="H215">
        <v>2</v>
      </c>
      <c r="I215" s="120" t="s">
        <v>3</v>
      </c>
      <c r="J215" t="s">
        <v>20</v>
      </c>
      <c r="K215" t="str">
        <f t="shared" si="10"/>
        <v>rut3kg V2</v>
      </c>
      <c r="L215" s="104">
        <v>9.5</v>
      </c>
      <c r="M215" s="111" t="s">
        <v>398</v>
      </c>
      <c r="O215">
        <v>2</v>
      </c>
      <c r="P215" s="120" t="s">
        <v>3</v>
      </c>
      <c r="Q215" s="118" t="s">
        <v>336</v>
      </c>
      <c r="R215" t="str">
        <f t="shared" si="11"/>
        <v>2V2000m</v>
      </c>
      <c r="T215" s="111" t="s">
        <v>30</v>
      </c>
      <c r="U215" t="s">
        <v>486</v>
      </c>
      <c r="V215" s="10"/>
    </row>
    <row r="216" spans="1:22" ht="14.4">
      <c r="A216">
        <v>3</v>
      </c>
      <c r="B216" s="120" t="s">
        <v>34</v>
      </c>
      <c r="C216" s="118" t="s">
        <v>15</v>
      </c>
      <c r="D216" t="str">
        <f t="shared" si="9"/>
        <v>800m v3</v>
      </c>
      <c r="E216" s="102">
        <v>1.28761574074074E-3</v>
      </c>
      <c r="F216" s="111" t="s">
        <v>399</v>
      </c>
      <c r="H216">
        <v>3</v>
      </c>
      <c r="I216" s="120" t="s">
        <v>3</v>
      </c>
      <c r="J216" t="s">
        <v>20</v>
      </c>
      <c r="K216" t="str">
        <f t="shared" si="10"/>
        <v>rut3kg V3</v>
      </c>
      <c r="L216" s="104">
        <v>10.5</v>
      </c>
      <c r="M216" s="111" t="s">
        <v>396</v>
      </c>
      <c r="O216">
        <v>3</v>
      </c>
      <c r="P216" s="120" t="s">
        <v>3</v>
      </c>
      <c r="Q216" s="118" t="s">
        <v>336</v>
      </c>
      <c r="R216" t="str">
        <f t="shared" si="11"/>
        <v>3V2000m</v>
      </c>
      <c r="T216" s="111" t="s">
        <v>399</v>
      </c>
      <c r="V216" s="10"/>
    </row>
    <row r="217" spans="1:22" ht="14.4">
      <c r="A217">
        <v>4</v>
      </c>
      <c r="B217" s="120" t="s">
        <v>34</v>
      </c>
      <c r="C217" s="118" t="s">
        <v>15</v>
      </c>
      <c r="D217" t="str">
        <f t="shared" si="9"/>
        <v>800m v4</v>
      </c>
      <c r="E217" s="102">
        <v>1.3512731481481501E-3</v>
      </c>
      <c r="F217" s="111" t="s">
        <v>400</v>
      </c>
      <c r="H217">
        <v>4</v>
      </c>
      <c r="I217" s="120" t="s">
        <v>3</v>
      </c>
      <c r="J217" t="s">
        <v>20</v>
      </c>
      <c r="K217" t="str">
        <f t="shared" si="10"/>
        <v>rut3kg V4</v>
      </c>
      <c r="L217" s="104">
        <v>12.2</v>
      </c>
      <c r="M217" s="111" t="s">
        <v>392</v>
      </c>
      <c r="O217">
        <v>4</v>
      </c>
      <c r="P217" s="120" t="s">
        <v>3</v>
      </c>
      <c r="Q217" s="118" t="s">
        <v>336</v>
      </c>
      <c r="R217" t="str">
        <f t="shared" si="11"/>
        <v>4V2000m</v>
      </c>
      <c r="T217" s="111" t="s">
        <v>400</v>
      </c>
      <c r="V217" s="10"/>
    </row>
    <row r="218" spans="1:22" ht="14.4">
      <c r="A218">
        <v>5</v>
      </c>
      <c r="B218" s="120" t="s">
        <v>34</v>
      </c>
      <c r="C218" s="118" t="s">
        <v>15</v>
      </c>
      <c r="D218" t="str">
        <f t="shared" si="9"/>
        <v>800m v5</v>
      </c>
      <c r="E218" s="102">
        <v>1.4149305555555599E-3</v>
      </c>
      <c r="F218" s="111" t="s">
        <v>401</v>
      </c>
      <c r="H218">
        <v>5</v>
      </c>
      <c r="I218" s="120" t="s">
        <v>3</v>
      </c>
      <c r="J218" t="s">
        <v>20</v>
      </c>
      <c r="K218" t="str">
        <f t="shared" si="10"/>
        <v>rut3kg V5</v>
      </c>
      <c r="L218" s="104">
        <v>14.3</v>
      </c>
      <c r="M218" s="111" t="s">
        <v>403</v>
      </c>
      <c r="O218">
        <v>5</v>
      </c>
      <c r="P218" s="120" t="s">
        <v>3</v>
      </c>
      <c r="Q218" s="118" t="s">
        <v>336</v>
      </c>
      <c r="R218" t="str">
        <f t="shared" si="11"/>
        <v>5V2000m</v>
      </c>
      <c r="T218" s="111" t="s">
        <v>401</v>
      </c>
      <c r="V218" s="10"/>
    </row>
    <row r="219" spans="1:22" ht="14.4">
      <c r="A219">
        <v>6</v>
      </c>
      <c r="B219" s="120" t="s">
        <v>34</v>
      </c>
      <c r="C219" s="118" t="s">
        <v>15</v>
      </c>
      <c r="D219" t="str">
        <f t="shared" si="9"/>
        <v>800m v6</v>
      </c>
      <c r="E219" s="102">
        <v>1.5190972222222201E-3</v>
      </c>
      <c r="F219" s="111" t="s">
        <v>403</v>
      </c>
      <c r="H219">
        <v>6</v>
      </c>
      <c r="I219" s="120" t="s">
        <v>3</v>
      </c>
      <c r="J219" t="s">
        <v>20</v>
      </c>
      <c r="K219" t="str">
        <f t="shared" si="10"/>
        <v>rut3kg V6</v>
      </c>
      <c r="L219" s="104"/>
      <c r="M219" s="111" t="s">
        <v>401</v>
      </c>
      <c r="O219">
        <v>6</v>
      </c>
      <c r="P219" s="120" t="s">
        <v>3</v>
      </c>
      <c r="Q219" s="118" t="s">
        <v>336</v>
      </c>
      <c r="R219" t="str">
        <f t="shared" si="11"/>
        <v>6V2000m</v>
      </c>
      <c r="T219" s="111" t="s">
        <v>403</v>
      </c>
      <c r="V219" s="10"/>
    </row>
    <row r="220" spans="1:22" ht="14.4">
      <c r="A220">
        <v>7</v>
      </c>
      <c r="B220" s="120" t="s">
        <v>34</v>
      </c>
      <c r="C220" s="118" t="s">
        <v>15</v>
      </c>
      <c r="D220" t="str">
        <f t="shared" si="9"/>
        <v>800m v7</v>
      </c>
      <c r="E220" s="102">
        <v>1.64641203703704E-3</v>
      </c>
      <c r="F220" s="111" t="s">
        <v>392</v>
      </c>
      <c r="H220">
        <v>7</v>
      </c>
      <c r="I220" s="120" t="s">
        <v>3</v>
      </c>
      <c r="J220" t="s">
        <v>20</v>
      </c>
      <c r="K220" t="str">
        <f t="shared" si="10"/>
        <v>rut3kg V7</v>
      </c>
      <c r="L220" s="104"/>
      <c r="M220" s="111" t="s">
        <v>400</v>
      </c>
      <c r="O220">
        <v>7</v>
      </c>
      <c r="P220" s="120" t="s">
        <v>3</v>
      </c>
      <c r="Q220" s="118" t="s">
        <v>336</v>
      </c>
      <c r="R220" t="str">
        <f t="shared" si="11"/>
        <v>7V2000m</v>
      </c>
      <c r="T220" s="111" t="s">
        <v>392</v>
      </c>
      <c r="V220" s="10"/>
    </row>
    <row r="221" spans="1:22" ht="14.4">
      <c r="A221">
        <v>8</v>
      </c>
      <c r="B221" s="120" t="s">
        <v>34</v>
      </c>
      <c r="C221" s="118" t="s">
        <v>15</v>
      </c>
      <c r="D221" t="str">
        <f t="shared" si="9"/>
        <v>800m v8</v>
      </c>
      <c r="E221" s="102">
        <v>1.7390046296296301E-3</v>
      </c>
      <c r="F221" s="111" t="s">
        <v>396</v>
      </c>
      <c r="H221">
        <v>8</v>
      </c>
      <c r="I221" s="120" t="s">
        <v>3</v>
      </c>
      <c r="J221" t="s">
        <v>20</v>
      </c>
      <c r="K221" t="str">
        <f t="shared" si="10"/>
        <v>rut3kg V8</v>
      </c>
      <c r="L221" s="104"/>
      <c r="M221" s="111" t="s">
        <v>399</v>
      </c>
      <c r="O221">
        <v>8</v>
      </c>
      <c r="P221" s="120" t="s">
        <v>3</v>
      </c>
      <c r="Q221" s="118" t="s">
        <v>336</v>
      </c>
      <c r="R221" t="str">
        <f t="shared" si="11"/>
        <v>8V2000m</v>
      </c>
      <c r="T221" s="111" t="s">
        <v>396</v>
      </c>
      <c r="V221" s="10"/>
    </row>
    <row r="222" spans="1:22" ht="14.4">
      <c r="A222">
        <v>9</v>
      </c>
      <c r="B222" s="120" t="s">
        <v>34</v>
      </c>
      <c r="C222" s="118" t="s">
        <v>15</v>
      </c>
      <c r="D222" t="str">
        <f t="shared" si="9"/>
        <v>800m v9</v>
      </c>
      <c r="E222" s="102">
        <v>1.8547453703703701E-3</v>
      </c>
      <c r="F222" s="111" t="s">
        <v>398</v>
      </c>
      <c r="H222">
        <v>9</v>
      </c>
      <c r="I222" s="120" t="s">
        <v>3</v>
      </c>
      <c r="J222" t="s">
        <v>20</v>
      </c>
      <c r="K222" t="str">
        <f t="shared" si="10"/>
        <v>rut3kg V9</v>
      </c>
      <c r="M222" s="111" t="s">
        <v>30</v>
      </c>
      <c r="O222">
        <v>9</v>
      </c>
      <c r="P222" s="120" t="s">
        <v>3</v>
      </c>
      <c r="Q222" s="118" t="s">
        <v>336</v>
      </c>
      <c r="R222" t="str">
        <f t="shared" si="11"/>
        <v>9V2000m</v>
      </c>
      <c r="T222" s="111" t="s">
        <v>398</v>
      </c>
      <c r="V222" s="10"/>
    </row>
    <row r="223" spans="1:22" ht="14.4">
      <c r="A223">
        <v>10</v>
      </c>
      <c r="B223" s="120" t="s">
        <v>34</v>
      </c>
      <c r="C223" s="118" t="s">
        <v>15</v>
      </c>
      <c r="D223" t="str">
        <f t="shared" si="9"/>
        <v>800m v10</v>
      </c>
      <c r="E223" s="102">
        <v>2.0283564814814799E-3</v>
      </c>
      <c r="F223" s="101" t="s">
        <v>424</v>
      </c>
      <c r="H223">
        <v>10</v>
      </c>
      <c r="I223" s="120" t="s">
        <v>3</v>
      </c>
      <c r="J223" t="s">
        <v>20</v>
      </c>
      <c r="K223" t="str">
        <f t="shared" si="10"/>
        <v>rut3kg V10</v>
      </c>
      <c r="M223" s="111" t="s">
        <v>397</v>
      </c>
      <c r="O223">
        <v>10</v>
      </c>
      <c r="P223" s="120" t="s">
        <v>3</v>
      </c>
      <c r="Q223" s="118" t="s">
        <v>336</v>
      </c>
      <c r="R223" t="str">
        <f t="shared" si="11"/>
        <v>10V2000m</v>
      </c>
      <c r="T223" s="10"/>
      <c r="V223" s="10"/>
    </row>
    <row r="224" spans="1:22" ht="14.4">
      <c r="A224">
        <v>1</v>
      </c>
      <c r="B224" s="120" t="s">
        <v>34</v>
      </c>
      <c r="C224" s="118" t="s">
        <v>21</v>
      </c>
      <c r="D224" t="str">
        <f t="shared" si="9"/>
        <v>1000m v1</v>
      </c>
      <c r="E224" s="102">
        <v>1.5625000000000001E-3</v>
      </c>
      <c r="F224" s="111" t="s">
        <v>397</v>
      </c>
      <c r="H224">
        <v>1</v>
      </c>
      <c r="I224" s="120" t="s">
        <v>3</v>
      </c>
      <c r="K224" t="str">
        <f t="shared" si="10"/>
        <v xml:space="preserve"> V1</v>
      </c>
      <c r="M224" s="101" t="s">
        <v>424</v>
      </c>
      <c r="O224">
        <v>1</v>
      </c>
      <c r="P224" s="120" t="s">
        <v>3</v>
      </c>
      <c r="Q224" s="118" t="s">
        <v>22</v>
      </c>
      <c r="R224" t="str">
        <f t="shared" si="11"/>
        <v>1V3000m</v>
      </c>
      <c r="T224" s="111" t="s">
        <v>397</v>
      </c>
    </row>
    <row r="225" spans="1:22" ht="14.4">
      <c r="A225">
        <v>2</v>
      </c>
      <c r="B225" s="120" t="s">
        <v>34</v>
      </c>
      <c r="C225" s="118" t="s">
        <v>21</v>
      </c>
      <c r="D225" t="str">
        <f t="shared" si="9"/>
        <v>1000m v2</v>
      </c>
      <c r="E225" s="102" t="s">
        <v>501</v>
      </c>
      <c r="F225" s="111" t="s">
        <v>30</v>
      </c>
      <c r="H225">
        <v>2</v>
      </c>
      <c r="I225" s="120" t="s">
        <v>3</v>
      </c>
      <c r="K225" t="str">
        <f t="shared" si="10"/>
        <v xml:space="preserve"> V2</v>
      </c>
      <c r="M225" s="111" t="s">
        <v>397</v>
      </c>
      <c r="O225">
        <v>2</v>
      </c>
      <c r="P225" s="120" t="s">
        <v>3</v>
      </c>
      <c r="Q225" s="118" t="s">
        <v>22</v>
      </c>
      <c r="R225" t="str">
        <f t="shared" si="11"/>
        <v>2V3000m</v>
      </c>
      <c r="T225" s="111" t="s">
        <v>30</v>
      </c>
      <c r="V225" s="10"/>
    </row>
    <row r="226" spans="1:22" ht="14.4">
      <c r="A226">
        <v>3</v>
      </c>
      <c r="B226" s="120" t="s">
        <v>34</v>
      </c>
      <c r="C226" s="118" t="s">
        <v>21</v>
      </c>
      <c r="D226" t="str">
        <f t="shared" si="9"/>
        <v>1000m v3</v>
      </c>
      <c r="E226" s="102">
        <v>1.66099537037037E-3</v>
      </c>
      <c r="F226" s="111" t="s">
        <v>399</v>
      </c>
      <c r="H226">
        <v>3</v>
      </c>
      <c r="I226" s="120" t="s">
        <v>3</v>
      </c>
      <c r="K226" t="str">
        <f t="shared" si="10"/>
        <v xml:space="preserve"> V3</v>
      </c>
      <c r="M226" s="111" t="s">
        <v>30</v>
      </c>
      <c r="O226">
        <v>3</v>
      </c>
      <c r="P226" s="120" t="s">
        <v>3</v>
      </c>
      <c r="Q226" s="118" t="s">
        <v>22</v>
      </c>
      <c r="R226" t="str">
        <f t="shared" si="11"/>
        <v>3V3000m</v>
      </c>
      <c r="T226" s="111" t="s">
        <v>399</v>
      </c>
      <c r="V226" s="10"/>
    </row>
    <row r="227" spans="1:22" ht="14.4">
      <c r="A227">
        <v>4</v>
      </c>
      <c r="B227" s="120" t="s">
        <v>34</v>
      </c>
      <c r="C227" s="118" t="s">
        <v>21</v>
      </c>
      <c r="D227" t="str">
        <f t="shared" si="9"/>
        <v>1000m v4</v>
      </c>
      <c r="E227" s="102">
        <v>1.7304398148148101E-3</v>
      </c>
      <c r="F227" s="111" t="s">
        <v>400</v>
      </c>
      <c r="H227">
        <v>4</v>
      </c>
      <c r="I227" s="120" t="s">
        <v>3</v>
      </c>
      <c r="K227" t="str">
        <f t="shared" si="10"/>
        <v xml:space="preserve"> V4</v>
      </c>
      <c r="M227" s="111" t="s">
        <v>399</v>
      </c>
      <c r="O227">
        <v>4</v>
      </c>
      <c r="P227" s="120" t="s">
        <v>3</v>
      </c>
      <c r="Q227" s="118" t="s">
        <v>22</v>
      </c>
      <c r="R227" t="str">
        <f t="shared" si="11"/>
        <v>4V3000m</v>
      </c>
      <c r="T227" s="111" t="s">
        <v>400</v>
      </c>
      <c r="V227" s="10"/>
    </row>
    <row r="228" spans="1:22" ht="14.4">
      <c r="A228">
        <v>5</v>
      </c>
      <c r="B228" s="120" t="s">
        <v>34</v>
      </c>
      <c r="C228" s="118" t="s">
        <v>21</v>
      </c>
      <c r="D228" t="str">
        <f t="shared" si="9"/>
        <v>1000m v5</v>
      </c>
      <c r="E228" s="102">
        <v>1.8230324074074099E-3</v>
      </c>
      <c r="F228" s="111" t="s">
        <v>401</v>
      </c>
      <c r="H228">
        <v>5</v>
      </c>
      <c r="I228" s="120" t="s">
        <v>3</v>
      </c>
      <c r="K228" t="str">
        <f t="shared" si="10"/>
        <v xml:space="preserve"> V5</v>
      </c>
      <c r="M228" s="111" t="s">
        <v>400</v>
      </c>
      <c r="O228">
        <v>5</v>
      </c>
      <c r="P228" s="120" t="s">
        <v>3</v>
      </c>
      <c r="Q228" s="118" t="s">
        <v>22</v>
      </c>
      <c r="R228" t="str">
        <f t="shared" si="11"/>
        <v>5V3000m</v>
      </c>
      <c r="T228" s="111" t="s">
        <v>401</v>
      </c>
      <c r="V228" s="10"/>
    </row>
    <row r="229" spans="1:22" ht="14.4">
      <c r="A229">
        <v>6</v>
      </c>
      <c r="B229" s="120" t="s">
        <v>34</v>
      </c>
      <c r="C229" s="118" t="s">
        <v>21</v>
      </c>
      <c r="D229" t="str">
        <f t="shared" si="9"/>
        <v>1000m v6</v>
      </c>
      <c r="E229" s="102">
        <v>1.9619212962963001E-3</v>
      </c>
      <c r="F229" s="111" t="s">
        <v>403</v>
      </c>
      <c r="H229">
        <v>6</v>
      </c>
      <c r="I229" s="120" t="s">
        <v>3</v>
      </c>
      <c r="K229" t="str">
        <f t="shared" si="10"/>
        <v xml:space="preserve"> V6</v>
      </c>
      <c r="M229" s="111" t="s">
        <v>401</v>
      </c>
      <c r="O229">
        <v>6</v>
      </c>
      <c r="P229" s="120" t="s">
        <v>3</v>
      </c>
      <c r="Q229" s="118" t="s">
        <v>22</v>
      </c>
      <c r="R229" t="str">
        <f t="shared" si="11"/>
        <v>6V3000m</v>
      </c>
      <c r="T229" s="111" t="s">
        <v>403</v>
      </c>
      <c r="V229" s="10"/>
    </row>
    <row r="230" spans="1:22" ht="14.4">
      <c r="A230">
        <v>7</v>
      </c>
      <c r="B230" s="120" t="s">
        <v>34</v>
      </c>
      <c r="C230" s="118" t="s">
        <v>21</v>
      </c>
      <c r="D230" t="str">
        <f t="shared" si="9"/>
        <v>1000m v7</v>
      </c>
      <c r="E230" s="102">
        <v>2.11238425925926E-3</v>
      </c>
      <c r="F230" s="111" t="s">
        <v>392</v>
      </c>
      <c r="H230">
        <v>7</v>
      </c>
      <c r="I230" s="120" t="s">
        <v>3</v>
      </c>
      <c r="K230" t="str">
        <f t="shared" si="10"/>
        <v xml:space="preserve"> V7</v>
      </c>
      <c r="M230" s="111" t="s">
        <v>403</v>
      </c>
      <c r="O230">
        <v>7</v>
      </c>
      <c r="P230" s="120" t="s">
        <v>3</v>
      </c>
      <c r="Q230" s="118" t="s">
        <v>22</v>
      </c>
      <c r="R230" t="str">
        <f t="shared" si="11"/>
        <v>7V3000m</v>
      </c>
      <c r="T230" s="111" t="s">
        <v>392</v>
      </c>
      <c r="V230" s="10"/>
    </row>
    <row r="231" spans="1:22" ht="14.4">
      <c r="A231">
        <v>8</v>
      </c>
      <c r="B231" s="120" t="s">
        <v>34</v>
      </c>
      <c r="C231" s="118" t="s">
        <v>21</v>
      </c>
      <c r="D231" t="str">
        <f t="shared" si="9"/>
        <v>1000m v8</v>
      </c>
      <c r="E231" s="102">
        <v>2.2859953703703701E-3</v>
      </c>
      <c r="F231" s="111" t="s">
        <v>396</v>
      </c>
      <c r="H231">
        <v>8</v>
      </c>
      <c r="I231" s="120" t="s">
        <v>3</v>
      </c>
      <c r="K231" t="str">
        <f t="shared" si="10"/>
        <v xml:space="preserve"> V8</v>
      </c>
      <c r="M231" s="111" t="s">
        <v>392</v>
      </c>
      <c r="O231">
        <v>8</v>
      </c>
      <c r="P231" s="120" t="s">
        <v>3</v>
      </c>
      <c r="Q231" s="118" t="s">
        <v>22</v>
      </c>
      <c r="R231" t="str">
        <f t="shared" si="11"/>
        <v>8V3000m</v>
      </c>
      <c r="T231" s="111" t="s">
        <v>396</v>
      </c>
      <c r="V231" s="10"/>
    </row>
    <row r="232" spans="1:22" ht="14.4">
      <c r="A232">
        <v>9</v>
      </c>
      <c r="B232" s="120" t="s">
        <v>34</v>
      </c>
      <c r="C232" s="118" t="s">
        <v>21</v>
      </c>
      <c r="D232" t="str">
        <f t="shared" si="9"/>
        <v>1000m v9</v>
      </c>
      <c r="E232" s="102">
        <v>2.4596064814814802E-3</v>
      </c>
      <c r="F232" s="111" t="s">
        <v>398</v>
      </c>
      <c r="H232">
        <v>9</v>
      </c>
      <c r="I232" s="120" t="s">
        <v>3</v>
      </c>
      <c r="K232" t="str">
        <f t="shared" si="10"/>
        <v xml:space="preserve"> V9</v>
      </c>
      <c r="M232" s="111" t="s">
        <v>396</v>
      </c>
      <c r="O232">
        <v>9</v>
      </c>
      <c r="P232" s="120" t="s">
        <v>3</v>
      </c>
      <c r="Q232" s="118" t="s">
        <v>22</v>
      </c>
      <c r="R232" t="str">
        <f t="shared" si="11"/>
        <v>9V3000m</v>
      </c>
      <c r="T232" s="111" t="s">
        <v>398</v>
      </c>
      <c r="V232" s="10"/>
    </row>
    <row r="233" spans="1:22" ht="14.4">
      <c r="A233">
        <v>10</v>
      </c>
      <c r="B233" s="120" t="s">
        <v>34</v>
      </c>
      <c r="C233" s="118" t="s">
        <v>21</v>
      </c>
      <c r="D233" t="str">
        <f t="shared" si="9"/>
        <v>1000m v10</v>
      </c>
      <c r="E233" s="102">
        <v>2.5984953703703699E-3</v>
      </c>
      <c r="F233" s="101" t="s">
        <v>424</v>
      </c>
      <c r="H233">
        <v>10</v>
      </c>
      <c r="I233" s="120" t="s">
        <v>3</v>
      </c>
      <c r="K233" t="str">
        <f t="shared" si="10"/>
        <v xml:space="preserve"> V10</v>
      </c>
      <c r="M233" s="111" t="s">
        <v>398</v>
      </c>
      <c r="O233">
        <v>10</v>
      </c>
      <c r="P233" s="120" t="s">
        <v>3</v>
      </c>
      <c r="Q233" s="118" t="s">
        <v>22</v>
      </c>
      <c r="R233" t="str">
        <f t="shared" si="11"/>
        <v>10V3000m</v>
      </c>
      <c r="T233" s="10"/>
      <c r="V233" s="10"/>
    </row>
    <row r="234" spans="1:22" ht="14.4">
      <c r="A234">
        <v>1</v>
      </c>
      <c r="B234" s="120" t="s">
        <v>34</v>
      </c>
      <c r="C234" s="118" t="s">
        <v>283</v>
      </c>
      <c r="D234" t="str">
        <f t="shared" si="9"/>
        <v>1500m v1</v>
      </c>
      <c r="E234" s="102">
        <v>2.48842592592593E-3</v>
      </c>
      <c r="F234" s="111" t="s">
        <v>397</v>
      </c>
      <c r="H234">
        <v>1</v>
      </c>
      <c r="I234" s="120" t="s">
        <v>3</v>
      </c>
      <c r="K234" t="str">
        <f t="shared" si="10"/>
        <v xml:space="preserve"> V1</v>
      </c>
      <c r="M234" s="101" t="s">
        <v>424</v>
      </c>
      <c r="O234">
        <v>1</v>
      </c>
      <c r="P234" s="120" t="s">
        <v>3</v>
      </c>
      <c r="Q234" s="118" t="s">
        <v>323</v>
      </c>
      <c r="R234" t="str">
        <f t="shared" si="11"/>
        <v>1V5000m</v>
      </c>
      <c r="T234" s="111" t="s">
        <v>397</v>
      </c>
      <c r="U234" t="s">
        <v>457</v>
      </c>
    </row>
    <row r="235" spans="1:22" ht="14.4">
      <c r="A235">
        <v>2</v>
      </c>
      <c r="B235" s="120" t="s">
        <v>34</v>
      </c>
      <c r="C235" s="118" t="s">
        <v>283</v>
      </c>
      <c r="D235" t="str">
        <f t="shared" si="9"/>
        <v>1500m v2</v>
      </c>
      <c r="E235" s="102">
        <v>2.5464120370370402E-3</v>
      </c>
      <c r="F235" s="111" t="s">
        <v>30</v>
      </c>
      <c r="H235">
        <v>2</v>
      </c>
      <c r="I235" s="120" t="s">
        <v>3</v>
      </c>
      <c r="K235" t="str">
        <f t="shared" si="10"/>
        <v xml:space="preserve"> V2</v>
      </c>
      <c r="M235" s="111" t="s">
        <v>397</v>
      </c>
      <c r="O235">
        <v>2</v>
      </c>
      <c r="P235" s="120" t="s">
        <v>3</v>
      </c>
      <c r="Q235" s="118" t="s">
        <v>323</v>
      </c>
      <c r="R235" t="str">
        <f t="shared" si="11"/>
        <v>2V5000m</v>
      </c>
      <c r="T235" s="111" t="s">
        <v>30</v>
      </c>
      <c r="V235" s="10"/>
    </row>
    <row r="236" spans="1:22" ht="14.4">
      <c r="A236">
        <v>3</v>
      </c>
      <c r="B236" s="120" t="s">
        <v>34</v>
      </c>
      <c r="C236" s="118" t="s">
        <v>283</v>
      </c>
      <c r="D236" t="str">
        <f t="shared" si="9"/>
        <v>1500m v3</v>
      </c>
      <c r="E236" s="102">
        <v>2.63900462962963E-3</v>
      </c>
      <c r="F236" s="111" t="s">
        <v>399</v>
      </c>
      <c r="H236">
        <v>3</v>
      </c>
      <c r="I236" s="120" t="s">
        <v>3</v>
      </c>
      <c r="K236" t="str">
        <f t="shared" si="10"/>
        <v xml:space="preserve"> V3</v>
      </c>
      <c r="M236" s="111" t="s">
        <v>30</v>
      </c>
      <c r="O236">
        <v>3</v>
      </c>
      <c r="P236" s="120" t="s">
        <v>3</v>
      </c>
      <c r="Q236" s="118" t="s">
        <v>323</v>
      </c>
      <c r="R236" t="str">
        <f t="shared" si="11"/>
        <v>3V5000m</v>
      </c>
      <c r="T236" s="111" t="s">
        <v>399</v>
      </c>
      <c r="V236" s="10"/>
    </row>
    <row r="237" spans="1:22" ht="14.4">
      <c r="A237">
        <v>4</v>
      </c>
      <c r="B237" s="120" t="s">
        <v>34</v>
      </c>
      <c r="C237" s="118" t="s">
        <v>283</v>
      </c>
      <c r="D237" t="str">
        <f t="shared" si="9"/>
        <v>1500m v4</v>
      </c>
      <c r="E237" s="102">
        <v>2.7431712962963E-3</v>
      </c>
      <c r="F237" s="111" t="s">
        <v>400</v>
      </c>
      <c r="H237">
        <v>4</v>
      </c>
      <c r="I237" s="120" t="s">
        <v>3</v>
      </c>
      <c r="K237" t="str">
        <f t="shared" si="10"/>
        <v xml:space="preserve"> V4</v>
      </c>
      <c r="M237" s="111" t="s">
        <v>399</v>
      </c>
      <c r="O237">
        <v>4</v>
      </c>
      <c r="P237" s="120" t="s">
        <v>3</v>
      </c>
      <c r="Q237" s="118" t="s">
        <v>323</v>
      </c>
      <c r="R237" t="str">
        <f t="shared" si="11"/>
        <v>4V5000m</v>
      </c>
      <c r="T237" s="111" t="s">
        <v>400</v>
      </c>
      <c r="V237" s="10"/>
    </row>
    <row r="238" spans="1:22" ht="14.4">
      <c r="A238">
        <v>5</v>
      </c>
      <c r="B238" s="120" t="s">
        <v>34</v>
      </c>
      <c r="C238" s="118" t="s">
        <v>283</v>
      </c>
      <c r="D238" t="str">
        <f t="shared" si="9"/>
        <v>1500m v5</v>
      </c>
      <c r="E238" s="102">
        <v>2.8936342592592599E-3</v>
      </c>
      <c r="F238" s="111" t="s">
        <v>401</v>
      </c>
      <c r="H238">
        <v>5</v>
      </c>
      <c r="I238" s="120" t="s">
        <v>3</v>
      </c>
      <c r="K238" t="str">
        <f t="shared" si="10"/>
        <v xml:space="preserve"> V5</v>
      </c>
      <c r="M238" s="111" t="s">
        <v>400</v>
      </c>
      <c r="O238">
        <v>5</v>
      </c>
      <c r="P238" s="120" t="s">
        <v>3</v>
      </c>
      <c r="Q238" s="118" t="s">
        <v>323</v>
      </c>
      <c r="R238" t="str">
        <f t="shared" si="11"/>
        <v>5V5000m</v>
      </c>
      <c r="T238" s="111" t="s">
        <v>401</v>
      </c>
      <c r="V238" s="10"/>
    </row>
    <row r="239" spans="1:22" ht="14.4">
      <c r="A239">
        <v>6</v>
      </c>
      <c r="B239" s="120" t="s">
        <v>34</v>
      </c>
      <c r="C239" s="118" t="s">
        <v>283</v>
      </c>
      <c r="D239" t="str">
        <f t="shared" si="9"/>
        <v>1500m v6</v>
      </c>
      <c r="E239" s="102">
        <v>3.1019675925925902E-3</v>
      </c>
      <c r="F239" s="111" t="s">
        <v>403</v>
      </c>
      <c r="H239">
        <v>6</v>
      </c>
      <c r="I239" s="120" t="s">
        <v>3</v>
      </c>
      <c r="K239" t="str">
        <f t="shared" si="10"/>
        <v xml:space="preserve"> V6</v>
      </c>
      <c r="M239" s="111" t="s">
        <v>401</v>
      </c>
      <c r="O239">
        <v>6</v>
      </c>
      <c r="P239" s="120" t="s">
        <v>3</v>
      </c>
      <c r="Q239" s="118" t="s">
        <v>323</v>
      </c>
      <c r="R239" t="str">
        <f t="shared" si="11"/>
        <v>6V5000m</v>
      </c>
      <c r="T239" s="111" t="s">
        <v>403</v>
      </c>
      <c r="V239" s="10"/>
    </row>
    <row r="240" spans="1:22" ht="14.4">
      <c r="A240">
        <v>7</v>
      </c>
      <c r="B240" s="120" t="s">
        <v>34</v>
      </c>
      <c r="C240" s="118" t="s">
        <v>283</v>
      </c>
      <c r="D240" t="str">
        <f t="shared" si="9"/>
        <v>1500m v7</v>
      </c>
      <c r="E240" s="102">
        <v>3.35659722222222E-3</v>
      </c>
      <c r="F240" s="111" t="s">
        <v>392</v>
      </c>
      <c r="H240">
        <v>7</v>
      </c>
      <c r="I240" s="120" t="s">
        <v>3</v>
      </c>
      <c r="K240" t="str">
        <f t="shared" si="10"/>
        <v xml:space="preserve"> V7</v>
      </c>
      <c r="M240" s="111" t="s">
        <v>403</v>
      </c>
      <c r="O240">
        <v>7</v>
      </c>
      <c r="P240" s="120" t="s">
        <v>3</v>
      </c>
      <c r="Q240" s="118" t="s">
        <v>323</v>
      </c>
      <c r="R240" t="str">
        <f t="shared" si="11"/>
        <v>7V5000m</v>
      </c>
      <c r="T240" s="111" t="s">
        <v>392</v>
      </c>
      <c r="V240" s="10"/>
    </row>
    <row r="241" spans="1:23" ht="14.4">
      <c r="A241">
        <v>8</v>
      </c>
      <c r="B241" s="120" t="s">
        <v>34</v>
      </c>
      <c r="C241" s="118" t="s">
        <v>283</v>
      </c>
      <c r="D241" t="str">
        <f t="shared" si="9"/>
        <v>1500m v8</v>
      </c>
      <c r="E241" s="102">
        <v>3.5880787037037001E-3</v>
      </c>
      <c r="F241" s="111" t="s">
        <v>396</v>
      </c>
      <c r="H241">
        <v>8</v>
      </c>
      <c r="I241" s="120" t="s">
        <v>3</v>
      </c>
      <c r="K241" t="str">
        <f t="shared" si="10"/>
        <v xml:space="preserve"> V8</v>
      </c>
      <c r="M241" s="111" t="s">
        <v>392</v>
      </c>
      <c r="O241">
        <v>8</v>
      </c>
      <c r="P241" s="120" t="s">
        <v>3</v>
      </c>
      <c r="Q241" s="118" t="s">
        <v>323</v>
      </c>
      <c r="R241" t="str">
        <f t="shared" si="11"/>
        <v>8V5000m</v>
      </c>
      <c r="T241" s="111" t="s">
        <v>396</v>
      </c>
      <c r="V241" s="10"/>
    </row>
    <row r="242" spans="1:23" ht="14.4">
      <c r="A242">
        <v>9</v>
      </c>
      <c r="B242" s="120" t="s">
        <v>34</v>
      </c>
      <c r="C242" s="118" t="s">
        <v>283</v>
      </c>
      <c r="D242" t="str">
        <f t="shared" si="9"/>
        <v>1500m v9</v>
      </c>
      <c r="E242" s="102">
        <v>3.8195601851851802E-3</v>
      </c>
      <c r="F242" s="111" t="s">
        <v>398</v>
      </c>
      <c r="H242">
        <v>9</v>
      </c>
      <c r="I242" s="120" t="s">
        <v>3</v>
      </c>
      <c r="K242" t="str">
        <f t="shared" si="10"/>
        <v xml:space="preserve"> V9</v>
      </c>
      <c r="M242" s="111" t="s">
        <v>396</v>
      </c>
      <c r="O242">
        <v>9</v>
      </c>
      <c r="P242" s="120" t="s">
        <v>3</v>
      </c>
      <c r="Q242" s="118" t="s">
        <v>323</v>
      </c>
      <c r="R242" t="str">
        <f t="shared" si="11"/>
        <v>9V5000m</v>
      </c>
      <c r="T242" s="111" t="s">
        <v>398</v>
      </c>
      <c r="V242" s="10"/>
    </row>
    <row r="243" spans="1:23" ht="14.4">
      <c r="A243">
        <v>10</v>
      </c>
      <c r="B243" s="120" t="s">
        <v>34</v>
      </c>
      <c r="C243" s="118" t="s">
        <v>283</v>
      </c>
      <c r="D243" t="str">
        <f t="shared" si="9"/>
        <v>1500m v10</v>
      </c>
      <c r="E243" s="102">
        <v>4.0510416666666698E-3</v>
      </c>
      <c r="F243" s="101" t="s">
        <v>424</v>
      </c>
      <c r="H243">
        <v>10</v>
      </c>
      <c r="I243" s="120" t="s">
        <v>3</v>
      </c>
      <c r="K243" t="str">
        <f t="shared" si="10"/>
        <v xml:space="preserve"> V10</v>
      </c>
      <c r="M243" s="111" t="s">
        <v>398</v>
      </c>
      <c r="O243">
        <v>10</v>
      </c>
      <c r="P243" s="120" t="s">
        <v>3</v>
      </c>
      <c r="Q243" s="118" t="s">
        <v>323</v>
      </c>
      <c r="R243" t="str">
        <f t="shared" si="11"/>
        <v>10V5000m</v>
      </c>
      <c r="T243" s="10"/>
      <c r="V243" s="10"/>
    </row>
    <row r="244" spans="1:23" ht="14.4">
      <c r="A244">
        <v>1</v>
      </c>
      <c r="B244" s="120" t="s">
        <v>34</v>
      </c>
      <c r="C244" s="118" t="s">
        <v>336</v>
      </c>
      <c r="D244" t="str">
        <f t="shared" si="9"/>
        <v>2000m v1</v>
      </c>
      <c r="E244" s="102"/>
      <c r="F244" s="111" t="s">
        <v>397</v>
      </c>
      <c r="H244">
        <v>1</v>
      </c>
      <c r="I244" s="120" t="s">
        <v>3</v>
      </c>
      <c r="K244" t="str">
        <f t="shared" si="10"/>
        <v xml:space="preserve"> V1</v>
      </c>
      <c r="M244" s="101" t="s">
        <v>424</v>
      </c>
      <c r="O244">
        <v>1</v>
      </c>
      <c r="P244" s="120" t="s">
        <v>3</v>
      </c>
      <c r="Q244" s="118" t="s">
        <v>462</v>
      </c>
      <c r="R244" t="str">
        <f t="shared" si="11"/>
        <v>1V10000m</v>
      </c>
      <c r="T244" s="111" t="s">
        <v>397</v>
      </c>
      <c r="U244" t="s">
        <v>484</v>
      </c>
    </row>
    <row r="245" spans="1:23" ht="14.4">
      <c r="A245">
        <v>2</v>
      </c>
      <c r="B245" s="120" t="s">
        <v>34</v>
      </c>
      <c r="C245" s="118" t="s">
        <v>336</v>
      </c>
      <c r="D245" t="str">
        <f t="shared" si="9"/>
        <v>2000m v2</v>
      </c>
      <c r="E245" s="102"/>
      <c r="F245" s="111" t="s">
        <v>30</v>
      </c>
      <c r="H245">
        <v>2</v>
      </c>
      <c r="I245" s="120" t="s">
        <v>3</v>
      </c>
      <c r="K245" t="str">
        <f t="shared" si="10"/>
        <v xml:space="preserve"> V2</v>
      </c>
      <c r="M245" s="111" t="s">
        <v>397</v>
      </c>
      <c r="O245">
        <v>2</v>
      </c>
      <c r="P245" s="120" t="s">
        <v>3</v>
      </c>
      <c r="Q245" s="118" t="s">
        <v>462</v>
      </c>
      <c r="R245" t="str">
        <f t="shared" si="11"/>
        <v>2V10000m</v>
      </c>
      <c r="T245" s="111" t="s">
        <v>30</v>
      </c>
    </row>
    <row r="246" spans="1:23" ht="14.4">
      <c r="A246">
        <v>3</v>
      </c>
      <c r="B246" s="120" t="s">
        <v>34</v>
      </c>
      <c r="C246" s="118" t="s">
        <v>336</v>
      </c>
      <c r="D246" t="str">
        <f t="shared" si="9"/>
        <v>2000m v3</v>
      </c>
      <c r="E246" s="102"/>
      <c r="F246" s="111" t="s">
        <v>399</v>
      </c>
      <c r="H246">
        <v>3</v>
      </c>
      <c r="I246" s="120" t="s">
        <v>3</v>
      </c>
      <c r="K246" t="str">
        <f t="shared" si="10"/>
        <v xml:space="preserve"> V3</v>
      </c>
      <c r="M246" s="111" t="s">
        <v>30</v>
      </c>
      <c r="O246">
        <v>3</v>
      </c>
      <c r="P246" s="120" t="s">
        <v>3</v>
      </c>
      <c r="Q246" s="118" t="s">
        <v>462</v>
      </c>
      <c r="R246" t="str">
        <f t="shared" si="11"/>
        <v>3V10000m</v>
      </c>
      <c r="T246" s="111" t="s">
        <v>399</v>
      </c>
    </row>
    <row r="247" spans="1:23" ht="14.4">
      <c r="A247">
        <v>4</v>
      </c>
      <c r="B247" s="120" t="s">
        <v>34</v>
      </c>
      <c r="C247" s="118" t="s">
        <v>336</v>
      </c>
      <c r="D247" t="str">
        <f t="shared" si="9"/>
        <v>2000m v4</v>
      </c>
      <c r="E247" s="102"/>
      <c r="F247" s="111" t="s">
        <v>400</v>
      </c>
      <c r="H247">
        <v>4</v>
      </c>
      <c r="I247" s="120" t="s">
        <v>3</v>
      </c>
      <c r="K247" t="str">
        <f t="shared" si="10"/>
        <v xml:space="preserve"> V4</v>
      </c>
      <c r="M247" s="111" t="s">
        <v>399</v>
      </c>
      <c r="O247">
        <v>4</v>
      </c>
      <c r="P247" s="120" t="s">
        <v>3</v>
      </c>
      <c r="Q247" s="118" t="s">
        <v>462</v>
      </c>
      <c r="R247" t="str">
        <f t="shared" si="11"/>
        <v>4V10000m</v>
      </c>
      <c r="T247" s="111" t="s">
        <v>400</v>
      </c>
    </row>
    <row r="248" spans="1:23" ht="14.4">
      <c r="A248">
        <v>5</v>
      </c>
      <c r="B248" s="120" t="s">
        <v>34</v>
      </c>
      <c r="C248" s="118" t="s">
        <v>336</v>
      </c>
      <c r="D248" t="str">
        <f t="shared" si="9"/>
        <v>2000m v5</v>
      </c>
      <c r="E248" s="102"/>
      <c r="F248" s="111" t="s">
        <v>401</v>
      </c>
      <c r="H248">
        <v>5</v>
      </c>
      <c r="I248" s="120" t="s">
        <v>3</v>
      </c>
      <c r="K248" t="str">
        <f t="shared" si="10"/>
        <v xml:space="preserve"> V5</v>
      </c>
      <c r="M248" s="111" t="s">
        <v>400</v>
      </c>
      <c r="O248">
        <v>5</v>
      </c>
      <c r="P248" s="120" t="s">
        <v>3</v>
      </c>
      <c r="Q248" s="118" t="s">
        <v>462</v>
      </c>
      <c r="R248" t="str">
        <f t="shared" si="11"/>
        <v>5V10000m</v>
      </c>
      <c r="T248" s="111" t="s">
        <v>401</v>
      </c>
    </row>
    <row r="249" spans="1:23" ht="14.4">
      <c r="A249">
        <v>6</v>
      </c>
      <c r="B249" s="120" t="s">
        <v>34</v>
      </c>
      <c r="C249" s="118" t="s">
        <v>336</v>
      </c>
      <c r="D249" t="str">
        <f t="shared" si="9"/>
        <v>2000m v6</v>
      </c>
      <c r="E249" s="102"/>
      <c r="F249" s="111" t="s">
        <v>403</v>
      </c>
      <c r="H249">
        <v>6</v>
      </c>
      <c r="I249" s="120" t="s">
        <v>3</v>
      </c>
      <c r="K249" t="str">
        <f t="shared" si="10"/>
        <v xml:space="preserve"> V6</v>
      </c>
      <c r="M249" s="111" t="s">
        <v>401</v>
      </c>
      <c r="O249">
        <v>6</v>
      </c>
      <c r="P249" s="120" t="s">
        <v>3</v>
      </c>
      <c r="Q249" s="118" t="s">
        <v>462</v>
      </c>
      <c r="R249" t="str">
        <f t="shared" si="11"/>
        <v>6V10000m</v>
      </c>
      <c r="T249" s="111" t="s">
        <v>403</v>
      </c>
    </row>
    <row r="250" spans="1:23" ht="14.4">
      <c r="A250">
        <v>7</v>
      </c>
      <c r="B250" s="120" t="s">
        <v>34</v>
      </c>
      <c r="C250" s="118" t="s">
        <v>336</v>
      </c>
      <c r="D250" t="str">
        <f t="shared" si="9"/>
        <v>2000m v7</v>
      </c>
      <c r="E250" s="102"/>
      <c r="F250" s="111" t="s">
        <v>392</v>
      </c>
      <c r="H250">
        <v>7</v>
      </c>
      <c r="I250" s="120" t="s">
        <v>3</v>
      </c>
      <c r="K250" t="str">
        <f t="shared" si="10"/>
        <v xml:space="preserve"> V7</v>
      </c>
      <c r="M250" s="111" t="s">
        <v>403</v>
      </c>
      <c r="O250">
        <v>7</v>
      </c>
      <c r="P250" s="120" t="s">
        <v>3</v>
      </c>
      <c r="Q250" s="118" t="s">
        <v>462</v>
      </c>
      <c r="R250" t="str">
        <f t="shared" si="11"/>
        <v>7V10000m</v>
      </c>
      <c r="T250" s="111" t="s">
        <v>392</v>
      </c>
    </row>
    <row r="251" spans="1:23" ht="14.4">
      <c r="A251">
        <v>8</v>
      </c>
      <c r="B251" s="120" t="s">
        <v>34</v>
      </c>
      <c r="C251" s="118" t="s">
        <v>336</v>
      </c>
      <c r="D251" t="str">
        <f t="shared" si="9"/>
        <v>2000m v8</v>
      </c>
      <c r="E251" s="102"/>
      <c r="F251" s="111" t="s">
        <v>396</v>
      </c>
      <c r="H251">
        <v>8</v>
      </c>
      <c r="I251" s="120" t="s">
        <v>3</v>
      </c>
      <c r="K251" t="str">
        <f t="shared" si="10"/>
        <v xml:space="preserve"> V8</v>
      </c>
      <c r="M251" s="111" t="s">
        <v>392</v>
      </c>
      <c r="O251">
        <v>8</v>
      </c>
      <c r="P251" s="120" t="s">
        <v>3</v>
      </c>
      <c r="Q251" s="118" t="s">
        <v>462</v>
      </c>
      <c r="R251" t="str">
        <f t="shared" si="11"/>
        <v>8V10000m</v>
      </c>
      <c r="T251" s="111" t="s">
        <v>396</v>
      </c>
    </row>
    <row r="252" spans="1:23" ht="14.4">
      <c r="A252">
        <v>9</v>
      </c>
      <c r="B252" s="120" t="s">
        <v>34</v>
      </c>
      <c r="C252" s="118" t="s">
        <v>336</v>
      </c>
      <c r="D252" t="str">
        <f t="shared" si="9"/>
        <v>2000m v9</v>
      </c>
      <c r="E252" s="102"/>
      <c r="F252" s="111" t="s">
        <v>398</v>
      </c>
      <c r="H252">
        <v>9</v>
      </c>
      <c r="I252" s="120" t="s">
        <v>3</v>
      </c>
      <c r="K252" t="str">
        <f t="shared" si="10"/>
        <v xml:space="preserve"> V9</v>
      </c>
      <c r="M252" s="111" t="s">
        <v>396</v>
      </c>
      <c r="O252">
        <v>9</v>
      </c>
      <c r="P252" s="120" t="s">
        <v>3</v>
      </c>
      <c r="Q252" s="118" t="s">
        <v>462</v>
      </c>
      <c r="R252" t="str">
        <f t="shared" si="11"/>
        <v>9V10000m</v>
      </c>
      <c r="T252" s="111" t="s">
        <v>398</v>
      </c>
    </row>
    <row r="253" spans="1:23" ht="14.4">
      <c r="A253">
        <v>10</v>
      </c>
      <c r="B253" s="120" t="s">
        <v>34</v>
      </c>
      <c r="C253" s="118" t="s">
        <v>336</v>
      </c>
      <c r="D253" t="str">
        <f t="shared" si="9"/>
        <v>2000m v10</v>
      </c>
      <c r="E253" s="102"/>
      <c r="F253" s="101" t="s">
        <v>424</v>
      </c>
      <c r="H253">
        <v>10</v>
      </c>
      <c r="I253" s="120" t="s">
        <v>3</v>
      </c>
      <c r="K253" t="str">
        <f t="shared" si="10"/>
        <v xml:space="preserve"> V10</v>
      </c>
      <c r="M253" s="111" t="s">
        <v>398</v>
      </c>
      <c r="O253">
        <v>10</v>
      </c>
      <c r="P253" s="120" t="s">
        <v>3</v>
      </c>
      <c r="Q253" s="118" t="s">
        <v>462</v>
      </c>
      <c r="R253" t="str">
        <f t="shared" si="11"/>
        <v>10V10000m</v>
      </c>
      <c r="T253" s="10"/>
    </row>
    <row r="254" spans="1:23" ht="14.4">
      <c r="A254">
        <v>1</v>
      </c>
      <c r="B254" s="120" t="s">
        <v>34</v>
      </c>
      <c r="C254" s="118" t="s">
        <v>22</v>
      </c>
      <c r="D254" t="str">
        <f t="shared" si="9"/>
        <v>3000m v1</v>
      </c>
      <c r="E254" s="102">
        <v>5.3819444444444496E-3</v>
      </c>
      <c r="F254" s="111" t="s">
        <v>397</v>
      </c>
      <c r="G254" s="106"/>
      <c r="H254">
        <v>1</v>
      </c>
      <c r="I254" s="120" t="s">
        <v>3</v>
      </c>
      <c r="K254" t="str">
        <f t="shared" si="10"/>
        <v xml:space="preserve"> V1</v>
      </c>
      <c r="M254" s="101" t="s">
        <v>424</v>
      </c>
      <c r="O254">
        <v>1</v>
      </c>
      <c r="P254" s="120" t="s">
        <v>3</v>
      </c>
      <c r="Q254" s="118" t="s">
        <v>454</v>
      </c>
      <c r="R254" t="str">
        <f t="shared" si="11"/>
        <v>1V110mbb</v>
      </c>
      <c r="T254" s="111" t="s">
        <v>397</v>
      </c>
    </row>
    <row r="255" spans="1:23" ht="14.4">
      <c r="A255">
        <v>2</v>
      </c>
      <c r="B255" s="120" t="s">
        <v>34</v>
      </c>
      <c r="C255" s="118" t="s">
        <v>22</v>
      </c>
      <c r="D255" t="str">
        <f t="shared" si="9"/>
        <v>3000m v2</v>
      </c>
      <c r="E255" s="102">
        <v>5.4978009259259303E-3</v>
      </c>
      <c r="F255" s="111" t="s">
        <v>30</v>
      </c>
      <c r="H255">
        <v>2</v>
      </c>
      <c r="I255" s="120" t="s">
        <v>3</v>
      </c>
      <c r="K255" t="str">
        <f t="shared" si="10"/>
        <v xml:space="preserve"> V2</v>
      </c>
      <c r="M255" s="111" t="s">
        <v>397</v>
      </c>
      <c r="O255">
        <v>2</v>
      </c>
      <c r="P255" s="120" t="s">
        <v>3</v>
      </c>
      <c r="Q255" s="118" t="s">
        <v>454</v>
      </c>
      <c r="R255" t="str">
        <f t="shared" si="11"/>
        <v>2V110mbb</v>
      </c>
      <c r="T255" s="111" t="s">
        <v>30</v>
      </c>
    </row>
    <row r="256" spans="1:23" ht="14.4">
      <c r="A256">
        <v>3</v>
      </c>
      <c r="B256" s="120" t="s">
        <v>34</v>
      </c>
      <c r="C256" s="118" t="s">
        <v>22</v>
      </c>
      <c r="D256" t="str">
        <f t="shared" si="9"/>
        <v>3000m v3</v>
      </c>
      <c r="E256" s="102">
        <v>5.6714120370370399E-3</v>
      </c>
      <c r="F256" s="111" t="s">
        <v>399</v>
      </c>
      <c r="H256">
        <v>3</v>
      </c>
      <c r="I256" s="120" t="s">
        <v>3</v>
      </c>
      <c r="K256" t="str">
        <f t="shared" si="10"/>
        <v xml:space="preserve"> V3</v>
      </c>
      <c r="M256" s="111" t="s">
        <v>30</v>
      </c>
      <c r="O256">
        <v>3</v>
      </c>
      <c r="P256" s="120" t="s">
        <v>3</v>
      </c>
      <c r="Q256" s="118" t="s">
        <v>454</v>
      </c>
      <c r="R256" t="str">
        <f t="shared" si="11"/>
        <v>3V110mbb</v>
      </c>
      <c r="T256" s="111" t="s">
        <v>399</v>
      </c>
      <c r="U256" s="101">
        <v>91.4</v>
      </c>
      <c r="V256" t="s">
        <v>399</v>
      </c>
      <c r="W256" t="s">
        <v>460</v>
      </c>
    </row>
    <row r="257" spans="1:23" ht="14.4">
      <c r="A257">
        <v>4</v>
      </c>
      <c r="B257" s="120" t="s">
        <v>34</v>
      </c>
      <c r="C257" s="118" t="s">
        <v>22</v>
      </c>
      <c r="D257" t="str">
        <f t="shared" si="9"/>
        <v>3000m v4</v>
      </c>
      <c r="E257" s="102">
        <v>5.90289351851852E-3</v>
      </c>
      <c r="F257" s="111" t="s">
        <v>400</v>
      </c>
      <c r="H257">
        <v>4</v>
      </c>
      <c r="I257" s="120" t="s">
        <v>3</v>
      </c>
      <c r="K257" t="str">
        <f t="shared" si="10"/>
        <v xml:space="preserve"> V4</v>
      </c>
      <c r="M257" s="111" t="s">
        <v>399</v>
      </c>
      <c r="O257">
        <v>4</v>
      </c>
      <c r="P257" s="120" t="s">
        <v>3</v>
      </c>
      <c r="Q257" s="118" t="s">
        <v>454</v>
      </c>
      <c r="R257" t="str">
        <f t="shared" si="11"/>
        <v>4V110mbb</v>
      </c>
      <c r="T257" s="111" t="s">
        <v>400</v>
      </c>
    </row>
    <row r="258" spans="1:23" ht="14.4">
      <c r="A258">
        <v>5</v>
      </c>
      <c r="B258" s="120" t="s">
        <v>34</v>
      </c>
      <c r="C258" s="118" t="s">
        <v>22</v>
      </c>
      <c r="D258" t="str">
        <f t="shared" si="9"/>
        <v>3000m v5</v>
      </c>
      <c r="E258" s="102">
        <v>6.2501157407407401E-3</v>
      </c>
      <c r="F258" s="111" t="s">
        <v>401</v>
      </c>
      <c r="H258">
        <v>5</v>
      </c>
      <c r="I258" s="120" t="s">
        <v>3</v>
      </c>
      <c r="K258" t="str">
        <f t="shared" si="10"/>
        <v xml:space="preserve"> V5</v>
      </c>
      <c r="M258" s="111" t="s">
        <v>400</v>
      </c>
      <c r="O258">
        <v>5</v>
      </c>
      <c r="P258" s="120" t="s">
        <v>3</v>
      </c>
      <c r="Q258" s="118" t="s">
        <v>454</v>
      </c>
      <c r="R258" t="str">
        <f t="shared" si="11"/>
        <v>5V110mbb</v>
      </c>
      <c r="T258" s="111" t="s">
        <v>401</v>
      </c>
    </row>
    <row r="259" spans="1:23" ht="14.4">
      <c r="A259">
        <v>6</v>
      </c>
      <c r="B259" s="120" t="s">
        <v>34</v>
      </c>
      <c r="C259" s="118" t="s">
        <v>22</v>
      </c>
      <c r="D259" t="str">
        <f t="shared" si="9"/>
        <v>3000m v6</v>
      </c>
      <c r="E259" s="102">
        <v>6.6552083333333298E-3</v>
      </c>
      <c r="F259" s="111" t="s">
        <v>403</v>
      </c>
      <c r="H259">
        <v>6</v>
      </c>
      <c r="I259" s="120" t="s">
        <v>3</v>
      </c>
      <c r="K259" t="str">
        <f t="shared" si="10"/>
        <v xml:space="preserve"> V6</v>
      </c>
      <c r="M259" s="111" t="s">
        <v>401</v>
      </c>
      <c r="O259">
        <v>6</v>
      </c>
      <c r="P259" s="120" t="s">
        <v>3</v>
      </c>
      <c r="Q259" s="118" t="s">
        <v>454</v>
      </c>
      <c r="R259" t="str">
        <f t="shared" si="11"/>
        <v>6V110mbb</v>
      </c>
      <c r="T259" s="111" t="s">
        <v>403</v>
      </c>
    </row>
    <row r="260" spans="1:23" ht="14.4">
      <c r="A260">
        <v>7</v>
      </c>
      <c r="B260" s="120" t="s">
        <v>34</v>
      </c>
      <c r="C260" s="118" t="s">
        <v>22</v>
      </c>
      <c r="D260" t="str">
        <f t="shared" ref="D260:D323" si="12">CONCATENATE(C260," ",B260,A260)</f>
        <v>3000m v7</v>
      </c>
      <c r="E260" s="102">
        <v>7.17604166666667E-3</v>
      </c>
      <c r="F260" s="111" t="s">
        <v>392</v>
      </c>
      <c r="H260">
        <v>7</v>
      </c>
      <c r="I260" s="120" t="s">
        <v>3</v>
      </c>
      <c r="K260" t="str">
        <f t="shared" ref="K260:K283" si="13">CONCATENATE(J260," ",I260,H260)</f>
        <v xml:space="preserve"> V7</v>
      </c>
      <c r="M260" s="111" t="s">
        <v>403</v>
      </c>
      <c r="O260">
        <v>7</v>
      </c>
      <c r="P260" s="120" t="s">
        <v>3</v>
      </c>
      <c r="Q260" s="118" t="s">
        <v>454</v>
      </c>
      <c r="R260" t="str">
        <f t="shared" ref="R260:R313" si="14">CONCATENATE(O260,P260,Q260)</f>
        <v>7V110mbb</v>
      </c>
      <c r="T260" s="111" t="s">
        <v>392</v>
      </c>
    </row>
    <row r="261" spans="1:23" ht="14.4">
      <c r="A261">
        <v>8</v>
      </c>
      <c r="B261" s="120" t="s">
        <v>34</v>
      </c>
      <c r="C261" s="118" t="s">
        <v>22</v>
      </c>
      <c r="D261" t="str">
        <f t="shared" si="12"/>
        <v>3000m v8</v>
      </c>
      <c r="E261" s="102">
        <v>7.5811342592592597E-3</v>
      </c>
      <c r="F261" s="111" t="s">
        <v>396</v>
      </c>
      <c r="H261">
        <v>8</v>
      </c>
      <c r="I261" s="120" t="s">
        <v>3</v>
      </c>
      <c r="K261" t="str">
        <f t="shared" si="13"/>
        <v xml:space="preserve"> V8</v>
      </c>
      <c r="M261" s="111" t="s">
        <v>392</v>
      </c>
      <c r="O261">
        <v>8</v>
      </c>
      <c r="P261" s="120" t="s">
        <v>3</v>
      </c>
      <c r="Q261" s="118" t="s">
        <v>454</v>
      </c>
      <c r="R261" t="str">
        <f t="shared" si="14"/>
        <v>8V110mbb</v>
      </c>
      <c r="T261" s="111" t="s">
        <v>396</v>
      </c>
    </row>
    <row r="262" spans="1:23" ht="14.4">
      <c r="A262">
        <v>9</v>
      </c>
      <c r="B262" s="120" t="s">
        <v>34</v>
      </c>
      <c r="C262" s="118" t="s">
        <v>22</v>
      </c>
      <c r="D262" t="str">
        <f t="shared" si="12"/>
        <v>3000m v9</v>
      </c>
      <c r="E262" s="102">
        <v>7.9862268518518503E-3</v>
      </c>
      <c r="F262" s="111" t="s">
        <v>398</v>
      </c>
      <c r="H262">
        <v>9</v>
      </c>
      <c r="I262" s="120" t="s">
        <v>3</v>
      </c>
      <c r="K262" t="str">
        <f t="shared" si="13"/>
        <v xml:space="preserve"> V9</v>
      </c>
      <c r="M262" s="111" t="s">
        <v>396</v>
      </c>
      <c r="O262">
        <v>9</v>
      </c>
      <c r="P262" s="120" t="s">
        <v>3</v>
      </c>
      <c r="Q262" s="118" t="s">
        <v>454</v>
      </c>
      <c r="R262" t="str">
        <f t="shared" si="14"/>
        <v>9V110mbb</v>
      </c>
      <c r="T262" s="111" t="s">
        <v>398</v>
      </c>
    </row>
    <row r="263" spans="1:23" ht="14.4">
      <c r="A263">
        <v>10</v>
      </c>
      <c r="B263" s="120" t="s">
        <v>34</v>
      </c>
      <c r="C263" s="118" t="s">
        <v>22</v>
      </c>
      <c r="D263" t="str">
        <f t="shared" si="12"/>
        <v>3000m v10</v>
      </c>
      <c r="E263" s="102"/>
      <c r="F263" s="101" t="s">
        <v>424</v>
      </c>
      <c r="H263">
        <v>10</v>
      </c>
      <c r="I263" s="120" t="s">
        <v>3</v>
      </c>
      <c r="K263" t="str">
        <f t="shared" si="13"/>
        <v xml:space="preserve"> V10</v>
      </c>
      <c r="M263" s="111" t="s">
        <v>398</v>
      </c>
      <c r="O263">
        <v>10</v>
      </c>
      <c r="P263" s="120" t="s">
        <v>3</v>
      </c>
      <c r="Q263" s="118" t="s">
        <v>454</v>
      </c>
      <c r="R263" t="str">
        <f t="shared" si="14"/>
        <v>10V110mbb</v>
      </c>
      <c r="T263" s="10"/>
    </row>
    <row r="264" spans="1:23" ht="14.4">
      <c r="A264">
        <v>1</v>
      </c>
      <c r="B264" s="120" t="s">
        <v>34</v>
      </c>
      <c r="C264" s="118" t="s">
        <v>23</v>
      </c>
      <c r="D264" t="str">
        <f t="shared" si="12"/>
        <v>60m bb v1</v>
      </c>
      <c r="E264" s="114">
        <v>7.5</v>
      </c>
      <c r="F264" s="111" t="s">
        <v>397</v>
      </c>
      <c r="H264">
        <v>1</v>
      </c>
      <c r="I264" s="120" t="s">
        <v>3</v>
      </c>
      <c r="K264" t="str">
        <f t="shared" si="13"/>
        <v xml:space="preserve"> V1</v>
      </c>
      <c r="M264" s="10"/>
      <c r="O264">
        <v>1</v>
      </c>
      <c r="P264" s="120" t="s">
        <v>3</v>
      </c>
      <c r="Q264" t="s">
        <v>450</v>
      </c>
      <c r="R264" t="str">
        <f t="shared" si="14"/>
        <v>1V400mbb</v>
      </c>
      <c r="T264" s="111" t="s">
        <v>397</v>
      </c>
    </row>
    <row r="265" spans="1:23" ht="14.4">
      <c r="A265">
        <v>2</v>
      </c>
      <c r="B265" s="120" t="s">
        <v>34</v>
      </c>
      <c r="C265" s="118" t="s">
        <v>23</v>
      </c>
      <c r="D265" t="str">
        <f t="shared" si="12"/>
        <v>60m bb v2</v>
      </c>
      <c r="E265" s="114">
        <v>7.76</v>
      </c>
      <c r="F265" s="111" t="s">
        <v>30</v>
      </c>
      <c r="H265">
        <v>2</v>
      </c>
      <c r="I265" s="120" t="s">
        <v>3</v>
      </c>
      <c r="K265" t="str">
        <f t="shared" si="13"/>
        <v xml:space="preserve"> V2</v>
      </c>
      <c r="M265" s="111" t="s">
        <v>397</v>
      </c>
      <c r="O265">
        <v>2</v>
      </c>
      <c r="P265" s="120" t="s">
        <v>3</v>
      </c>
      <c r="Q265" t="s">
        <v>450</v>
      </c>
      <c r="R265" t="str">
        <f t="shared" si="14"/>
        <v>2V400mbb</v>
      </c>
      <c r="S265" s="112">
        <v>9.8553240740740697E-4</v>
      </c>
      <c r="T265" s="111" t="s">
        <v>30</v>
      </c>
    </row>
    <row r="266" spans="1:23" ht="14.4">
      <c r="A266">
        <v>3</v>
      </c>
      <c r="B266" s="120" t="s">
        <v>34</v>
      </c>
      <c r="C266" s="118" t="s">
        <v>23</v>
      </c>
      <c r="D266" t="str">
        <f t="shared" si="12"/>
        <v>60m bb v3</v>
      </c>
      <c r="E266" s="114">
        <v>8.11</v>
      </c>
      <c r="F266" s="111" t="s">
        <v>399</v>
      </c>
      <c r="H266">
        <v>3</v>
      </c>
      <c r="I266" s="120" t="s">
        <v>3</v>
      </c>
      <c r="K266" t="str">
        <f t="shared" si="13"/>
        <v xml:space="preserve"> V3</v>
      </c>
      <c r="M266" s="111" t="s">
        <v>30</v>
      </c>
      <c r="O266">
        <v>3</v>
      </c>
      <c r="P266" s="120" t="s">
        <v>3</v>
      </c>
      <c r="Q266" t="s">
        <v>450</v>
      </c>
      <c r="R266" t="str">
        <f t="shared" si="14"/>
        <v>3V400mbb</v>
      </c>
      <c r="S266" s="112">
        <v>1.0584490740740699E-3</v>
      </c>
      <c r="T266" s="111" t="s">
        <v>399</v>
      </c>
    </row>
    <row r="267" spans="1:23" ht="14.4">
      <c r="A267">
        <v>4</v>
      </c>
      <c r="B267" s="120" t="s">
        <v>34</v>
      </c>
      <c r="C267" s="118" t="s">
        <v>23</v>
      </c>
      <c r="D267" t="str">
        <f t="shared" si="12"/>
        <v>60m bb v4</v>
      </c>
      <c r="E267" s="114">
        <v>8.4499999999999993</v>
      </c>
      <c r="F267" s="111" t="s">
        <v>400</v>
      </c>
      <c r="H267">
        <v>4</v>
      </c>
      <c r="I267" s="120" t="s">
        <v>3</v>
      </c>
      <c r="K267" t="str">
        <f t="shared" si="13"/>
        <v xml:space="preserve"> V4</v>
      </c>
      <c r="M267" s="111" t="s">
        <v>399</v>
      </c>
      <c r="O267">
        <v>4</v>
      </c>
      <c r="P267" s="120" t="s">
        <v>3</v>
      </c>
      <c r="Q267" t="s">
        <v>450</v>
      </c>
      <c r="R267" t="str">
        <f t="shared" si="14"/>
        <v>4V400mbb</v>
      </c>
      <c r="S267" s="112">
        <v>1.1244212962963E-3</v>
      </c>
      <c r="T267" s="111" t="s">
        <v>400</v>
      </c>
      <c r="U267" s="101">
        <v>0.84</v>
      </c>
      <c r="V267" t="s">
        <v>492</v>
      </c>
    </row>
    <row r="268" spans="1:23" ht="14.4">
      <c r="A268">
        <v>5</v>
      </c>
      <c r="B268" s="120" t="s">
        <v>34</v>
      </c>
      <c r="C268" s="118" t="s">
        <v>23</v>
      </c>
      <c r="D268" t="str">
        <f t="shared" si="12"/>
        <v>60m bb v5</v>
      </c>
      <c r="E268" s="114">
        <v>8.9499999999999993</v>
      </c>
      <c r="F268" s="111" t="s">
        <v>401</v>
      </c>
      <c r="H268">
        <v>5</v>
      </c>
      <c r="I268" s="120" t="s">
        <v>3</v>
      </c>
      <c r="K268" t="str">
        <f t="shared" si="13"/>
        <v xml:space="preserve"> V5</v>
      </c>
      <c r="M268" s="111" t="s">
        <v>400</v>
      </c>
      <c r="O268">
        <v>5</v>
      </c>
      <c r="P268" s="120" t="s">
        <v>3</v>
      </c>
      <c r="Q268" t="s">
        <v>450</v>
      </c>
      <c r="R268" t="str">
        <f t="shared" si="14"/>
        <v>5V400mbb</v>
      </c>
      <c r="S268" s="112">
        <v>1.1828703703703699E-3</v>
      </c>
      <c r="T268" s="111" t="s">
        <v>401</v>
      </c>
      <c r="V268" t="s">
        <v>498</v>
      </c>
    </row>
    <row r="269" spans="1:23" ht="14.4">
      <c r="A269">
        <v>6</v>
      </c>
      <c r="B269" s="120" t="s">
        <v>34</v>
      </c>
      <c r="C269" s="118" t="s">
        <v>23</v>
      </c>
      <c r="D269" t="str">
        <f t="shared" si="12"/>
        <v>60m bb v6</v>
      </c>
      <c r="E269" s="114">
        <v>9.4499999999999993</v>
      </c>
      <c r="F269" s="111" t="s">
        <v>403</v>
      </c>
      <c r="H269">
        <v>6</v>
      </c>
      <c r="I269" s="120" t="s">
        <v>3</v>
      </c>
      <c r="K269" t="str">
        <f t="shared" si="13"/>
        <v xml:space="preserve"> V6</v>
      </c>
      <c r="M269" s="111" t="s">
        <v>401</v>
      </c>
      <c r="O269">
        <v>6</v>
      </c>
      <c r="P269" s="120" t="s">
        <v>3</v>
      </c>
      <c r="Q269" t="s">
        <v>450</v>
      </c>
      <c r="R269" t="str">
        <f t="shared" si="14"/>
        <v>6V400mbb</v>
      </c>
      <c r="S269" s="112">
        <v>1.2980324074074101E-3</v>
      </c>
      <c r="T269" s="111" t="s">
        <v>403</v>
      </c>
    </row>
    <row r="270" spans="1:23" ht="14.4">
      <c r="A270">
        <v>7</v>
      </c>
      <c r="B270" s="120" t="s">
        <v>34</v>
      </c>
      <c r="C270" s="118" t="s">
        <v>23</v>
      </c>
      <c r="D270" t="str">
        <f t="shared" si="12"/>
        <v>60m bb v7</v>
      </c>
      <c r="E270" s="114">
        <v>10.050000000000001</v>
      </c>
      <c r="F270" s="111" t="s">
        <v>392</v>
      </c>
      <c r="H270">
        <v>7</v>
      </c>
      <c r="I270" s="120" t="s">
        <v>3</v>
      </c>
      <c r="K270" t="str">
        <f t="shared" si="13"/>
        <v xml:space="preserve"> V7</v>
      </c>
      <c r="M270" s="111" t="s">
        <v>403</v>
      </c>
      <c r="O270">
        <v>7</v>
      </c>
      <c r="P270" s="120" t="s">
        <v>3</v>
      </c>
      <c r="Q270" t="s">
        <v>450</v>
      </c>
      <c r="R270" t="str">
        <f t="shared" si="14"/>
        <v>7V400mbb</v>
      </c>
      <c r="S270" s="112">
        <v>1.33564814814815E-3</v>
      </c>
      <c r="T270" s="111" t="s">
        <v>392</v>
      </c>
    </row>
    <row r="271" spans="1:23" ht="14.4">
      <c r="A271">
        <v>8</v>
      </c>
      <c r="B271" s="120" t="s">
        <v>34</v>
      </c>
      <c r="C271" s="118" t="s">
        <v>23</v>
      </c>
      <c r="D271" t="str">
        <f t="shared" si="12"/>
        <v>60m bb v8</v>
      </c>
      <c r="E271" s="114">
        <v>10.65</v>
      </c>
      <c r="F271" s="111" t="s">
        <v>396</v>
      </c>
      <c r="H271">
        <v>8</v>
      </c>
      <c r="I271" s="120" t="s">
        <v>3</v>
      </c>
      <c r="K271" t="str">
        <f t="shared" si="13"/>
        <v xml:space="preserve"> V8</v>
      </c>
      <c r="M271" s="111" t="s">
        <v>392</v>
      </c>
      <c r="O271">
        <v>8</v>
      </c>
      <c r="P271" s="120" t="s">
        <v>3</v>
      </c>
      <c r="Q271" t="s">
        <v>450</v>
      </c>
      <c r="R271" t="str">
        <f t="shared" si="14"/>
        <v>8V400mbb</v>
      </c>
      <c r="S271" s="112">
        <v>1.38773148148148E-3</v>
      </c>
      <c r="T271" s="111" t="s">
        <v>396</v>
      </c>
    </row>
    <row r="272" spans="1:23" ht="14.4">
      <c r="A272">
        <v>9</v>
      </c>
      <c r="B272" s="120" t="s">
        <v>34</v>
      </c>
      <c r="C272" s="118" t="s">
        <v>23</v>
      </c>
      <c r="D272" t="str">
        <f t="shared" si="12"/>
        <v>60m bb v9</v>
      </c>
      <c r="E272" s="114">
        <v>11.25</v>
      </c>
      <c r="F272" s="111" t="s">
        <v>398</v>
      </c>
      <c r="H272">
        <v>9</v>
      </c>
      <c r="I272" s="120" t="s">
        <v>3</v>
      </c>
      <c r="K272" t="str">
        <f t="shared" si="13"/>
        <v xml:space="preserve"> V9</v>
      </c>
      <c r="M272" s="111" t="s">
        <v>396</v>
      </c>
      <c r="O272">
        <v>9</v>
      </c>
      <c r="P272" s="120" t="s">
        <v>3</v>
      </c>
      <c r="Q272" t="s">
        <v>450</v>
      </c>
      <c r="R272" t="str">
        <f t="shared" si="14"/>
        <v>9V400mbb</v>
      </c>
      <c r="S272" s="112">
        <v>1.4172453703703699E-3</v>
      </c>
      <c r="T272" s="111" t="s">
        <v>398</v>
      </c>
      <c r="U272" s="101">
        <v>0.76</v>
      </c>
      <c r="V272" t="s">
        <v>392</v>
      </c>
      <c r="W272" t="s">
        <v>477</v>
      </c>
    </row>
    <row r="273" spans="1:21" ht="14.4">
      <c r="A273">
        <v>10</v>
      </c>
      <c r="B273" s="120" t="s">
        <v>34</v>
      </c>
      <c r="C273" s="118" t="s">
        <v>23</v>
      </c>
      <c r="D273" t="str">
        <f t="shared" si="12"/>
        <v>60m bb v10</v>
      </c>
      <c r="E273" s="114">
        <v>11.85</v>
      </c>
      <c r="F273" s="101" t="s">
        <v>424</v>
      </c>
      <c r="H273">
        <v>10</v>
      </c>
      <c r="I273" s="120" t="s">
        <v>3</v>
      </c>
      <c r="K273" t="str">
        <f t="shared" si="13"/>
        <v xml:space="preserve"> V10</v>
      </c>
      <c r="M273" s="111" t="s">
        <v>398</v>
      </c>
      <c r="O273">
        <v>10</v>
      </c>
      <c r="P273" s="120" t="s">
        <v>3</v>
      </c>
      <c r="Q273" t="s">
        <v>450</v>
      </c>
      <c r="R273" t="str">
        <f t="shared" si="14"/>
        <v>10V400mbb</v>
      </c>
      <c r="S273" s="112">
        <v>1.56423611111111E-3</v>
      </c>
      <c r="T273" s="10"/>
    </row>
    <row r="274" spans="1:21" ht="14.4">
      <c r="A274">
        <v>1</v>
      </c>
      <c r="B274" s="120" t="s">
        <v>34</v>
      </c>
      <c r="C274" s="118" t="s">
        <v>301</v>
      </c>
      <c r="D274" t="str">
        <f t="shared" si="12"/>
        <v>60m bb.914 v1</v>
      </c>
      <c r="E274" s="114"/>
      <c r="F274" s="111" t="s">
        <v>397</v>
      </c>
      <c r="H274">
        <v>1</v>
      </c>
      <c r="I274" s="120" t="s">
        <v>0</v>
      </c>
      <c r="K274" t="str">
        <f t="shared" si="13"/>
        <v xml:space="preserve"> M1</v>
      </c>
      <c r="M274" s="101" t="s">
        <v>424</v>
      </c>
      <c r="O274">
        <v>1</v>
      </c>
      <c r="P274" s="120" t="s">
        <v>0</v>
      </c>
      <c r="Q274" t="s">
        <v>453</v>
      </c>
      <c r="R274" t="str">
        <f t="shared" si="14"/>
        <v>1M4x100m</v>
      </c>
      <c r="S274" s="112"/>
      <c r="T274" s="111" t="s">
        <v>397</v>
      </c>
    </row>
    <row r="275" spans="1:21" ht="14.4">
      <c r="A275">
        <v>2</v>
      </c>
      <c r="B275" s="120" t="s">
        <v>34</v>
      </c>
      <c r="C275" s="118" t="s">
        <v>301</v>
      </c>
      <c r="D275" t="str">
        <f t="shared" si="12"/>
        <v>60m bb.914 v2</v>
      </c>
      <c r="E275" s="114"/>
      <c r="F275" s="111" t="s">
        <v>30</v>
      </c>
      <c r="H275">
        <v>2</v>
      </c>
      <c r="I275" s="120" t="s">
        <v>0</v>
      </c>
      <c r="K275" t="str">
        <f t="shared" si="13"/>
        <v xml:space="preserve"> M2</v>
      </c>
      <c r="M275" s="111" t="s">
        <v>397</v>
      </c>
      <c r="O275">
        <v>2</v>
      </c>
      <c r="P275" s="120" t="s">
        <v>0</v>
      </c>
      <c r="Q275" t="s">
        <v>453</v>
      </c>
      <c r="R275" t="str">
        <f t="shared" si="14"/>
        <v>2M4x100m</v>
      </c>
      <c r="S275" s="112">
        <v>9.8553240740740697E-4</v>
      </c>
      <c r="T275" s="111" t="s">
        <v>30</v>
      </c>
    </row>
    <row r="276" spans="1:21" ht="14.4">
      <c r="A276">
        <v>3</v>
      </c>
      <c r="B276" s="120" t="s">
        <v>34</v>
      </c>
      <c r="C276" s="118" t="s">
        <v>301</v>
      </c>
      <c r="D276" t="str">
        <f t="shared" si="12"/>
        <v>60m bb.914 v3</v>
      </c>
      <c r="E276" s="114">
        <v>8.0500000000000007</v>
      </c>
      <c r="F276" s="111" t="s">
        <v>399</v>
      </c>
      <c r="H276">
        <v>3</v>
      </c>
      <c r="I276" s="120" t="s">
        <v>0</v>
      </c>
      <c r="K276" t="str">
        <f t="shared" si="13"/>
        <v xml:space="preserve"> M3</v>
      </c>
      <c r="M276" s="111" t="s">
        <v>30</v>
      </c>
      <c r="O276">
        <v>3</v>
      </c>
      <c r="P276" s="120" t="s">
        <v>0</v>
      </c>
      <c r="Q276" t="s">
        <v>453</v>
      </c>
      <c r="R276" t="str">
        <f t="shared" si="14"/>
        <v>3M4x100m</v>
      </c>
      <c r="S276" s="112">
        <v>1.0584490740740699E-3</v>
      </c>
      <c r="T276" s="111" t="s">
        <v>399</v>
      </c>
      <c r="U276" s="11" t="s">
        <v>503</v>
      </c>
    </row>
    <row r="277" spans="1:21" ht="14.4">
      <c r="A277">
        <v>4</v>
      </c>
      <c r="B277" s="120" t="s">
        <v>34</v>
      </c>
      <c r="C277" s="118" t="s">
        <v>301</v>
      </c>
      <c r="D277" t="str">
        <f t="shared" si="12"/>
        <v>60m bb.914 v4</v>
      </c>
      <c r="E277" s="114">
        <v>8.25</v>
      </c>
      <c r="F277" s="111" t="s">
        <v>400</v>
      </c>
      <c r="H277">
        <v>4</v>
      </c>
      <c r="I277" s="120" t="s">
        <v>0</v>
      </c>
      <c r="K277" t="str">
        <f t="shared" si="13"/>
        <v xml:space="preserve"> M4</v>
      </c>
      <c r="M277" s="111" t="s">
        <v>399</v>
      </c>
      <c r="O277">
        <v>4</v>
      </c>
      <c r="P277" s="120" t="s">
        <v>0</v>
      </c>
      <c r="Q277" t="s">
        <v>453</v>
      </c>
      <c r="R277" t="str">
        <f t="shared" si="14"/>
        <v>4M4x100m</v>
      </c>
      <c r="S277" s="112">
        <v>1.1244212962963E-3</v>
      </c>
      <c r="T277" s="111" t="s">
        <v>400</v>
      </c>
    </row>
    <row r="278" spans="1:21" ht="14.4">
      <c r="A278">
        <v>5</v>
      </c>
      <c r="B278" s="120" t="s">
        <v>34</v>
      </c>
      <c r="C278" s="118" t="s">
        <v>301</v>
      </c>
      <c r="D278" t="str">
        <f t="shared" si="12"/>
        <v>60m bb.914 v5</v>
      </c>
      <c r="E278" s="114">
        <v>8.5500000000000007</v>
      </c>
      <c r="F278" s="111" t="s">
        <v>401</v>
      </c>
      <c r="H278">
        <v>5</v>
      </c>
      <c r="I278" s="120" t="s">
        <v>0</v>
      </c>
      <c r="K278" t="str">
        <f t="shared" si="13"/>
        <v xml:space="preserve"> M5</v>
      </c>
      <c r="M278" s="111" t="s">
        <v>400</v>
      </c>
      <c r="O278">
        <v>5</v>
      </c>
      <c r="P278" s="120" t="s">
        <v>0</v>
      </c>
      <c r="Q278" t="s">
        <v>453</v>
      </c>
      <c r="R278" t="str">
        <f t="shared" si="14"/>
        <v>5M4x100m</v>
      </c>
      <c r="S278" s="112">
        <v>1.1828703703703699E-3</v>
      </c>
      <c r="T278" s="111" t="s">
        <v>401</v>
      </c>
    </row>
    <row r="279" spans="1:21" ht="14.4">
      <c r="A279">
        <v>6</v>
      </c>
      <c r="B279" s="120" t="s">
        <v>34</v>
      </c>
      <c r="C279" s="118" t="s">
        <v>301</v>
      </c>
      <c r="D279" t="str">
        <f t="shared" si="12"/>
        <v>60m bb.914 v6</v>
      </c>
      <c r="E279" s="114">
        <v>8.9499999999999993</v>
      </c>
      <c r="F279" s="111" t="s">
        <v>403</v>
      </c>
      <c r="H279">
        <v>6</v>
      </c>
      <c r="I279" s="120" t="s">
        <v>0</v>
      </c>
      <c r="K279" t="str">
        <f t="shared" si="13"/>
        <v xml:space="preserve"> M6</v>
      </c>
      <c r="M279" s="111" t="s">
        <v>401</v>
      </c>
      <c r="O279">
        <v>6</v>
      </c>
      <c r="P279" s="120" t="s">
        <v>0</v>
      </c>
      <c r="Q279" t="s">
        <v>453</v>
      </c>
      <c r="R279" t="str">
        <f t="shared" si="14"/>
        <v>6M4x100m</v>
      </c>
      <c r="S279" s="112">
        <v>1.2980324074074101E-3</v>
      </c>
      <c r="T279" s="111" t="s">
        <v>403</v>
      </c>
    </row>
    <row r="280" spans="1:21" ht="14.4">
      <c r="A280">
        <v>7</v>
      </c>
      <c r="B280" s="120" t="s">
        <v>34</v>
      </c>
      <c r="C280" s="118" t="s">
        <v>301</v>
      </c>
      <c r="D280" t="str">
        <f t="shared" si="12"/>
        <v>60m bb.914 v7</v>
      </c>
      <c r="E280" s="114">
        <v>9.75</v>
      </c>
      <c r="F280" s="111" t="s">
        <v>392</v>
      </c>
      <c r="H280">
        <v>7</v>
      </c>
      <c r="I280" s="120" t="s">
        <v>0</v>
      </c>
      <c r="K280" t="str">
        <f t="shared" si="13"/>
        <v xml:space="preserve"> M7</v>
      </c>
      <c r="M280" s="111" t="s">
        <v>403</v>
      </c>
      <c r="O280">
        <v>7</v>
      </c>
      <c r="P280" s="120" t="s">
        <v>0</v>
      </c>
      <c r="Q280" t="s">
        <v>453</v>
      </c>
      <c r="R280" t="str">
        <f t="shared" si="14"/>
        <v>7M4x100m</v>
      </c>
      <c r="S280" s="112">
        <v>1.33564814814815E-3</v>
      </c>
      <c r="T280" s="111" t="s">
        <v>392</v>
      </c>
    </row>
    <row r="281" spans="1:21" ht="14.4">
      <c r="A281">
        <v>8</v>
      </c>
      <c r="B281" s="120" t="s">
        <v>34</v>
      </c>
      <c r="C281" s="118" t="s">
        <v>301</v>
      </c>
      <c r="D281" t="str">
        <f t="shared" si="12"/>
        <v>60m bb.914 v8</v>
      </c>
      <c r="E281" s="114">
        <v>10.45</v>
      </c>
      <c r="F281" s="111" t="s">
        <v>396</v>
      </c>
      <c r="H281">
        <v>8</v>
      </c>
      <c r="I281" s="120" t="s">
        <v>0</v>
      </c>
      <c r="K281" t="str">
        <f t="shared" si="13"/>
        <v xml:space="preserve"> M8</v>
      </c>
      <c r="M281" s="111" t="s">
        <v>392</v>
      </c>
      <c r="O281">
        <v>8</v>
      </c>
      <c r="P281" s="120" t="s">
        <v>0</v>
      </c>
      <c r="Q281" t="s">
        <v>453</v>
      </c>
      <c r="R281" t="str">
        <f t="shared" si="14"/>
        <v>8M4x100m</v>
      </c>
      <c r="S281" s="112">
        <v>1.38773148148148E-3</v>
      </c>
      <c r="T281" s="111" t="s">
        <v>396</v>
      </c>
    </row>
    <row r="282" spans="1:21" ht="14.4">
      <c r="A282">
        <v>9</v>
      </c>
      <c r="B282" s="120" t="s">
        <v>34</v>
      </c>
      <c r="C282" s="118" t="s">
        <v>301</v>
      </c>
      <c r="D282" t="str">
        <f t="shared" si="12"/>
        <v>60m bb.914 v9</v>
      </c>
      <c r="E282" s="114">
        <v>11.25</v>
      </c>
      <c r="F282" s="111" t="s">
        <v>398</v>
      </c>
      <c r="H282">
        <v>9</v>
      </c>
      <c r="I282" s="120" t="s">
        <v>0</v>
      </c>
      <c r="K282" t="str">
        <f t="shared" si="13"/>
        <v xml:space="preserve"> M9</v>
      </c>
      <c r="M282" s="111" t="s">
        <v>396</v>
      </c>
      <c r="O282">
        <v>9</v>
      </c>
      <c r="P282" s="120" t="s">
        <v>0</v>
      </c>
      <c r="Q282" t="s">
        <v>453</v>
      </c>
      <c r="R282" t="str">
        <f t="shared" si="14"/>
        <v>9M4x100m</v>
      </c>
      <c r="S282" s="112">
        <v>1.4172453703703699E-3</v>
      </c>
      <c r="T282" s="111" t="s">
        <v>398</v>
      </c>
    </row>
    <row r="283" spans="1:21" ht="14.4">
      <c r="A283">
        <v>10</v>
      </c>
      <c r="B283" s="120" t="s">
        <v>34</v>
      </c>
      <c r="C283" s="118" t="s">
        <v>301</v>
      </c>
      <c r="D283" t="str">
        <f t="shared" si="12"/>
        <v>60m bb.914 v10</v>
      </c>
      <c r="E283" s="114">
        <v>12.05</v>
      </c>
      <c r="F283" s="101" t="s">
        <v>424</v>
      </c>
      <c r="H283">
        <v>10</v>
      </c>
      <c r="I283" s="120" t="s">
        <v>0</v>
      </c>
      <c r="K283" t="str">
        <f t="shared" si="13"/>
        <v xml:space="preserve"> M10</v>
      </c>
      <c r="M283" s="111" t="s">
        <v>398</v>
      </c>
      <c r="O283">
        <v>10</v>
      </c>
      <c r="P283" s="120" t="s">
        <v>0</v>
      </c>
      <c r="Q283" t="s">
        <v>453</v>
      </c>
      <c r="R283" t="str">
        <f t="shared" si="14"/>
        <v>10M4x100m</v>
      </c>
      <c r="S283" s="112">
        <v>1.56423611111111E-3</v>
      </c>
      <c r="T283" s="10"/>
    </row>
    <row r="284" spans="1:21" ht="14.4">
      <c r="A284">
        <v>1</v>
      </c>
      <c r="B284" s="120" t="s">
        <v>34</v>
      </c>
      <c r="C284" s="118" t="s">
        <v>365</v>
      </c>
      <c r="D284" t="str">
        <f t="shared" si="12"/>
        <v>60m bb.84 v1</v>
      </c>
      <c r="E284" s="114"/>
      <c r="F284" s="111" t="s">
        <v>397</v>
      </c>
      <c r="M284" s="101" t="s">
        <v>424</v>
      </c>
      <c r="O284">
        <v>1</v>
      </c>
      <c r="P284" s="120" t="s">
        <v>3</v>
      </c>
      <c r="Q284" t="s">
        <v>453</v>
      </c>
      <c r="R284" t="str">
        <f t="shared" si="14"/>
        <v>1V4x100m</v>
      </c>
      <c r="T284" s="111" t="s">
        <v>397</v>
      </c>
    </row>
    <row r="285" spans="1:21" ht="14.4">
      <c r="A285">
        <v>2</v>
      </c>
      <c r="B285" s="120" t="s">
        <v>34</v>
      </c>
      <c r="C285" s="118" t="s">
        <v>365</v>
      </c>
      <c r="D285" t="str">
        <f t="shared" si="12"/>
        <v>60m bb.84 v2</v>
      </c>
      <c r="E285" s="114"/>
      <c r="F285" s="111" t="s">
        <v>30</v>
      </c>
      <c r="M285" s="111" t="s">
        <v>398</v>
      </c>
      <c r="O285">
        <v>2</v>
      </c>
      <c r="P285" s="120" t="s">
        <v>3</v>
      </c>
      <c r="Q285" t="s">
        <v>453</v>
      </c>
      <c r="R285" t="str">
        <f t="shared" si="14"/>
        <v>2V4x100m</v>
      </c>
      <c r="T285" s="111" t="s">
        <v>30</v>
      </c>
    </row>
    <row r="286" spans="1:21" ht="14.4">
      <c r="A286">
        <v>3</v>
      </c>
      <c r="B286" s="120" t="s">
        <v>34</v>
      </c>
      <c r="C286" s="118" t="s">
        <v>365</v>
      </c>
      <c r="D286" t="str">
        <f t="shared" si="12"/>
        <v>60m bb.84 v3</v>
      </c>
      <c r="E286" s="114"/>
      <c r="F286" s="111" t="s">
        <v>399</v>
      </c>
      <c r="M286" s="111" t="s">
        <v>396</v>
      </c>
      <c r="O286">
        <v>3</v>
      </c>
      <c r="P286" s="120" t="s">
        <v>3</v>
      </c>
      <c r="Q286" t="s">
        <v>453</v>
      </c>
      <c r="R286" t="str">
        <f t="shared" si="14"/>
        <v>3V4x100m</v>
      </c>
      <c r="T286" s="111" t="s">
        <v>399</v>
      </c>
      <c r="U286" s="11" t="s">
        <v>476</v>
      </c>
    </row>
    <row r="287" spans="1:21" ht="14.4">
      <c r="A287">
        <v>4</v>
      </c>
      <c r="B287" s="120" t="s">
        <v>34</v>
      </c>
      <c r="C287" s="118" t="s">
        <v>365</v>
      </c>
      <c r="D287" t="str">
        <f t="shared" si="12"/>
        <v>60m bb.84 v4</v>
      </c>
      <c r="E287" s="114">
        <v>8.3000000000000007</v>
      </c>
      <c r="F287" s="111" t="s">
        <v>400</v>
      </c>
      <c r="M287" s="111" t="s">
        <v>392</v>
      </c>
      <c r="O287">
        <v>4</v>
      </c>
      <c r="P287" s="120" t="s">
        <v>3</v>
      </c>
      <c r="Q287" t="s">
        <v>453</v>
      </c>
      <c r="R287" t="str">
        <f t="shared" si="14"/>
        <v>4V4x100m</v>
      </c>
      <c r="T287" s="111" t="s">
        <v>400</v>
      </c>
    </row>
    <row r="288" spans="1:21" ht="14.4">
      <c r="A288">
        <v>5</v>
      </c>
      <c r="B288" s="120" t="s">
        <v>34</v>
      </c>
      <c r="C288" s="118" t="s">
        <v>365</v>
      </c>
      <c r="D288" t="str">
        <f t="shared" si="12"/>
        <v>60m bb.84 v5</v>
      </c>
      <c r="E288" s="114">
        <v>8.65</v>
      </c>
      <c r="F288" s="111" t="s">
        <v>401</v>
      </c>
      <c r="M288" s="111" t="s">
        <v>403</v>
      </c>
      <c r="O288">
        <v>5</v>
      </c>
      <c r="P288" s="120" t="s">
        <v>3</v>
      </c>
      <c r="Q288" t="s">
        <v>453</v>
      </c>
      <c r="R288" t="str">
        <f t="shared" si="14"/>
        <v>5V4x100m</v>
      </c>
      <c r="T288" s="111" t="s">
        <v>401</v>
      </c>
    </row>
    <row r="289" spans="1:20" ht="14.4">
      <c r="A289">
        <v>6</v>
      </c>
      <c r="B289" s="120" t="s">
        <v>34</v>
      </c>
      <c r="C289" s="118" t="s">
        <v>365</v>
      </c>
      <c r="D289" t="str">
        <f t="shared" si="12"/>
        <v>60m bb.84 v6</v>
      </c>
      <c r="E289" s="114">
        <v>9.0500000000000007</v>
      </c>
      <c r="F289" s="111" t="s">
        <v>403</v>
      </c>
      <c r="M289" s="111" t="s">
        <v>401</v>
      </c>
      <c r="O289">
        <v>6</v>
      </c>
      <c r="P289" s="120" t="s">
        <v>3</v>
      </c>
      <c r="Q289" t="s">
        <v>453</v>
      </c>
      <c r="R289" t="str">
        <f t="shared" si="14"/>
        <v>6V4x100m</v>
      </c>
      <c r="T289" s="111" t="s">
        <v>403</v>
      </c>
    </row>
    <row r="290" spans="1:20" ht="14.4">
      <c r="A290">
        <v>7</v>
      </c>
      <c r="B290" s="120" t="s">
        <v>34</v>
      </c>
      <c r="C290" s="118" t="s">
        <v>365</v>
      </c>
      <c r="D290" t="str">
        <f t="shared" si="12"/>
        <v>60m bb.84 v7</v>
      </c>
      <c r="E290" s="114">
        <v>9.65</v>
      </c>
      <c r="F290" s="111" t="s">
        <v>392</v>
      </c>
      <c r="M290" s="111" t="s">
        <v>400</v>
      </c>
      <c r="O290">
        <v>7</v>
      </c>
      <c r="P290" s="120" t="s">
        <v>3</v>
      </c>
      <c r="Q290" t="s">
        <v>453</v>
      </c>
      <c r="R290" t="str">
        <f t="shared" si="14"/>
        <v>7V4x100m</v>
      </c>
      <c r="T290" s="111" t="s">
        <v>392</v>
      </c>
    </row>
    <row r="291" spans="1:20" ht="14.4">
      <c r="A291">
        <v>8</v>
      </c>
      <c r="B291" s="120" t="s">
        <v>34</v>
      </c>
      <c r="C291" s="118" t="s">
        <v>365</v>
      </c>
      <c r="D291" t="str">
        <f t="shared" si="12"/>
        <v>60m bb.84 v8</v>
      </c>
      <c r="E291" s="114">
        <v>10.45</v>
      </c>
      <c r="F291" s="111" t="s">
        <v>396</v>
      </c>
      <c r="M291" s="111" t="s">
        <v>399</v>
      </c>
      <c r="O291">
        <v>8</v>
      </c>
      <c r="P291" s="120" t="s">
        <v>3</v>
      </c>
      <c r="Q291" t="s">
        <v>453</v>
      </c>
      <c r="R291" t="str">
        <f t="shared" si="14"/>
        <v>8V4x100m</v>
      </c>
      <c r="T291" s="111" t="s">
        <v>396</v>
      </c>
    </row>
    <row r="292" spans="1:20" ht="14.4">
      <c r="A292">
        <v>9</v>
      </c>
      <c r="B292" s="120" t="s">
        <v>34</v>
      </c>
      <c r="C292" s="118" t="s">
        <v>365</v>
      </c>
      <c r="D292" t="str">
        <f t="shared" si="12"/>
        <v>60m bb.84 v9</v>
      </c>
      <c r="E292" s="114">
        <v>11.25</v>
      </c>
      <c r="F292" s="111" t="s">
        <v>398</v>
      </c>
      <c r="M292" s="111" t="s">
        <v>30</v>
      </c>
      <c r="O292">
        <v>9</v>
      </c>
      <c r="P292" s="120" t="s">
        <v>3</v>
      </c>
      <c r="Q292" t="s">
        <v>453</v>
      </c>
      <c r="R292" t="str">
        <f t="shared" si="14"/>
        <v>9V4x100m</v>
      </c>
      <c r="T292" s="111" t="s">
        <v>398</v>
      </c>
    </row>
    <row r="293" spans="1:20" ht="14.4">
      <c r="A293">
        <v>10</v>
      </c>
      <c r="B293" s="120" t="s">
        <v>34</v>
      </c>
      <c r="C293" s="118" t="s">
        <v>365</v>
      </c>
      <c r="D293" t="str">
        <f t="shared" si="12"/>
        <v>60m bb.84 v10</v>
      </c>
      <c r="E293" s="114">
        <v>12.25</v>
      </c>
      <c r="F293" s="101" t="s">
        <v>424</v>
      </c>
      <c r="M293" s="111" t="s">
        <v>397</v>
      </c>
      <c r="O293">
        <v>10</v>
      </c>
      <c r="P293" s="120" t="s">
        <v>3</v>
      </c>
      <c r="Q293" t="s">
        <v>453</v>
      </c>
      <c r="R293" t="str">
        <f t="shared" si="14"/>
        <v>10V4x100m</v>
      </c>
      <c r="T293" s="10"/>
    </row>
    <row r="294" spans="1:20" ht="14.4">
      <c r="A294">
        <v>1</v>
      </c>
      <c r="B294" s="120" t="s">
        <v>34</v>
      </c>
      <c r="C294" t="s">
        <v>461</v>
      </c>
      <c r="D294" t="str">
        <f t="shared" si="12"/>
        <v>4x200m v1</v>
      </c>
      <c r="F294" s="111" t="s">
        <v>397</v>
      </c>
      <c r="M294" s="101" t="s">
        <v>424</v>
      </c>
      <c r="O294">
        <v>1</v>
      </c>
      <c r="P294" s="120" t="s">
        <v>0</v>
      </c>
      <c r="Q294" t="s">
        <v>449</v>
      </c>
      <c r="R294" t="str">
        <f t="shared" si="14"/>
        <v>1M4x400m</v>
      </c>
      <c r="T294" s="111" t="s">
        <v>397</v>
      </c>
    </row>
    <row r="295" spans="1:20" ht="14.4">
      <c r="A295">
        <v>2</v>
      </c>
      <c r="B295" s="120" t="s">
        <v>34</v>
      </c>
      <c r="C295" t="s">
        <v>461</v>
      </c>
      <c r="D295" t="str">
        <f t="shared" si="12"/>
        <v>4x200m v2</v>
      </c>
      <c r="E295" s="112"/>
      <c r="F295" s="111" t="s">
        <v>30</v>
      </c>
      <c r="M295" s="111" t="s">
        <v>398</v>
      </c>
      <c r="O295">
        <v>2</v>
      </c>
      <c r="P295" s="120" t="s">
        <v>0</v>
      </c>
      <c r="Q295" t="s">
        <v>449</v>
      </c>
      <c r="R295" t="str">
        <f t="shared" si="14"/>
        <v>2M4x400m</v>
      </c>
      <c r="T295" s="111" t="s">
        <v>30</v>
      </c>
    </row>
    <row r="296" spans="1:20" ht="14.4">
      <c r="A296">
        <v>3</v>
      </c>
      <c r="B296" s="120" t="s">
        <v>34</v>
      </c>
      <c r="C296" t="s">
        <v>461</v>
      </c>
      <c r="D296" t="str">
        <f t="shared" si="12"/>
        <v>4x200m v3</v>
      </c>
      <c r="E296" s="112">
        <v>9.8553240740740697E-4</v>
      </c>
      <c r="F296" s="111" t="s">
        <v>399</v>
      </c>
      <c r="M296" s="111" t="s">
        <v>396</v>
      </c>
      <c r="O296">
        <v>3</v>
      </c>
      <c r="P296" s="120" t="s">
        <v>0</v>
      </c>
      <c r="Q296" t="s">
        <v>449</v>
      </c>
      <c r="R296" t="str">
        <f t="shared" si="14"/>
        <v>3M4x400m</v>
      </c>
      <c r="T296" s="111" t="s">
        <v>399</v>
      </c>
    </row>
    <row r="297" spans="1:20" ht="14.4">
      <c r="A297">
        <v>4</v>
      </c>
      <c r="B297" s="120" t="s">
        <v>34</v>
      </c>
      <c r="C297" t="s">
        <v>461</v>
      </c>
      <c r="D297" t="str">
        <f t="shared" si="12"/>
        <v>4x200m v4</v>
      </c>
      <c r="E297" s="112">
        <v>1.0417824074074101E-3</v>
      </c>
      <c r="F297" s="111" t="s">
        <v>400</v>
      </c>
      <c r="M297" s="111" t="s">
        <v>392</v>
      </c>
      <c r="O297">
        <v>4</v>
      </c>
      <c r="P297" s="120" t="s">
        <v>0</v>
      </c>
      <c r="Q297" t="s">
        <v>449</v>
      </c>
      <c r="R297" t="str">
        <f t="shared" si="14"/>
        <v>4M4x400m</v>
      </c>
      <c r="T297" s="111" t="s">
        <v>400</v>
      </c>
    </row>
    <row r="298" spans="1:20" ht="14.4">
      <c r="A298">
        <v>5</v>
      </c>
      <c r="B298" s="120" t="s">
        <v>34</v>
      </c>
      <c r="C298" t="s">
        <v>461</v>
      </c>
      <c r="D298" t="str">
        <f t="shared" si="12"/>
        <v>4x200m v5</v>
      </c>
      <c r="E298" s="112"/>
      <c r="F298" s="111" t="s">
        <v>401</v>
      </c>
      <c r="M298" s="111" t="s">
        <v>403</v>
      </c>
      <c r="O298">
        <v>5</v>
      </c>
      <c r="P298" s="120" t="s">
        <v>0</v>
      </c>
      <c r="Q298" t="s">
        <v>449</v>
      </c>
      <c r="R298" t="str">
        <f t="shared" si="14"/>
        <v>5M4x400m</v>
      </c>
      <c r="T298" s="111" t="s">
        <v>401</v>
      </c>
    </row>
    <row r="299" spans="1:20" ht="14.4">
      <c r="A299">
        <v>6</v>
      </c>
      <c r="B299" s="120" t="s">
        <v>34</v>
      </c>
      <c r="C299" t="s">
        <v>461</v>
      </c>
      <c r="D299" t="str">
        <f t="shared" si="12"/>
        <v>4x200m v6</v>
      </c>
      <c r="E299" s="112">
        <v>1.134375E-3</v>
      </c>
      <c r="F299" s="111" t="s">
        <v>403</v>
      </c>
      <c r="M299" s="111" t="s">
        <v>401</v>
      </c>
      <c r="O299">
        <v>6</v>
      </c>
      <c r="P299" s="120" t="s">
        <v>0</v>
      </c>
      <c r="Q299" t="s">
        <v>449</v>
      </c>
      <c r="R299" t="str">
        <f t="shared" si="14"/>
        <v>6M4x400m</v>
      </c>
      <c r="T299" s="111" t="s">
        <v>403</v>
      </c>
    </row>
    <row r="300" spans="1:20" ht="14.4">
      <c r="A300">
        <v>7</v>
      </c>
      <c r="B300" s="120" t="s">
        <v>34</v>
      </c>
      <c r="C300" t="s">
        <v>461</v>
      </c>
      <c r="D300" t="str">
        <f t="shared" si="12"/>
        <v>4x200m v7</v>
      </c>
      <c r="E300" s="112">
        <v>1.2153935185185199E-3</v>
      </c>
      <c r="F300" s="111" t="s">
        <v>392</v>
      </c>
      <c r="M300" s="111" t="s">
        <v>400</v>
      </c>
      <c r="O300">
        <v>7</v>
      </c>
      <c r="P300" s="120" t="s">
        <v>0</v>
      </c>
      <c r="Q300" t="s">
        <v>449</v>
      </c>
      <c r="R300" t="str">
        <f t="shared" si="14"/>
        <v>7M4x400m</v>
      </c>
      <c r="T300" s="111" t="s">
        <v>392</v>
      </c>
    </row>
    <row r="301" spans="1:20" ht="14.4">
      <c r="A301">
        <v>8</v>
      </c>
      <c r="B301" s="120" t="s">
        <v>34</v>
      </c>
      <c r="C301" t="s">
        <v>461</v>
      </c>
      <c r="D301" t="str">
        <f t="shared" si="12"/>
        <v>4x200m v8</v>
      </c>
      <c r="E301" s="112">
        <v>1.27326388888889E-3</v>
      </c>
      <c r="F301" s="111" t="s">
        <v>396</v>
      </c>
      <c r="M301" s="111" t="s">
        <v>399</v>
      </c>
      <c r="O301">
        <v>8</v>
      </c>
      <c r="P301" s="120" t="s">
        <v>0</v>
      </c>
      <c r="Q301" t="s">
        <v>449</v>
      </c>
      <c r="R301" t="str">
        <f t="shared" si="14"/>
        <v>8M4x400m</v>
      </c>
      <c r="T301" s="111" t="s">
        <v>396</v>
      </c>
    </row>
    <row r="302" spans="1:20" ht="14.4">
      <c r="A302">
        <v>9</v>
      </c>
      <c r="B302" s="120" t="s">
        <v>34</v>
      </c>
      <c r="C302" t="s">
        <v>461</v>
      </c>
      <c r="D302" t="str">
        <f t="shared" si="12"/>
        <v>4x200m v9</v>
      </c>
      <c r="E302" s="112">
        <v>1.33113425925926E-3</v>
      </c>
      <c r="F302" s="111" t="s">
        <v>398</v>
      </c>
      <c r="M302" s="111" t="s">
        <v>30</v>
      </c>
      <c r="O302">
        <v>9</v>
      </c>
      <c r="P302" s="120" t="s">
        <v>0</v>
      </c>
      <c r="Q302" t="s">
        <v>449</v>
      </c>
      <c r="R302" t="str">
        <f t="shared" si="14"/>
        <v>9M4x400m</v>
      </c>
      <c r="T302" s="111" t="s">
        <v>398</v>
      </c>
    </row>
    <row r="303" spans="1:20" ht="14.4">
      <c r="A303">
        <v>10</v>
      </c>
      <c r="B303" s="120" t="s">
        <v>34</v>
      </c>
      <c r="C303" t="s">
        <v>461</v>
      </c>
      <c r="D303" t="str">
        <f t="shared" si="12"/>
        <v>4x200m v10</v>
      </c>
      <c r="E303" s="112">
        <v>1.38900462962963E-3</v>
      </c>
      <c r="F303" s="101" t="s">
        <v>424</v>
      </c>
      <c r="M303" s="111" t="s">
        <v>397</v>
      </c>
      <c r="O303">
        <v>10</v>
      </c>
      <c r="P303" s="120" t="s">
        <v>0</v>
      </c>
      <c r="Q303" t="s">
        <v>449</v>
      </c>
      <c r="R303" t="str">
        <f t="shared" si="14"/>
        <v>10M4x400m</v>
      </c>
      <c r="T303" s="10"/>
    </row>
    <row r="304" spans="1:20" ht="14.4">
      <c r="A304">
        <v>1</v>
      </c>
      <c r="B304" s="120" t="s">
        <v>55</v>
      </c>
      <c r="C304" t="s">
        <v>461</v>
      </c>
      <c r="D304" t="str">
        <f t="shared" si="12"/>
        <v>4x200m m1</v>
      </c>
      <c r="E304" s="112"/>
      <c r="F304" s="111" t="s">
        <v>397</v>
      </c>
      <c r="M304" s="101" t="s">
        <v>424</v>
      </c>
      <c r="O304">
        <v>1</v>
      </c>
      <c r="P304" s="120" t="s">
        <v>3</v>
      </c>
      <c r="Q304" t="s">
        <v>449</v>
      </c>
      <c r="R304" t="str">
        <f t="shared" si="14"/>
        <v>1V4x400m</v>
      </c>
      <c r="T304" s="111" t="s">
        <v>397</v>
      </c>
    </row>
    <row r="305" spans="1:20" ht="14.4">
      <c r="A305">
        <v>2</v>
      </c>
      <c r="B305" s="120" t="s">
        <v>55</v>
      </c>
      <c r="C305" t="s">
        <v>461</v>
      </c>
      <c r="D305" t="str">
        <f t="shared" si="12"/>
        <v>4x200m m2</v>
      </c>
      <c r="E305" s="112"/>
      <c r="F305" s="111" t="s">
        <v>30</v>
      </c>
      <c r="M305" s="111" t="s">
        <v>398</v>
      </c>
      <c r="O305">
        <v>2</v>
      </c>
      <c r="P305" s="120" t="s">
        <v>3</v>
      </c>
      <c r="Q305" t="s">
        <v>449</v>
      </c>
      <c r="R305" t="str">
        <f t="shared" si="14"/>
        <v>2V4x400m</v>
      </c>
      <c r="T305" s="111" t="s">
        <v>30</v>
      </c>
    </row>
    <row r="306" spans="1:20" ht="14.4">
      <c r="A306">
        <v>3</v>
      </c>
      <c r="B306" s="120" t="s">
        <v>55</v>
      </c>
      <c r="C306" t="s">
        <v>461</v>
      </c>
      <c r="D306" t="str">
        <f t="shared" si="12"/>
        <v>4x200m m3</v>
      </c>
      <c r="E306" s="112">
        <v>1.0584490740740699E-3</v>
      </c>
      <c r="F306" s="111" t="s">
        <v>399</v>
      </c>
      <c r="M306" s="111" t="s">
        <v>396</v>
      </c>
      <c r="O306">
        <v>3</v>
      </c>
      <c r="P306" s="120" t="s">
        <v>3</v>
      </c>
      <c r="Q306" t="s">
        <v>449</v>
      </c>
      <c r="R306" t="str">
        <f t="shared" si="14"/>
        <v>3V4x400m</v>
      </c>
      <c r="T306" s="111" t="s">
        <v>399</v>
      </c>
    </row>
    <row r="307" spans="1:20" ht="14.4">
      <c r="A307">
        <v>4</v>
      </c>
      <c r="B307" s="120" t="s">
        <v>55</v>
      </c>
      <c r="C307" t="s">
        <v>461</v>
      </c>
      <c r="D307" t="str">
        <f t="shared" si="12"/>
        <v>4x200m m4</v>
      </c>
      <c r="E307" s="112">
        <v>1.1834490740740701E-3</v>
      </c>
      <c r="F307" s="111" t="s">
        <v>400</v>
      </c>
      <c r="M307" s="111" t="s">
        <v>392</v>
      </c>
      <c r="O307">
        <v>4</v>
      </c>
      <c r="P307" s="120" t="s">
        <v>3</v>
      </c>
      <c r="Q307" t="s">
        <v>449</v>
      </c>
      <c r="R307" t="str">
        <f t="shared" si="14"/>
        <v>4V4x400m</v>
      </c>
      <c r="T307" s="111" t="s">
        <v>400</v>
      </c>
    </row>
    <row r="308" spans="1:20" ht="14.4">
      <c r="A308">
        <v>5</v>
      </c>
      <c r="B308" s="120" t="s">
        <v>55</v>
      </c>
      <c r="C308" t="s">
        <v>461</v>
      </c>
      <c r="D308" t="str">
        <f t="shared" si="12"/>
        <v>4x200m m5</v>
      </c>
      <c r="E308" s="112">
        <v>1.2413194444444401E-3</v>
      </c>
      <c r="F308" s="111" t="s">
        <v>401</v>
      </c>
      <c r="M308" s="111" t="s">
        <v>403</v>
      </c>
      <c r="O308">
        <v>5</v>
      </c>
      <c r="P308" s="120" t="s">
        <v>3</v>
      </c>
      <c r="Q308" t="s">
        <v>449</v>
      </c>
      <c r="R308" t="str">
        <f t="shared" si="14"/>
        <v>5V4x400m</v>
      </c>
      <c r="T308" s="111" t="s">
        <v>401</v>
      </c>
    </row>
    <row r="309" spans="1:20" ht="14.4">
      <c r="A309">
        <v>6</v>
      </c>
      <c r="B309" s="120" t="s">
        <v>55</v>
      </c>
      <c r="C309" t="s">
        <v>461</v>
      </c>
      <c r="D309" t="str">
        <f t="shared" si="12"/>
        <v>4x200m m6</v>
      </c>
      <c r="E309" s="112">
        <v>1.3339120370370399E-3</v>
      </c>
      <c r="F309" s="111" t="s">
        <v>403</v>
      </c>
      <c r="M309" s="111" t="s">
        <v>401</v>
      </c>
      <c r="O309">
        <v>6</v>
      </c>
      <c r="P309" s="120" t="s">
        <v>3</v>
      </c>
      <c r="Q309" t="s">
        <v>449</v>
      </c>
      <c r="R309" t="str">
        <f t="shared" si="14"/>
        <v>6V4x400m</v>
      </c>
      <c r="T309" s="111" t="s">
        <v>403</v>
      </c>
    </row>
    <row r="310" spans="1:20" ht="14.4">
      <c r="A310">
        <v>7</v>
      </c>
      <c r="B310" s="120" t="s">
        <v>55</v>
      </c>
      <c r="C310" t="s">
        <v>461</v>
      </c>
      <c r="D310" t="str">
        <f t="shared" si="12"/>
        <v>4x200m m7</v>
      </c>
      <c r="E310" s="112">
        <v>1.44965277777778E-3</v>
      </c>
      <c r="F310" s="111" t="s">
        <v>392</v>
      </c>
      <c r="M310" s="111" t="s">
        <v>400</v>
      </c>
      <c r="O310">
        <v>7</v>
      </c>
      <c r="P310" s="120" t="s">
        <v>3</v>
      </c>
      <c r="Q310" t="s">
        <v>449</v>
      </c>
      <c r="R310" t="str">
        <f t="shared" si="14"/>
        <v>7V4x400m</v>
      </c>
      <c r="T310" s="111" t="s">
        <v>392</v>
      </c>
    </row>
    <row r="311" spans="1:20" ht="14.4">
      <c r="A311">
        <v>8</v>
      </c>
      <c r="B311" s="120" t="s">
        <v>55</v>
      </c>
      <c r="C311" t="s">
        <v>461</v>
      </c>
      <c r="D311" t="str">
        <f t="shared" si="12"/>
        <v>4x200m m8</v>
      </c>
      <c r="E311" s="112">
        <v>1.50752314814815E-3</v>
      </c>
      <c r="F311" s="111" t="s">
        <v>396</v>
      </c>
      <c r="M311" s="111" t="s">
        <v>399</v>
      </c>
      <c r="O311">
        <v>8</v>
      </c>
      <c r="P311" s="120" t="s">
        <v>3</v>
      </c>
      <c r="Q311" t="s">
        <v>449</v>
      </c>
      <c r="R311" t="str">
        <f t="shared" si="14"/>
        <v>8V4x400m</v>
      </c>
      <c r="T311" s="111" t="s">
        <v>396</v>
      </c>
    </row>
    <row r="312" spans="1:20" ht="14.4">
      <c r="A312">
        <v>9</v>
      </c>
      <c r="B312" s="120" t="s">
        <v>55</v>
      </c>
      <c r="C312" t="s">
        <v>461</v>
      </c>
      <c r="D312" t="str">
        <f t="shared" si="12"/>
        <v>4x200m m9</v>
      </c>
      <c r="E312" s="112">
        <v>1.58854166666667E-3</v>
      </c>
      <c r="F312" s="111" t="s">
        <v>398</v>
      </c>
      <c r="M312" s="111" t="s">
        <v>30</v>
      </c>
      <c r="O312">
        <v>9</v>
      </c>
      <c r="P312" s="120" t="s">
        <v>3</v>
      </c>
      <c r="Q312" t="s">
        <v>449</v>
      </c>
      <c r="R312" t="str">
        <f t="shared" si="14"/>
        <v>9V4x400m</v>
      </c>
      <c r="T312" s="111" t="s">
        <v>398</v>
      </c>
    </row>
    <row r="313" spans="1:20" ht="14.4">
      <c r="A313">
        <v>10</v>
      </c>
      <c r="B313" s="120" t="s">
        <v>55</v>
      </c>
      <c r="C313" t="s">
        <v>461</v>
      </c>
      <c r="D313" t="str">
        <f t="shared" si="12"/>
        <v>4x200m m10</v>
      </c>
      <c r="E313" s="112">
        <v>1.68113425925926E-3</v>
      </c>
      <c r="F313" s="101" t="s">
        <v>424</v>
      </c>
      <c r="M313" s="111" t="s">
        <v>397</v>
      </c>
      <c r="O313">
        <v>10</v>
      </c>
      <c r="P313" s="120" t="s">
        <v>3</v>
      </c>
      <c r="Q313" t="s">
        <v>449</v>
      </c>
      <c r="R313" t="str">
        <f t="shared" si="14"/>
        <v>10V4x400m</v>
      </c>
      <c r="T313" s="10"/>
    </row>
    <row r="314" spans="1:20" ht="14.4">
      <c r="A314">
        <v>1</v>
      </c>
      <c r="B314" s="120" t="s">
        <v>55</v>
      </c>
      <c r="C314" s="118" t="s">
        <v>297</v>
      </c>
      <c r="D314" t="str">
        <f t="shared" si="12"/>
        <v>1500m klb m1</v>
      </c>
      <c r="E314" s="112"/>
      <c r="F314" s="111" t="s">
        <v>397</v>
      </c>
      <c r="M314" s="101" t="s">
        <v>424</v>
      </c>
    </row>
    <row r="315" spans="1:20" ht="14.4">
      <c r="A315">
        <v>2</v>
      </c>
      <c r="B315" s="120" t="s">
        <v>55</v>
      </c>
      <c r="C315" s="118" t="s">
        <v>297</v>
      </c>
      <c r="D315" t="str">
        <f t="shared" si="12"/>
        <v>1500m klb m2</v>
      </c>
      <c r="E315" s="112"/>
      <c r="F315" s="111" t="s">
        <v>30</v>
      </c>
      <c r="M315" s="111" t="s">
        <v>398</v>
      </c>
    </row>
    <row r="316" spans="1:20" ht="14.4">
      <c r="A316">
        <v>3</v>
      </c>
      <c r="B316" s="120" t="s">
        <v>55</v>
      </c>
      <c r="C316" s="118" t="s">
        <v>297</v>
      </c>
      <c r="D316" t="str">
        <f t="shared" si="12"/>
        <v>1500m klb m3</v>
      </c>
      <c r="E316" s="112"/>
      <c r="F316" s="111" t="s">
        <v>399</v>
      </c>
      <c r="M316" s="111" t="s">
        <v>396</v>
      </c>
    </row>
    <row r="317" spans="1:20" ht="14.4">
      <c r="A317">
        <v>4</v>
      </c>
      <c r="B317" s="120" t="s">
        <v>55</v>
      </c>
      <c r="C317" s="118" t="s">
        <v>297</v>
      </c>
      <c r="D317" t="str">
        <f t="shared" si="12"/>
        <v>1500m klb m4</v>
      </c>
      <c r="E317" s="112">
        <v>2.9513888888888901E-3</v>
      </c>
      <c r="F317" s="111" t="s">
        <v>400</v>
      </c>
      <c r="M317" s="111" t="s">
        <v>392</v>
      </c>
    </row>
    <row r="318" spans="1:20" ht="14.4">
      <c r="A318">
        <v>5</v>
      </c>
      <c r="B318" s="120" t="s">
        <v>55</v>
      </c>
      <c r="C318" s="118" t="s">
        <v>297</v>
      </c>
      <c r="D318" t="str">
        <f t="shared" si="12"/>
        <v>1500m klb m5</v>
      </c>
      <c r="E318" s="112">
        <v>3.1251157407407399E-3</v>
      </c>
      <c r="F318" s="111" t="s">
        <v>401</v>
      </c>
      <c r="M318" s="111" t="s">
        <v>403</v>
      </c>
    </row>
    <row r="319" spans="1:20" ht="14.4">
      <c r="A319">
        <v>6</v>
      </c>
      <c r="B319" s="120" t="s">
        <v>55</v>
      </c>
      <c r="C319" s="118" t="s">
        <v>297</v>
      </c>
      <c r="D319" t="str">
        <f t="shared" si="12"/>
        <v>1500m klb m6</v>
      </c>
      <c r="E319" s="112">
        <v>3.35659722222222E-3</v>
      </c>
      <c r="F319" s="111" t="s">
        <v>403</v>
      </c>
      <c r="M319" s="111" t="s">
        <v>401</v>
      </c>
    </row>
    <row r="320" spans="1:20" ht="14.4">
      <c r="A320">
        <v>7</v>
      </c>
      <c r="B320" s="120" t="s">
        <v>55</v>
      </c>
      <c r="C320" s="118" t="s">
        <v>297</v>
      </c>
      <c r="D320" t="str">
        <f t="shared" si="12"/>
        <v>1500m klb m7</v>
      </c>
      <c r="E320" s="112">
        <v>3.6459490740740701E-3</v>
      </c>
      <c r="F320" s="111" t="s">
        <v>392</v>
      </c>
      <c r="M320" s="111" t="s">
        <v>400</v>
      </c>
    </row>
    <row r="321" spans="1:13" ht="14.4">
      <c r="A321">
        <v>8</v>
      </c>
      <c r="B321" s="120" t="s">
        <v>55</v>
      </c>
      <c r="C321" s="118" t="s">
        <v>297</v>
      </c>
      <c r="D321" t="str">
        <f t="shared" si="12"/>
        <v>1500m klb m8</v>
      </c>
      <c r="E321" s="112">
        <v>3.9353009259259298E-3</v>
      </c>
      <c r="F321" s="111" t="s">
        <v>396</v>
      </c>
      <c r="M321" s="111" t="s">
        <v>399</v>
      </c>
    </row>
    <row r="322" spans="1:13" ht="14.4">
      <c r="A322">
        <v>9</v>
      </c>
      <c r="B322" s="120" t="s">
        <v>55</v>
      </c>
      <c r="C322" s="118" t="s">
        <v>297</v>
      </c>
      <c r="D322" t="str">
        <f t="shared" si="12"/>
        <v>1500m klb m9</v>
      </c>
      <c r="E322" s="112">
        <v>4.1667824074074098E-3</v>
      </c>
      <c r="F322" s="111" t="s">
        <v>398</v>
      </c>
      <c r="M322" s="111" t="s">
        <v>30</v>
      </c>
    </row>
    <row r="323" spans="1:13" ht="14.4">
      <c r="A323">
        <v>10</v>
      </c>
      <c r="B323" s="120" t="s">
        <v>55</v>
      </c>
      <c r="C323" s="118" t="s">
        <v>297</v>
      </c>
      <c r="D323" t="str">
        <f t="shared" si="12"/>
        <v>1500m klb m10</v>
      </c>
      <c r="E323" s="112">
        <v>4.3982638888888899E-3</v>
      </c>
      <c r="F323" s="101" t="s">
        <v>424</v>
      </c>
      <c r="M323" s="111" t="s">
        <v>397</v>
      </c>
    </row>
    <row r="324" spans="1:13" ht="14.4">
      <c r="A324">
        <v>1</v>
      </c>
      <c r="B324" s="120" t="s">
        <v>34</v>
      </c>
      <c r="C324" s="118" t="s">
        <v>370</v>
      </c>
      <c r="D324" t="str">
        <f t="shared" ref="D324:D387" si="15">CONCATENATE(C324," ",B324,A324)</f>
        <v>2000m klb v1</v>
      </c>
      <c r="E324" s="112"/>
      <c r="F324" s="111" t="s">
        <v>397</v>
      </c>
      <c r="M324" s="101" t="s">
        <v>424</v>
      </c>
    </row>
    <row r="325" spans="1:13" ht="14.4">
      <c r="A325">
        <v>2</v>
      </c>
      <c r="B325" s="120" t="s">
        <v>34</v>
      </c>
      <c r="C325" s="118" t="s">
        <v>370</v>
      </c>
      <c r="D325" t="str">
        <f t="shared" si="15"/>
        <v>2000m klb v2</v>
      </c>
      <c r="E325" s="112"/>
      <c r="F325" s="111" t="s">
        <v>30</v>
      </c>
      <c r="M325" s="111" t="s">
        <v>398</v>
      </c>
    </row>
    <row r="326" spans="1:13" ht="14.4">
      <c r="A326">
        <v>3</v>
      </c>
      <c r="B326" s="120" t="s">
        <v>34</v>
      </c>
      <c r="C326" s="118" t="s">
        <v>370</v>
      </c>
      <c r="D326" t="str">
        <f t="shared" si="15"/>
        <v>2000m klb v3</v>
      </c>
      <c r="E326" s="112">
        <v>3.8195601851851802E-3</v>
      </c>
      <c r="F326" s="111" t="s">
        <v>399</v>
      </c>
      <c r="M326" s="111" t="s">
        <v>396</v>
      </c>
    </row>
    <row r="327" spans="1:13" ht="14.4">
      <c r="A327">
        <v>4</v>
      </c>
      <c r="B327" s="120" t="s">
        <v>34</v>
      </c>
      <c r="C327" s="118" t="s">
        <v>370</v>
      </c>
      <c r="D327" t="str">
        <f t="shared" si="15"/>
        <v>2000m klb v4</v>
      </c>
      <c r="E327" s="112">
        <v>4.0510416666666698E-3</v>
      </c>
      <c r="F327" s="111" t="s">
        <v>400</v>
      </c>
      <c r="M327" s="111" t="s">
        <v>392</v>
      </c>
    </row>
    <row r="328" spans="1:13" ht="14.4">
      <c r="A328">
        <v>5</v>
      </c>
      <c r="B328" s="120" t="s">
        <v>34</v>
      </c>
      <c r="C328" s="118" t="s">
        <v>370</v>
      </c>
      <c r="D328" t="str">
        <f t="shared" si="15"/>
        <v>2000m klb v5</v>
      </c>
      <c r="E328" s="112">
        <v>4.2825231481481499E-3</v>
      </c>
      <c r="F328" s="111" t="s">
        <v>401</v>
      </c>
      <c r="M328" s="111" t="s">
        <v>403</v>
      </c>
    </row>
    <row r="329" spans="1:13" ht="14.4">
      <c r="A329">
        <v>6</v>
      </c>
      <c r="B329" s="120" t="s">
        <v>34</v>
      </c>
      <c r="C329" s="118" t="s">
        <v>370</v>
      </c>
      <c r="D329" t="str">
        <f t="shared" si="15"/>
        <v>2000m klb v6</v>
      </c>
      <c r="E329" s="112">
        <v>4.5718750000000004E-3</v>
      </c>
      <c r="F329" s="111" t="s">
        <v>403</v>
      </c>
      <c r="M329" s="111" t="s">
        <v>401</v>
      </c>
    </row>
    <row r="330" spans="1:13" ht="14.4">
      <c r="A330">
        <v>7</v>
      </c>
      <c r="B330" s="120" t="s">
        <v>34</v>
      </c>
      <c r="C330" s="118" t="s">
        <v>370</v>
      </c>
      <c r="D330" t="str">
        <f t="shared" si="15"/>
        <v>2000m klb v7</v>
      </c>
      <c r="E330" s="112">
        <v>4.9769675925925901E-3</v>
      </c>
      <c r="F330" s="111" t="s">
        <v>392</v>
      </c>
      <c r="M330" s="111" t="s">
        <v>400</v>
      </c>
    </row>
    <row r="331" spans="1:13" ht="14.4">
      <c r="A331">
        <v>8</v>
      </c>
      <c r="B331" s="120" t="s">
        <v>34</v>
      </c>
      <c r="C331" s="118" t="s">
        <v>370</v>
      </c>
      <c r="D331" t="str">
        <f t="shared" si="15"/>
        <v>2000m klb v8</v>
      </c>
      <c r="E331" s="112">
        <v>5.3241898148148102E-3</v>
      </c>
      <c r="F331" s="111" t="s">
        <v>396</v>
      </c>
      <c r="M331" s="111" t="s">
        <v>399</v>
      </c>
    </row>
    <row r="332" spans="1:13" ht="14.4">
      <c r="A332">
        <v>9</v>
      </c>
      <c r="B332" s="120" t="s">
        <v>34</v>
      </c>
      <c r="C332" s="118" t="s">
        <v>370</v>
      </c>
      <c r="D332" t="str">
        <f t="shared" si="15"/>
        <v>2000m klb v9</v>
      </c>
      <c r="E332" s="112">
        <v>5.5556712962962999E-3</v>
      </c>
      <c r="F332" s="111" t="s">
        <v>398</v>
      </c>
      <c r="M332" s="111" t="s">
        <v>30</v>
      </c>
    </row>
    <row r="333" spans="1:13" ht="14.4">
      <c r="A333">
        <v>10</v>
      </c>
      <c r="B333" s="120" t="s">
        <v>34</v>
      </c>
      <c r="C333" s="118" t="s">
        <v>370</v>
      </c>
      <c r="D333" t="str">
        <f t="shared" si="15"/>
        <v>2000m klb v10</v>
      </c>
      <c r="E333" s="112"/>
      <c r="F333" s="101" t="s">
        <v>424</v>
      </c>
      <c r="M333" s="111" t="s">
        <v>397</v>
      </c>
    </row>
    <row r="334" spans="1:13" ht="14.4">
      <c r="A334">
        <v>1</v>
      </c>
      <c r="B334" s="120" t="s">
        <v>34</v>
      </c>
      <c r="C334" s="118" t="s">
        <v>312</v>
      </c>
      <c r="D334" t="str">
        <f t="shared" si="15"/>
        <v>10000m sp. ėj. v1</v>
      </c>
      <c r="F334" s="111" t="s">
        <v>397</v>
      </c>
      <c r="M334" s="101" t="s">
        <v>424</v>
      </c>
    </row>
    <row r="335" spans="1:13" ht="14.4">
      <c r="A335">
        <v>2</v>
      </c>
      <c r="B335" s="120" t="s">
        <v>34</v>
      </c>
      <c r="C335" s="118" t="s">
        <v>312</v>
      </c>
      <c r="D335" t="str">
        <f t="shared" si="15"/>
        <v>10000m sp. ėj. v2</v>
      </c>
      <c r="F335" s="111" t="s">
        <v>30</v>
      </c>
      <c r="M335" s="111" t="s">
        <v>398</v>
      </c>
    </row>
    <row r="336" spans="1:13" ht="14.4">
      <c r="A336">
        <v>3</v>
      </c>
      <c r="B336" s="120" t="s">
        <v>34</v>
      </c>
      <c r="C336" s="118" t="s">
        <v>312</v>
      </c>
      <c r="D336" t="str">
        <f t="shared" si="15"/>
        <v>10000m sp. ėj. v3</v>
      </c>
      <c r="E336" s="116">
        <v>2.7777777777777801E-2</v>
      </c>
      <c r="F336" s="111" t="s">
        <v>399</v>
      </c>
      <c r="M336" s="111" t="s">
        <v>396</v>
      </c>
    </row>
    <row r="337" spans="1:13" ht="14.4">
      <c r="A337">
        <v>4</v>
      </c>
      <c r="B337" s="120" t="s">
        <v>34</v>
      </c>
      <c r="C337" s="118" t="s">
        <v>312</v>
      </c>
      <c r="D337" t="str">
        <f t="shared" si="15"/>
        <v>10000m sp. ėj. v4</v>
      </c>
      <c r="E337" s="116">
        <v>3.125E-2</v>
      </c>
      <c r="F337" s="111" t="s">
        <v>400</v>
      </c>
      <c r="M337" s="111" t="s">
        <v>392</v>
      </c>
    </row>
    <row r="338" spans="1:13" ht="14.4">
      <c r="A338">
        <v>5</v>
      </c>
      <c r="B338" s="120" t="s">
        <v>34</v>
      </c>
      <c r="C338" s="118" t="s">
        <v>312</v>
      </c>
      <c r="D338" t="str">
        <f t="shared" si="15"/>
        <v>10000m sp. ėj. v5</v>
      </c>
      <c r="E338" s="116">
        <v>3.3333333333333298E-2</v>
      </c>
      <c r="F338" s="111" t="s">
        <v>401</v>
      </c>
      <c r="M338" s="111" t="s">
        <v>403</v>
      </c>
    </row>
    <row r="339" spans="1:13" ht="14.4">
      <c r="A339">
        <v>6</v>
      </c>
      <c r="B339" s="120" t="s">
        <v>34</v>
      </c>
      <c r="C339" s="118" t="s">
        <v>312</v>
      </c>
      <c r="D339" t="str">
        <f t="shared" si="15"/>
        <v>10000m sp. ėj. v6</v>
      </c>
      <c r="E339" s="116">
        <v>3.6111111111111101E-2</v>
      </c>
      <c r="F339" s="111" t="s">
        <v>403</v>
      </c>
      <c r="M339" s="111" t="s">
        <v>401</v>
      </c>
    </row>
    <row r="340" spans="1:13" ht="14.4">
      <c r="A340">
        <v>7</v>
      </c>
      <c r="B340" s="120" t="s">
        <v>34</v>
      </c>
      <c r="C340" s="118" t="s">
        <v>312</v>
      </c>
      <c r="D340" t="str">
        <f t="shared" si="15"/>
        <v>10000m sp. ėj. v7</v>
      </c>
      <c r="E340" s="116">
        <v>3.9930555555555601E-2</v>
      </c>
      <c r="F340" s="111" t="s">
        <v>392</v>
      </c>
      <c r="M340" s="111" t="s">
        <v>400</v>
      </c>
    </row>
    <row r="341" spans="1:13" ht="14.4">
      <c r="A341">
        <v>8</v>
      </c>
      <c r="B341" s="120" t="s">
        <v>34</v>
      </c>
      <c r="C341" s="118" t="s">
        <v>312</v>
      </c>
      <c r="D341" t="str">
        <f t="shared" si="15"/>
        <v>10000m sp. ėj. v8</v>
      </c>
      <c r="E341" s="116">
        <v>4.2361111111111099E-2</v>
      </c>
      <c r="F341" s="111" t="s">
        <v>396</v>
      </c>
      <c r="M341" s="111" t="s">
        <v>399</v>
      </c>
    </row>
    <row r="342" spans="1:13" ht="14.4">
      <c r="A342">
        <v>9</v>
      </c>
      <c r="B342" s="120" t="s">
        <v>34</v>
      </c>
      <c r="C342" s="118" t="s">
        <v>312</v>
      </c>
      <c r="D342" t="str">
        <f t="shared" si="15"/>
        <v>10000m sp. ėj. v9</v>
      </c>
      <c r="E342" s="116">
        <v>4.5138888888888902E-2</v>
      </c>
      <c r="F342" s="111" t="s">
        <v>398</v>
      </c>
      <c r="M342" s="111" t="s">
        <v>30</v>
      </c>
    </row>
    <row r="343" spans="1:13" ht="14.4">
      <c r="A343">
        <v>10</v>
      </c>
      <c r="B343" s="120" t="s">
        <v>34</v>
      </c>
      <c r="C343" s="118" t="s">
        <v>312</v>
      </c>
      <c r="D343" t="str">
        <f t="shared" si="15"/>
        <v>10000m sp. ėj. v10</v>
      </c>
      <c r="E343" s="116">
        <v>8.3333333333333301E-2</v>
      </c>
      <c r="F343" s="101" t="s">
        <v>424</v>
      </c>
      <c r="M343" s="111" t="s">
        <v>397</v>
      </c>
    </row>
    <row r="344" spans="1:13" ht="14.4">
      <c r="A344">
        <v>1</v>
      </c>
      <c r="B344" s="120" t="s">
        <v>55</v>
      </c>
      <c r="C344" s="118" t="s">
        <v>370</v>
      </c>
      <c r="D344" t="str">
        <f t="shared" si="15"/>
        <v>2000m klb m1</v>
      </c>
      <c r="E344" s="116"/>
      <c r="F344" s="111" t="s">
        <v>397</v>
      </c>
      <c r="M344" s="101" t="s">
        <v>424</v>
      </c>
    </row>
    <row r="345" spans="1:13" ht="14.4">
      <c r="A345">
        <v>2</v>
      </c>
      <c r="B345" s="120" t="s">
        <v>55</v>
      </c>
      <c r="C345" s="118" t="s">
        <v>370</v>
      </c>
      <c r="D345" t="str">
        <f t="shared" si="15"/>
        <v>2000m klb m2</v>
      </c>
      <c r="F345" s="111" t="s">
        <v>30</v>
      </c>
      <c r="M345" s="111" t="s">
        <v>398</v>
      </c>
    </row>
    <row r="346" spans="1:13" ht="14.4">
      <c r="A346">
        <v>3</v>
      </c>
      <c r="B346" s="120" t="s">
        <v>55</v>
      </c>
      <c r="C346" s="118" t="s">
        <v>370</v>
      </c>
      <c r="D346" t="str">
        <f t="shared" si="15"/>
        <v>2000m klb m3</v>
      </c>
      <c r="F346" s="111" t="s">
        <v>399</v>
      </c>
      <c r="M346" s="111" t="s">
        <v>396</v>
      </c>
    </row>
    <row r="347" spans="1:13" ht="14.4">
      <c r="A347">
        <v>4</v>
      </c>
      <c r="B347" s="120" t="s">
        <v>55</v>
      </c>
      <c r="C347" s="118" t="s">
        <v>370</v>
      </c>
      <c r="D347" t="str">
        <f t="shared" si="15"/>
        <v>2000m klb m4</v>
      </c>
      <c r="F347" s="111" t="s">
        <v>400</v>
      </c>
      <c r="M347" s="111" t="s">
        <v>392</v>
      </c>
    </row>
    <row r="348" spans="1:13" ht="14.4">
      <c r="A348">
        <v>5</v>
      </c>
      <c r="B348" s="120" t="s">
        <v>55</v>
      </c>
      <c r="C348" s="118" t="s">
        <v>370</v>
      </c>
      <c r="D348" t="str">
        <f t="shared" si="15"/>
        <v>2000m klb m5</v>
      </c>
      <c r="F348" s="111" t="s">
        <v>401</v>
      </c>
      <c r="M348" s="111" t="s">
        <v>403</v>
      </c>
    </row>
    <row r="349" spans="1:13" ht="14.4">
      <c r="A349">
        <v>6</v>
      </c>
      <c r="B349" s="120" t="s">
        <v>55</v>
      </c>
      <c r="C349" s="118" t="s">
        <v>370</v>
      </c>
      <c r="D349" t="str">
        <f t="shared" si="15"/>
        <v>2000m klb m6</v>
      </c>
      <c r="F349" s="111" t="s">
        <v>403</v>
      </c>
      <c r="M349" s="111" t="s">
        <v>401</v>
      </c>
    </row>
    <row r="350" spans="1:13" ht="14.4">
      <c r="A350">
        <v>7</v>
      </c>
      <c r="B350" s="120" t="s">
        <v>55</v>
      </c>
      <c r="C350" s="118" t="s">
        <v>370</v>
      </c>
      <c r="D350" t="str">
        <f t="shared" si="15"/>
        <v>2000m klb m7</v>
      </c>
      <c r="F350" s="111" t="s">
        <v>392</v>
      </c>
      <c r="M350" s="111" t="s">
        <v>400</v>
      </c>
    </row>
    <row r="351" spans="1:13" ht="14.4">
      <c r="A351">
        <v>8</v>
      </c>
      <c r="B351" s="120" t="s">
        <v>55</v>
      </c>
      <c r="C351" s="118" t="s">
        <v>370</v>
      </c>
      <c r="D351" t="str">
        <f t="shared" si="15"/>
        <v>2000m klb m8</v>
      </c>
      <c r="F351" s="111" t="s">
        <v>396</v>
      </c>
      <c r="M351" s="111" t="s">
        <v>399</v>
      </c>
    </row>
    <row r="352" spans="1:13" ht="14.4">
      <c r="A352">
        <v>9</v>
      </c>
      <c r="B352" s="120" t="s">
        <v>55</v>
      </c>
      <c r="C352" s="118" t="s">
        <v>370</v>
      </c>
      <c r="D352" t="str">
        <f t="shared" si="15"/>
        <v>2000m klb m9</v>
      </c>
      <c r="F352" s="111" t="s">
        <v>398</v>
      </c>
      <c r="M352" s="111" t="s">
        <v>30</v>
      </c>
    </row>
    <row r="353" spans="1:13" ht="14.4">
      <c r="A353">
        <v>10</v>
      </c>
      <c r="B353" s="120" t="s">
        <v>55</v>
      </c>
      <c r="C353" s="118" t="s">
        <v>370</v>
      </c>
      <c r="D353" t="str">
        <f t="shared" si="15"/>
        <v>2000m klb m10</v>
      </c>
      <c r="F353" s="101" t="s">
        <v>424</v>
      </c>
      <c r="M353" s="111" t="s">
        <v>397</v>
      </c>
    </row>
    <row r="354" spans="1:13" ht="14.4">
      <c r="A354">
        <v>1</v>
      </c>
      <c r="B354" s="120" t="s">
        <v>55</v>
      </c>
      <c r="D354" t="str">
        <f t="shared" si="15"/>
        <v xml:space="preserve"> m1</v>
      </c>
      <c r="F354" s="111" t="s">
        <v>397</v>
      </c>
      <c r="M354" s="101" t="s">
        <v>424</v>
      </c>
    </row>
    <row r="355" spans="1:13" ht="14.4">
      <c r="A355">
        <v>2</v>
      </c>
      <c r="B355" s="120" t="s">
        <v>55</v>
      </c>
      <c r="D355" t="str">
        <f t="shared" si="15"/>
        <v xml:space="preserve"> m2</v>
      </c>
      <c r="F355" s="111" t="s">
        <v>30</v>
      </c>
      <c r="M355" s="111" t="s">
        <v>398</v>
      </c>
    </row>
    <row r="356" spans="1:13" ht="14.4">
      <c r="A356">
        <v>3</v>
      </c>
      <c r="B356" s="120" t="s">
        <v>55</v>
      </c>
      <c r="D356" t="str">
        <f t="shared" si="15"/>
        <v xml:space="preserve"> m3</v>
      </c>
      <c r="F356" s="111" t="s">
        <v>399</v>
      </c>
      <c r="M356" s="111" t="s">
        <v>396</v>
      </c>
    </row>
    <row r="357" spans="1:13" ht="14.4">
      <c r="A357">
        <v>4</v>
      </c>
      <c r="B357" s="120" t="s">
        <v>55</v>
      </c>
      <c r="D357" t="str">
        <f t="shared" si="15"/>
        <v xml:space="preserve"> m4</v>
      </c>
      <c r="F357" s="111" t="s">
        <v>400</v>
      </c>
      <c r="M357" s="111" t="s">
        <v>392</v>
      </c>
    </row>
    <row r="358" spans="1:13" ht="14.4">
      <c r="A358">
        <v>5</v>
      </c>
      <c r="B358" s="120" t="s">
        <v>55</v>
      </c>
      <c r="D358" t="str">
        <f t="shared" si="15"/>
        <v xml:space="preserve"> m5</v>
      </c>
      <c r="F358" s="111" t="s">
        <v>401</v>
      </c>
      <c r="M358" s="111" t="s">
        <v>403</v>
      </c>
    </row>
    <row r="359" spans="1:13" ht="14.4">
      <c r="A359">
        <v>6</v>
      </c>
      <c r="B359" s="120" t="s">
        <v>55</v>
      </c>
      <c r="D359" t="str">
        <f t="shared" si="15"/>
        <v xml:space="preserve"> m6</v>
      </c>
      <c r="F359" s="111" t="s">
        <v>403</v>
      </c>
      <c r="M359" s="111" t="s">
        <v>401</v>
      </c>
    </row>
    <row r="360" spans="1:13" ht="14.4">
      <c r="A360">
        <v>7</v>
      </c>
      <c r="B360" s="120" t="s">
        <v>55</v>
      </c>
      <c r="D360" t="str">
        <f t="shared" si="15"/>
        <v xml:space="preserve"> m7</v>
      </c>
      <c r="F360" s="111" t="s">
        <v>392</v>
      </c>
      <c r="M360" s="111" t="s">
        <v>400</v>
      </c>
    </row>
    <row r="361" spans="1:13" ht="14.4">
      <c r="A361">
        <v>8</v>
      </c>
      <c r="B361" s="120" t="s">
        <v>55</v>
      </c>
      <c r="D361" t="str">
        <f t="shared" si="15"/>
        <v xml:space="preserve"> m8</v>
      </c>
      <c r="F361" s="111" t="s">
        <v>396</v>
      </c>
      <c r="M361" s="111" t="s">
        <v>399</v>
      </c>
    </row>
    <row r="362" spans="1:13" ht="14.4">
      <c r="A362">
        <v>9</v>
      </c>
      <c r="B362" s="120" t="s">
        <v>55</v>
      </c>
      <c r="D362" t="str">
        <f t="shared" si="15"/>
        <v xml:space="preserve"> m9</v>
      </c>
      <c r="F362" s="111" t="s">
        <v>398</v>
      </c>
      <c r="M362" s="111" t="s">
        <v>30</v>
      </c>
    </row>
    <row r="363" spans="1:13" ht="14.4">
      <c r="A363">
        <v>10</v>
      </c>
      <c r="B363" s="120" t="s">
        <v>55</v>
      </c>
      <c r="D363" t="str">
        <f t="shared" si="15"/>
        <v xml:space="preserve"> m10</v>
      </c>
      <c r="F363" s="101" t="s">
        <v>424</v>
      </c>
      <c r="M363" s="111" t="s">
        <v>397</v>
      </c>
    </row>
    <row r="364" spans="1:13" ht="14.4">
      <c r="A364">
        <v>1</v>
      </c>
      <c r="B364" s="120" t="s">
        <v>55</v>
      </c>
      <c r="D364" t="str">
        <f t="shared" si="15"/>
        <v xml:space="preserve"> m1</v>
      </c>
      <c r="F364" s="111" t="s">
        <v>397</v>
      </c>
      <c r="M364" s="101" t="s">
        <v>424</v>
      </c>
    </row>
    <row r="365" spans="1:13" ht="14.4">
      <c r="A365">
        <v>2</v>
      </c>
      <c r="B365" s="120" t="s">
        <v>55</v>
      </c>
      <c r="D365" t="str">
        <f t="shared" si="15"/>
        <v xml:space="preserve"> m2</v>
      </c>
      <c r="F365" s="111" t="s">
        <v>30</v>
      </c>
      <c r="M365" s="111" t="s">
        <v>398</v>
      </c>
    </row>
    <row r="366" spans="1:13" ht="14.4">
      <c r="A366">
        <v>3</v>
      </c>
      <c r="B366" s="120" t="s">
        <v>55</v>
      </c>
      <c r="D366" t="str">
        <f t="shared" si="15"/>
        <v xml:space="preserve"> m3</v>
      </c>
      <c r="F366" s="111" t="s">
        <v>399</v>
      </c>
      <c r="M366" s="111" t="s">
        <v>396</v>
      </c>
    </row>
    <row r="367" spans="1:13" ht="14.4">
      <c r="A367">
        <v>4</v>
      </c>
      <c r="B367" s="120" t="s">
        <v>55</v>
      </c>
      <c r="D367" t="str">
        <f t="shared" si="15"/>
        <v xml:space="preserve"> m4</v>
      </c>
      <c r="F367" s="111" t="s">
        <v>400</v>
      </c>
      <c r="M367" s="111" t="s">
        <v>392</v>
      </c>
    </row>
    <row r="368" spans="1:13" ht="14.4">
      <c r="A368">
        <v>5</v>
      </c>
      <c r="B368" s="120" t="s">
        <v>55</v>
      </c>
      <c r="D368" t="str">
        <f t="shared" si="15"/>
        <v xml:space="preserve"> m5</v>
      </c>
      <c r="F368" s="111" t="s">
        <v>401</v>
      </c>
      <c r="M368" s="111" t="s">
        <v>403</v>
      </c>
    </row>
    <row r="369" spans="1:13" ht="14.4">
      <c r="A369">
        <v>6</v>
      </c>
      <c r="B369" s="120" t="s">
        <v>55</v>
      </c>
      <c r="D369" t="str">
        <f t="shared" si="15"/>
        <v xml:space="preserve"> m6</v>
      </c>
      <c r="F369" s="111" t="s">
        <v>403</v>
      </c>
      <c r="M369" s="111" t="s">
        <v>401</v>
      </c>
    </row>
    <row r="370" spans="1:13" ht="14.4">
      <c r="A370">
        <v>7</v>
      </c>
      <c r="B370" s="120" t="s">
        <v>55</v>
      </c>
      <c r="D370" t="str">
        <f t="shared" si="15"/>
        <v xml:space="preserve"> m7</v>
      </c>
      <c r="F370" s="111" t="s">
        <v>392</v>
      </c>
      <c r="M370" s="111" t="s">
        <v>400</v>
      </c>
    </row>
    <row r="371" spans="1:13" ht="14.4">
      <c r="A371">
        <v>8</v>
      </c>
      <c r="B371" s="120" t="s">
        <v>55</v>
      </c>
      <c r="D371" t="str">
        <f t="shared" si="15"/>
        <v xml:space="preserve"> m8</v>
      </c>
      <c r="F371" s="111" t="s">
        <v>396</v>
      </c>
      <c r="M371" s="111" t="s">
        <v>399</v>
      </c>
    </row>
    <row r="372" spans="1:13" ht="14.4">
      <c r="A372">
        <v>9</v>
      </c>
      <c r="B372" s="120" t="s">
        <v>55</v>
      </c>
      <c r="D372" t="str">
        <f t="shared" si="15"/>
        <v xml:space="preserve"> m9</v>
      </c>
      <c r="F372" s="111" t="s">
        <v>398</v>
      </c>
      <c r="M372" s="111" t="s">
        <v>30</v>
      </c>
    </row>
    <row r="373" spans="1:13" ht="14.4">
      <c r="A373">
        <v>10</v>
      </c>
      <c r="B373" s="120" t="s">
        <v>55</v>
      </c>
      <c r="D373" t="str">
        <f t="shared" si="15"/>
        <v xml:space="preserve"> m10</v>
      </c>
      <c r="F373" s="101" t="s">
        <v>424</v>
      </c>
      <c r="M373" s="111" t="s">
        <v>397</v>
      </c>
    </row>
    <row r="374" spans="1:13" ht="14.4">
      <c r="A374">
        <v>1</v>
      </c>
      <c r="B374" s="120" t="s">
        <v>55</v>
      </c>
      <c r="D374" t="str">
        <f t="shared" si="15"/>
        <v xml:space="preserve"> m1</v>
      </c>
      <c r="F374" s="111" t="s">
        <v>397</v>
      </c>
      <c r="M374" s="101" t="s">
        <v>424</v>
      </c>
    </row>
    <row r="375" spans="1:13" ht="14.4">
      <c r="A375">
        <v>2</v>
      </c>
      <c r="B375" s="120" t="s">
        <v>55</v>
      </c>
      <c r="D375" t="str">
        <f t="shared" si="15"/>
        <v xml:space="preserve"> m2</v>
      </c>
      <c r="F375" s="111" t="s">
        <v>30</v>
      </c>
      <c r="M375" s="111" t="s">
        <v>398</v>
      </c>
    </row>
    <row r="376" spans="1:13" ht="14.4">
      <c r="A376">
        <v>3</v>
      </c>
      <c r="B376" s="120" t="s">
        <v>55</v>
      </c>
      <c r="D376" t="str">
        <f t="shared" si="15"/>
        <v xml:space="preserve"> m3</v>
      </c>
      <c r="F376" s="111" t="s">
        <v>399</v>
      </c>
      <c r="M376" s="111" t="s">
        <v>396</v>
      </c>
    </row>
    <row r="377" spans="1:13" ht="14.4">
      <c r="A377">
        <v>4</v>
      </c>
      <c r="B377" s="120" t="s">
        <v>55</v>
      </c>
      <c r="D377" t="str">
        <f t="shared" si="15"/>
        <v xml:space="preserve"> m4</v>
      </c>
      <c r="F377" s="111" t="s">
        <v>400</v>
      </c>
      <c r="M377" s="111" t="s">
        <v>392</v>
      </c>
    </row>
    <row r="378" spans="1:13" ht="14.4">
      <c r="A378">
        <v>5</v>
      </c>
      <c r="B378" s="120" t="s">
        <v>55</v>
      </c>
      <c r="D378" t="str">
        <f t="shared" si="15"/>
        <v xml:space="preserve"> m5</v>
      </c>
      <c r="F378" s="111" t="s">
        <v>401</v>
      </c>
      <c r="M378" s="111" t="s">
        <v>403</v>
      </c>
    </row>
    <row r="379" spans="1:13" ht="14.4">
      <c r="A379">
        <v>6</v>
      </c>
      <c r="B379" s="120" t="s">
        <v>55</v>
      </c>
      <c r="D379" t="str">
        <f t="shared" si="15"/>
        <v xml:space="preserve"> m6</v>
      </c>
      <c r="F379" s="111" t="s">
        <v>403</v>
      </c>
      <c r="M379" s="111" t="s">
        <v>401</v>
      </c>
    </row>
    <row r="380" spans="1:13" ht="14.4">
      <c r="A380">
        <v>7</v>
      </c>
      <c r="B380" s="120" t="s">
        <v>55</v>
      </c>
      <c r="D380" t="str">
        <f t="shared" si="15"/>
        <v xml:space="preserve"> m7</v>
      </c>
      <c r="F380" s="111" t="s">
        <v>392</v>
      </c>
      <c r="M380" s="111" t="s">
        <v>400</v>
      </c>
    </row>
    <row r="381" spans="1:13" ht="14.4">
      <c r="A381">
        <v>8</v>
      </c>
      <c r="B381" s="120" t="s">
        <v>55</v>
      </c>
      <c r="D381" t="str">
        <f t="shared" si="15"/>
        <v xml:space="preserve"> m8</v>
      </c>
      <c r="F381" s="111" t="s">
        <v>396</v>
      </c>
      <c r="M381" s="111" t="s">
        <v>399</v>
      </c>
    </row>
    <row r="382" spans="1:13" ht="14.4">
      <c r="A382">
        <v>9</v>
      </c>
      <c r="B382" s="120" t="s">
        <v>55</v>
      </c>
      <c r="D382" t="str">
        <f t="shared" si="15"/>
        <v xml:space="preserve"> m9</v>
      </c>
      <c r="F382" s="111" t="s">
        <v>398</v>
      </c>
      <c r="M382" s="111" t="s">
        <v>30</v>
      </c>
    </row>
    <row r="383" spans="1:13" ht="14.4">
      <c r="A383">
        <v>10</v>
      </c>
      <c r="B383" s="120" t="s">
        <v>55</v>
      </c>
      <c r="D383" t="str">
        <f t="shared" si="15"/>
        <v xml:space="preserve"> m10</v>
      </c>
      <c r="F383" s="101" t="s">
        <v>424</v>
      </c>
      <c r="M383" s="111" t="s">
        <v>397</v>
      </c>
    </row>
    <row r="384" spans="1:13" ht="14.4">
      <c r="A384">
        <v>1</v>
      </c>
      <c r="B384" s="120" t="s">
        <v>55</v>
      </c>
      <c r="D384" t="str">
        <f t="shared" si="15"/>
        <v xml:space="preserve"> m1</v>
      </c>
      <c r="F384" s="111" t="s">
        <v>397</v>
      </c>
      <c r="M384" s="101" t="s">
        <v>424</v>
      </c>
    </row>
    <row r="385" spans="1:13" ht="14.4">
      <c r="A385">
        <v>2</v>
      </c>
      <c r="B385" s="120" t="s">
        <v>55</v>
      </c>
      <c r="D385" t="str">
        <f t="shared" si="15"/>
        <v xml:space="preserve"> m2</v>
      </c>
      <c r="F385" s="111" t="s">
        <v>30</v>
      </c>
      <c r="M385" s="111" t="s">
        <v>398</v>
      </c>
    </row>
    <row r="386" spans="1:13" ht="14.4">
      <c r="A386">
        <v>3</v>
      </c>
      <c r="B386" s="120" t="s">
        <v>55</v>
      </c>
      <c r="D386" t="str">
        <f t="shared" si="15"/>
        <v xml:space="preserve"> m3</v>
      </c>
      <c r="F386" s="111" t="s">
        <v>399</v>
      </c>
      <c r="M386" s="111" t="s">
        <v>396</v>
      </c>
    </row>
    <row r="387" spans="1:13" ht="14.4">
      <c r="A387">
        <v>4</v>
      </c>
      <c r="B387" s="120" t="s">
        <v>55</v>
      </c>
      <c r="D387" t="str">
        <f t="shared" si="15"/>
        <v xml:space="preserve"> m4</v>
      </c>
      <c r="F387" s="111" t="s">
        <v>400</v>
      </c>
      <c r="M387" s="111" t="s">
        <v>392</v>
      </c>
    </row>
    <row r="388" spans="1:13" ht="14.4">
      <c r="A388">
        <v>5</v>
      </c>
      <c r="B388" s="120" t="s">
        <v>55</v>
      </c>
      <c r="D388" t="str">
        <f t="shared" ref="D388:D403" si="16">CONCATENATE(C388," ",B388,A388)</f>
        <v xml:space="preserve"> m5</v>
      </c>
      <c r="F388" s="111" t="s">
        <v>401</v>
      </c>
      <c r="M388" s="111" t="s">
        <v>403</v>
      </c>
    </row>
    <row r="389" spans="1:13" ht="14.4">
      <c r="A389">
        <v>6</v>
      </c>
      <c r="B389" s="120" t="s">
        <v>55</v>
      </c>
      <c r="D389" t="str">
        <f t="shared" si="16"/>
        <v xml:space="preserve"> m6</v>
      </c>
      <c r="F389" s="111" t="s">
        <v>403</v>
      </c>
      <c r="M389" s="111" t="s">
        <v>401</v>
      </c>
    </row>
    <row r="390" spans="1:13" ht="14.4">
      <c r="A390">
        <v>7</v>
      </c>
      <c r="B390" s="120" t="s">
        <v>55</v>
      </c>
      <c r="D390" t="str">
        <f t="shared" si="16"/>
        <v xml:space="preserve"> m7</v>
      </c>
      <c r="F390" s="111" t="s">
        <v>392</v>
      </c>
      <c r="M390" s="111" t="s">
        <v>400</v>
      </c>
    </row>
    <row r="391" spans="1:13" ht="14.4">
      <c r="A391">
        <v>8</v>
      </c>
      <c r="B391" s="120" t="s">
        <v>55</v>
      </c>
      <c r="D391" t="str">
        <f t="shared" si="16"/>
        <v xml:space="preserve"> m8</v>
      </c>
      <c r="F391" s="111" t="s">
        <v>396</v>
      </c>
      <c r="M391" s="111" t="s">
        <v>399</v>
      </c>
    </row>
    <row r="392" spans="1:13" ht="14.4">
      <c r="A392">
        <v>9</v>
      </c>
      <c r="B392" s="120" t="s">
        <v>55</v>
      </c>
      <c r="D392" t="str">
        <f t="shared" si="16"/>
        <v xml:space="preserve"> m9</v>
      </c>
      <c r="F392" s="111" t="s">
        <v>398</v>
      </c>
      <c r="M392" s="111" t="s">
        <v>30</v>
      </c>
    </row>
    <row r="393" spans="1:13" ht="14.4">
      <c r="A393">
        <v>10</v>
      </c>
      <c r="B393" s="120" t="s">
        <v>55</v>
      </c>
      <c r="D393" t="str">
        <f t="shared" si="16"/>
        <v xml:space="preserve"> m10</v>
      </c>
      <c r="F393" s="101" t="s">
        <v>424</v>
      </c>
      <c r="M393" s="111" t="s">
        <v>397</v>
      </c>
    </row>
    <row r="394" spans="1:13" ht="14.4">
      <c r="A394">
        <v>1</v>
      </c>
      <c r="B394" s="120" t="s">
        <v>55</v>
      </c>
      <c r="D394" t="str">
        <f t="shared" si="16"/>
        <v xml:space="preserve"> m1</v>
      </c>
      <c r="F394" s="111" t="s">
        <v>397</v>
      </c>
      <c r="M394" s="101" t="s">
        <v>424</v>
      </c>
    </row>
    <row r="395" spans="1:13" ht="14.4">
      <c r="A395">
        <v>2</v>
      </c>
      <c r="B395" s="120" t="s">
        <v>55</v>
      </c>
      <c r="D395" t="str">
        <f t="shared" si="16"/>
        <v xml:space="preserve"> m2</v>
      </c>
      <c r="F395" s="111" t="s">
        <v>30</v>
      </c>
    </row>
    <row r="396" spans="1:13" ht="14.4">
      <c r="A396">
        <v>3</v>
      </c>
      <c r="B396" s="120" t="s">
        <v>55</v>
      </c>
      <c r="D396" t="str">
        <f t="shared" si="16"/>
        <v xml:space="preserve"> m3</v>
      </c>
      <c r="F396" s="111" t="s">
        <v>399</v>
      </c>
    </row>
    <row r="397" spans="1:13" ht="14.4">
      <c r="A397">
        <v>4</v>
      </c>
      <c r="B397" s="120" t="s">
        <v>55</v>
      </c>
      <c r="D397" t="str">
        <f t="shared" si="16"/>
        <v xml:space="preserve"> m4</v>
      </c>
      <c r="F397" s="111" t="s">
        <v>400</v>
      </c>
    </row>
    <row r="398" spans="1:13" ht="14.4">
      <c r="A398">
        <v>5</v>
      </c>
      <c r="B398" s="120" t="s">
        <v>55</v>
      </c>
      <c r="D398" t="str">
        <f t="shared" si="16"/>
        <v xml:space="preserve"> m5</v>
      </c>
      <c r="F398" s="111" t="s">
        <v>401</v>
      </c>
    </row>
    <row r="399" spans="1:13" ht="14.4">
      <c r="A399">
        <v>6</v>
      </c>
      <c r="B399" s="120" t="s">
        <v>55</v>
      </c>
      <c r="D399" t="str">
        <f t="shared" si="16"/>
        <v xml:space="preserve"> m6</v>
      </c>
      <c r="F399" s="111" t="s">
        <v>403</v>
      </c>
    </row>
    <row r="400" spans="1:13" ht="14.4">
      <c r="A400">
        <v>7</v>
      </c>
      <c r="B400" s="120" t="s">
        <v>55</v>
      </c>
      <c r="D400" t="str">
        <f t="shared" si="16"/>
        <v xml:space="preserve"> m7</v>
      </c>
      <c r="F400" s="111" t="s">
        <v>392</v>
      </c>
    </row>
    <row r="401" spans="1:6" ht="14.4">
      <c r="A401">
        <v>8</v>
      </c>
      <c r="B401" s="120" t="s">
        <v>55</v>
      </c>
      <c r="D401" t="str">
        <f t="shared" si="16"/>
        <v xml:space="preserve"> m8</v>
      </c>
      <c r="F401" s="111" t="s">
        <v>396</v>
      </c>
    </row>
    <row r="402" spans="1:6" ht="14.4">
      <c r="A402">
        <v>9</v>
      </c>
      <c r="B402" s="120" t="s">
        <v>55</v>
      </c>
      <c r="D402" t="str">
        <f t="shared" si="16"/>
        <v xml:space="preserve"> m9</v>
      </c>
      <c r="F402" s="111" t="s">
        <v>398</v>
      </c>
    </row>
    <row r="403" spans="1:6" ht="14.4">
      <c r="A403">
        <v>10</v>
      </c>
      <c r="B403" s="120" t="s">
        <v>55</v>
      </c>
      <c r="D403" t="str">
        <f t="shared" si="16"/>
        <v xml:space="preserve"> m10</v>
      </c>
      <c r="F403" s="101" t="s">
        <v>424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4140625" defaultRowHeight="14.4"/>
  <cols>
    <col min="1" max="1" width="6.44140625" style="11" customWidth="1"/>
    <col min="2" max="3" width="6.33203125" style="10" customWidth="1"/>
    <col min="4" max="4" width="11.33203125" style="11" customWidth="1"/>
    <col min="5" max="5" width="14.109375" style="11" customWidth="1"/>
    <col min="6" max="7" width="9" style="11" customWidth="1"/>
    <col min="8" max="8" width="8.88671875" style="19" customWidth="1"/>
    <col min="9" max="9" width="10.6640625" style="19" customWidth="1"/>
    <col min="10" max="10" width="10.33203125" style="19" customWidth="1"/>
    <col min="11" max="11" width="9.109375" style="19" customWidth="1"/>
    <col min="12" max="12" width="8.44140625" style="19" customWidth="1"/>
    <col min="13" max="13" width="9.5546875" style="19" customWidth="1"/>
    <col min="14" max="15" width="11.44140625" style="19" customWidth="1"/>
    <col min="16" max="16384" width="11.44140625" style="11"/>
  </cols>
  <sheetData>
    <row r="1" spans="1:256">
      <c r="F1" s="10">
        <v>1</v>
      </c>
      <c r="G1" s="10">
        <v>2</v>
      </c>
      <c r="H1" s="122" t="s">
        <v>509</v>
      </c>
      <c r="I1" s="122" t="s">
        <v>511</v>
      </c>
      <c r="J1" s="122" t="s">
        <v>512</v>
      </c>
      <c r="K1" s="122" t="s">
        <v>513</v>
      </c>
      <c r="L1" s="122" t="s">
        <v>514</v>
      </c>
      <c r="M1" s="122" t="s">
        <v>57</v>
      </c>
      <c r="N1" s="122" t="s">
        <v>511</v>
      </c>
      <c r="O1" s="122" t="s">
        <v>512</v>
      </c>
      <c r="P1" s="122" t="s">
        <v>513</v>
      </c>
      <c r="Q1" s="122"/>
      <c r="R1" s="122" t="s">
        <v>515</v>
      </c>
      <c r="S1" s="144" t="s">
        <v>516</v>
      </c>
      <c r="T1" s="131"/>
      <c r="U1" s="139"/>
      <c r="W1" s="123"/>
      <c r="X1" s="134"/>
      <c r="Z1" s="141"/>
      <c r="AA1" s="141"/>
    </row>
    <row r="2" spans="1:256">
      <c r="E2" s="11">
        <v>1</v>
      </c>
      <c r="H2" s="122">
        <v>2</v>
      </c>
      <c r="I2" s="122">
        <v>3</v>
      </c>
      <c r="J2" s="122">
        <v>4</v>
      </c>
      <c r="K2" s="122">
        <v>5</v>
      </c>
      <c r="L2" s="122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4">
        <v>12</v>
      </c>
      <c r="S2" s="133">
        <v>13</v>
      </c>
      <c r="T2" s="144">
        <v>14</v>
      </c>
      <c r="U2" s="133">
        <v>15</v>
      </c>
      <c r="V2" s="144">
        <v>16</v>
      </c>
      <c r="W2" s="133">
        <v>17</v>
      </c>
      <c r="X2" s="144">
        <v>18</v>
      </c>
      <c r="Y2" s="133">
        <v>19</v>
      </c>
      <c r="Z2" s="144">
        <v>20</v>
      </c>
      <c r="AA2" s="133">
        <v>21</v>
      </c>
    </row>
    <row r="3" spans="1:256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2" t="s">
        <v>549</v>
      </c>
      <c r="I3" s="122" t="s">
        <v>550</v>
      </c>
      <c r="J3" s="122" t="s">
        <v>551</v>
      </c>
      <c r="K3" s="122" t="s">
        <v>553</v>
      </c>
      <c r="L3" s="122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2" t="s">
        <v>515</v>
      </c>
      <c r="S3" s="144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3">
        <f t="shared" ref="F4:F35" si="1">M4</f>
        <v>6.8</v>
      </c>
      <c r="G4" s="143">
        <f t="shared" ref="G4:G35" si="2">L4</f>
        <v>7.45</v>
      </c>
      <c r="H4" s="128">
        <v>6.62</v>
      </c>
      <c r="I4" s="128">
        <v>6.67</v>
      </c>
      <c r="J4" s="128">
        <v>6.69</v>
      </c>
      <c r="K4" s="128">
        <v>7.08</v>
      </c>
      <c r="L4" s="128">
        <v>7.45</v>
      </c>
      <c r="M4" s="135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3">
        <f t="shared" si="1"/>
        <v>21.97</v>
      </c>
      <c r="G5" s="143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5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>
      <c r="A6" s="11">
        <v>3</v>
      </c>
      <c r="B6" s="46" t="s">
        <v>367</v>
      </c>
      <c r="C6" s="46" t="s">
        <v>34</v>
      </c>
      <c r="D6" s="79" t="s">
        <v>4</v>
      </c>
      <c r="E6" s="11" t="str">
        <f t="shared" si="0"/>
        <v>in_300m v</v>
      </c>
      <c r="F6" s="143">
        <f t="shared" si="1"/>
        <v>35.96</v>
      </c>
      <c r="G6" s="143">
        <f t="shared" si="2"/>
        <v>38.4</v>
      </c>
      <c r="H6" s="135">
        <v>34.11</v>
      </c>
      <c r="I6" s="135">
        <v>34.78</v>
      </c>
      <c r="J6" s="135">
        <v>35.19</v>
      </c>
      <c r="K6" s="135">
        <v>36.28</v>
      </c>
      <c r="L6" s="135">
        <v>38.4</v>
      </c>
      <c r="M6" s="135">
        <v>35.96</v>
      </c>
      <c r="N6" s="135"/>
      <c r="O6" s="135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3">
        <f t="shared" si="1"/>
        <v>50.1</v>
      </c>
      <c r="G7" s="143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5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3">
        <f t="shared" si="1"/>
        <v>9.5601851851851805E-4</v>
      </c>
      <c r="G8" s="143">
        <f t="shared" si="2"/>
        <v>1.04016203703704E-3</v>
      </c>
      <c r="H8" s="146">
        <v>8.9351851851851897E-4</v>
      </c>
      <c r="I8" s="146">
        <v>9.1770833333333298E-4</v>
      </c>
      <c r="J8" s="146">
        <v>9.3935185185185202E-4</v>
      </c>
      <c r="K8" s="146">
        <v>9.6400462962962998E-4</v>
      </c>
      <c r="L8" s="146">
        <v>1.04016203703704E-3</v>
      </c>
      <c r="M8" s="142">
        <v>9.5601851851851805E-4</v>
      </c>
      <c r="N8" s="27"/>
      <c r="O8" s="27"/>
      <c r="P8" s="9"/>
      <c r="Q8" s="130"/>
      <c r="R8" s="130">
        <v>9.8275462962963008E-4</v>
      </c>
      <c r="S8" s="130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3">
        <f t="shared" si="1"/>
        <v>1.2847222222222201E-3</v>
      </c>
      <c r="G9" s="143">
        <f t="shared" si="2"/>
        <v>1.04016203703704E-3</v>
      </c>
      <c r="H9" s="146">
        <v>1.26689814814815E-3</v>
      </c>
      <c r="I9" s="146">
        <v>1.29988425925926E-3</v>
      </c>
      <c r="J9" s="146">
        <v>1.30358796296296E-3</v>
      </c>
      <c r="K9" s="146">
        <v>1.3547453703703701E-3</v>
      </c>
      <c r="L9" s="146">
        <v>1.04016203703704E-3</v>
      </c>
      <c r="M9" s="142">
        <v>1.2847222222222201E-3</v>
      </c>
      <c r="N9" s="27"/>
      <c r="O9" s="27"/>
      <c r="P9" s="9"/>
      <c r="Q9" s="9"/>
      <c r="R9" s="9"/>
      <c r="S9" s="130"/>
      <c r="T9" s="9"/>
      <c r="U9" s="9"/>
      <c r="V9" s="9"/>
      <c r="W9" s="9"/>
      <c r="X9" s="9"/>
      <c r="Y9" s="9"/>
      <c r="Z9" s="9"/>
      <c r="AA9" s="9"/>
    </row>
    <row r="10" spans="1:256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3">
        <f t="shared" si="1"/>
        <v>1.7048611111111099E-3</v>
      </c>
      <c r="G10" s="143">
        <f t="shared" si="2"/>
        <v>1.51967592592593E-3</v>
      </c>
      <c r="H10" s="146">
        <v>1.6539351851851899E-3</v>
      </c>
      <c r="I10" s="136">
        <v>1.6990740740740701E-3</v>
      </c>
      <c r="J10" s="146">
        <v>1.7229166666666699E-3</v>
      </c>
      <c r="K10" s="146">
        <v>1.77939814814815E-3</v>
      </c>
      <c r="L10" s="142">
        <v>1.51967592592593E-3</v>
      </c>
      <c r="M10" s="142">
        <v>1.7048611111111099E-3</v>
      </c>
      <c r="N10" s="27"/>
      <c r="O10" s="27"/>
      <c r="P10" s="9"/>
      <c r="Q10" s="130"/>
      <c r="R10" s="130">
        <v>1.8415509259259301E-3</v>
      </c>
      <c r="S10" s="130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3">
        <f t="shared" si="1"/>
        <v>2.6083333333333301E-3</v>
      </c>
      <c r="G11" s="143">
        <f t="shared" si="2"/>
        <v>0</v>
      </c>
      <c r="H11" s="146">
        <v>2.5817129629629601E-3</v>
      </c>
      <c r="I11" s="136">
        <v>2.6770833333333299E-3</v>
      </c>
      <c r="J11" s="136">
        <v>2.7268518518518501E-3</v>
      </c>
      <c r="K11" s="136">
        <v>2.8599537037037001E-3</v>
      </c>
      <c r="L11" s="27"/>
      <c r="M11" s="146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3">
        <f t="shared" si="1"/>
        <v>2.8994212962963001E-3</v>
      </c>
      <c r="G12" s="143">
        <f t="shared" si="2"/>
        <v>0</v>
      </c>
      <c r="H12" s="146">
        <v>2.8994212962963001E-3</v>
      </c>
      <c r="I12" s="146"/>
      <c r="J12" s="27"/>
      <c r="K12" s="146"/>
      <c r="L12" s="27"/>
      <c r="M12" s="146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3">
        <f t="shared" si="1"/>
        <v>3.7619212962963001E-3</v>
      </c>
      <c r="G13" s="143">
        <f t="shared" si="2"/>
        <v>4.1782407407407402E-3</v>
      </c>
      <c r="H13" s="146">
        <v>3.6409722222222199E-3</v>
      </c>
      <c r="I13" s="146">
        <v>3.81203703703704E-3</v>
      </c>
      <c r="J13" s="142">
        <v>3.8888888888888901E-3</v>
      </c>
      <c r="K13" s="136">
        <v>3.99074074074074E-3</v>
      </c>
      <c r="L13" s="142">
        <v>4.1782407407407402E-3</v>
      </c>
      <c r="M13" s="146">
        <v>3.7619212962963001E-3</v>
      </c>
      <c r="N13" s="27"/>
      <c r="O13" s="27"/>
      <c r="P13" s="9"/>
      <c r="Q13" s="130"/>
      <c r="R13" s="130">
        <v>4.1386574074074103E-3</v>
      </c>
      <c r="S13" s="130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3">
        <f t="shared" si="1"/>
        <v>0</v>
      </c>
      <c r="G14" s="143">
        <f t="shared" si="2"/>
        <v>0</v>
      </c>
      <c r="H14" s="146">
        <v>9.5497685185185199E-3</v>
      </c>
      <c r="I14" s="27"/>
      <c r="J14" s="142"/>
      <c r="K14" s="146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3">
        <f t="shared" si="1"/>
        <v>6.0236111111111098E-3</v>
      </c>
      <c r="G15" s="143">
        <f t="shared" si="2"/>
        <v>0</v>
      </c>
      <c r="H15" s="136">
        <v>5.9837962962963004E-3</v>
      </c>
      <c r="I15" s="146"/>
      <c r="J15" s="27"/>
      <c r="K15" s="27"/>
      <c r="L15" s="27"/>
      <c r="M15" s="146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3">
        <f t="shared" si="1"/>
        <v>5.70983796296296E-3</v>
      </c>
      <c r="G16" s="143">
        <f t="shared" si="2"/>
        <v>6.5277777777777799E-3</v>
      </c>
      <c r="H16" s="136">
        <v>5.4976851851851897E-3</v>
      </c>
      <c r="I16" s="146">
        <v>5.8518518518518503E-3</v>
      </c>
      <c r="J16" s="142">
        <v>5.8888888888888897E-3</v>
      </c>
      <c r="K16" s="27"/>
      <c r="L16" s="142">
        <v>6.5277777777777799E-3</v>
      </c>
      <c r="M16" s="146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3">
        <f t="shared" si="1"/>
        <v>8.25</v>
      </c>
      <c r="G17" s="143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3">
        <f t="shared" si="1"/>
        <v>0</v>
      </c>
      <c r="G18" s="143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3">
        <f t="shared" si="1"/>
        <v>0</v>
      </c>
      <c r="G19" s="143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3">
        <f t="shared" si="1"/>
        <v>0</v>
      </c>
      <c r="G20" s="143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3">
        <f t="shared" si="1"/>
        <v>3.8356481481481501E-3</v>
      </c>
      <c r="G21" s="143">
        <f t="shared" si="2"/>
        <v>0</v>
      </c>
      <c r="H21" s="146">
        <v>3.8096064814814798E-3</v>
      </c>
      <c r="I21" s="146">
        <v>3.9510416666666704E-3</v>
      </c>
      <c r="J21" s="142">
        <v>4.0104166666666699E-3</v>
      </c>
      <c r="K21" s="142">
        <v>4.0925925925925904E-3</v>
      </c>
      <c r="L21" s="27"/>
      <c r="M21" s="146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3">
        <f t="shared" si="1"/>
        <v>0</v>
      </c>
      <c r="G22" s="143">
        <f t="shared" si="2"/>
        <v>3.21064814814815E-3</v>
      </c>
      <c r="H22" s="146"/>
      <c r="I22" s="146"/>
      <c r="J22" s="142"/>
      <c r="K22" s="142">
        <v>3.0497685185185198E-3</v>
      </c>
      <c r="L22" s="142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3">
        <f t="shared" si="1"/>
        <v>1.07407407407407E-3</v>
      </c>
      <c r="G23" s="143">
        <f t="shared" si="2"/>
        <v>0</v>
      </c>
      <c r="H23" s="146">
        <v>1.01944444444444E-3</v>
      </c>
      <c r="I23" s="27"/>
      <c r="J23" s="27"/>
      <c r="K23" s="27"/>
      <c r="L23" s="27"/>
      <c r="M23" s="142">
        <v>1.07407407407407E-3</v>
      </c>
      <c r="N23" s="27"/>
      <c r="O23" s="27"/>
      <c r="P23" s="9"/>
      <c r="Q23" s="9"/>
      <c r="R23" s="9"/>
      <c r="S23" s="130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3">
        <f t="shared" si="1"/>
        <v>0</v>
      </c>
      <c r="G24" s="143">
        <f t="shared" si="2"/>
        <v>0</v>
      </c>
      <c r="H24" s="146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3">
        <f t="shared" si="1"/>
        <v>2.15</v>
      </c>
      <c r="G25" s="143">
        <f t="shared" si="2"/>
        <v>1.8</v>
      </c>
      <c r="H25" s="27">
        <v>2.27</v>
      </c>
      <c r="I25" s="135">
        <v>2.1800000000000002</v>
      </c>
      <c r="J25" s="135">
        <v>2.1</v>
      </c>
      <c r="K25" s="135">
        <v>2.0499999999999998</v>
      </c>
      <c r="L25" s="135">
        <v>1.8</v>
      </c>
      <c r="M25" s="135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3">
        <f t="shared" si="1"/>
        <v>4.8</v>
      </c>
      <c r="G26" s="143">
        <f t="shared" si="2"/>
        <v>3.25</v>
      </c>
      <c r="H26" s="27">
        <v>5.3</v>
      </c>
      <c r="I26" s="135">
        <v>4.9000000000000004</v>
      </c>
      <c r="J26" s="135">
        <v>4.4000000000000004</v>
      </c>
      <c r="K26" s="135">
        <v>3.9</v>
      </c>
      <c r="L26" s="135">
        <v>3.25</v>
      </c>
      <c r="M26" s="135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3">
        <f t="shared" si="1"/>
        <v>7.4</v>
      </c>
      <c r="G27" s="143">
        <f t="shared" si="2"/>
        <v>6.23</v>
      </c>
      <c r="H27" s="27">
        <v>8.1300000000000008</v>
      </c>
      <c r="I27" s="135">
        <v>7.72</v>
      </c>
      <c r="J27" s="135">
        <v>7.7</v>
      </c>
      <c r="K27" s="135">
        <v>6.84</v>
      </c>
      <c r="L27" s="135">
        <v>6.23</v>
      </c>
      <c r="M27" s="135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3">
        <f t="shared" si="1"/>
        <v>15.9</v>
      </c>
      <c r="G28" s="143">
        <f t="shared" si="2"/>
        <v>0</v>
      </c>
      <c r="H28" s="27">
        <v>17.03</v>
      </c>
      <c r="I28" s="135">
        <v>16.07</v>
      </c>
      <c r="J28" s="135">
        <v>15.45</v>
      </c>
      <c r="K28" s="135">
        <v>14.6</v>
      </c>
      <c r="L28" s="135"/>
      <c r="M28" s="135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3">
        <f t="shared" si="1"/>
        <v>18.489999999999998</v>
      </c>
      <c r="G29" s="143">
        <f t="shared" si="2"/>
        <v>0</v>
      </c>
      <c r="H29" s="27">
        <v>20.69</v>
      </c>
      <c r="I29" s="135">
        <v>18.27</v>
      </c>
      <c r="J29" s="135"/>
      <c r="K29" s="135"/>
      <c r="L29" s="135"/>
      <c r="M29" s="135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3">
        <f t="shared" si="1"/>
        <v>0</v>
      </c>
      <c r="G30" s="143">
        <f t="shared" si="2"/>
        <v>0</v>
      </c>
      <c r="H30" s="27"/>
      <c r="I30" s="135">
        <v>18.760000000000002</v>
      </c>
      <c r="J30" s="135"/>
      <c r="K30" s="135"/>
      <c r="L30" s="135"/>
      <c r="M30" s="135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3">
        <f t="shared" si="1"/>
        <v>0</v>
      </c>
      <c r="G31" s="143">
        <f t="shared" si="2"/>
        <v>0</v>
      </c>
      <c r="H31" s="27">
        <v>19.190000000000001</v>
      </c>
      <c r="I31" s="135"/>
      <c r="J31" s="135">
        <v>19.190000000000001</v>
      </c>
      <c r="K31" s="135"/>
      <c r="L31" s="135"/>
      <c r="M31" s="135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3">
        <f t="shared" si="1"/>
        <v>0</v>
      </c>
      <c r="G32" s="143">
        <f t="shared" si="2"/>
        <v>0</v>
      </c>
      <c r="H32" s="27">
        <v>18.88</v>
      </c>
      <c r="I32" s="135"/>
      <c r="J32" s="135"/>
      <c r="K32" s="135">
        <v>18.079999999999998</v>
      </c>
      <c r="L32" s="135"/>
      <c r="M32" s="135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3">
        <f t="shared" si="1"/>
        <v>0</v>
      </c>
      <c r="G33" s="143">
        <f t="shared" si="2"/>
        <v>19.45</v>
      </c>
      <c r="H33" s="27">
        <v>19.45</v>
      </c>
      <c r="I33" s="135"/>
      <c r="J33" s="135"/>
      <c r="K33" s="135"/>
      <c r="L33" s="135">
        <v>19.45</v>
      </c>
      <c r="M33" s="135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3">
        <f t="shared" si="1"/>
        <v>0</v>
      </c>
      <c r="G34" s="143">
        <f t="shared" si="2"/>
        <v>0</v>
      </c>
      <c r="H34" s="146">
        <v>1.48546296296296E-2</v>
      </c>
      <c r="I34" s="146">
        <v>1.59719907407407E-2</v>
      </c>
      <c r="J34" s="146"/>
      <c r="K34" s="136"/>
      <c r="L34" s="136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3">
        <f t="shared" si="1"/>
        <v>0</v>
      </c>
      <c r="G35" s="143">
        <f t="shared" si="2"/>
        <v>0</v>
      </c>
      <c r="H35" s="136">
        <v>2.7530092592592599E-2</v>
      </c>
      <c r="I35" s="136">
        <v>2.7530092592592599E-2</v>
      </c>
      <c r="J35" s="136"/>
      <c r="K35" s="136"/>
      <c r="L35" s="136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3">
        <f t="shared" ref="F36:F59" si="4">M36</f>
        <v>7.3</v>
      </c>
      <c r="G36" s="143">
        <f t="shared" ref="G36:G59" si="5">L36</f>
        <v>7.91</v>
      </c>
      <c r="H36" s="124">
        <v>7.23</v>
      </c>
      <c r="I36" s="127">
        <v>7.31</v>
      </c>
      <c r="J36" s="127">
        <v>7.31</v>
      </c>
      <c r="K36" s="124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3">
        <f t="shared" si="4"/>
        <v>23.74</v>
      </c>
      <c r="G37" s="143">
        <f t="shared" si="5"/>
        <v>26.73</v>
      </c>
      <c r="H37" s="124">
        <v>23.39</v>
      </c>
      <c r="I37" s="127">
        <v>23.71</v>
      </c>
      <c r="J37" s="127">
        <v>23.71</v>
      </c>
      <c r="K37" s="127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3">
        <f t="shared" si="4"/>
        <v>38.659999999999997</v>
      </c>
      <c r="G38" s="143">
        <f t="shared" si="5"/>
        <v>41.6</v>
      </c>
      <c r="H38" s="124">
        <v>38.11</v>
      </c>
      <c r="I38" s="127">
        <v>39.01</v>
      </c>
      <c r="J38" s="127">
        <v>39.01</v>
      </c>
      <c r="K38" s="127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3">
        <f t="shared" si="4"/>
        <v>56.79</v>
      </c>
      <c r="G39" s="143">
        <f t="shared" si="5"/>
        <v>7.09490740740741E-4</v>
      </c>
      <c r="H39" s="124">
        <v>53.65</v>
      </c>
      <c r="I39" s="127">
        <v>53.66</v>
      </c>
      <c r="J39" s="127">
        <v>53.66</v>
      </c>
      <c r="K39" s="127">
        <v>56.2</v>
      </c>
      <c r="L39" s="142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3">
        <f t="shared" si="4"/>
        <v>1.0712962962963E-3</v>
      </c>
      <c r="G40" s="143">
        <f t="shared" si="5"/>
        <v>1.13541666666667E-3</v>
      </c>
      <c r="H40" s="146">
        <v>1.0150462962962999E-3</v>
      </c>
      <c r="I40" s="136">
        <v>1.05324074074074E-3</v>
      </c>
      <c r="J40" s="136">
        <v>1.05324074074074E-3</v>
      </c>
      <c r="K40" s="126">
        <v>1.0972222222222199E-3</v>
      </c>
      <c r="L40" s="142">
        <v>1.13541666666667E-3</v>
      </c>
      <c r="M40" s="146">
        <v>1.0712962962963E-3</v>
      </c>
      <c r="N40" s="27"/>
      <c r="O40" s="27"/>
      <c r="P40" s="9"/>
      <c r="Q40" s="130"/>
      <c r="R40" s="130">
        <v>1.13993055555556E-3</v>
      </c>
      <c r="S40" s="130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3">
        <f t="shared" si="4"/>
        <v>1.4776620370370399E-3</v>
      </c>
      <c r="G41" s="143">
        <f t="shared" si="5"/>
        <v>1.65231481481481E-3</v>
      </c>
      <c r="H41" s="146">
        <v>1.4090277777777801E-3</v>
      </c>
      <c r="I41" s="146">
        <v>1.45335648148148E-3</v>
      </c>
      <c r="J41" s="146">
        <v>1.45335648148148E-3</v>
      </c>
      <c r="K41" s="146">
        <v>1.5358796296296301E-3</v>
      </c>
      <c r="L41" s="146">
        <v>1.65231481481481E-3</v>
      </c>
      <c r="M41" s="146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3">
        <f t="shared" si="4"/>
        <v>1.9730324074074099E-3</v>
      </c>
      <c r="G42" s="143">
        <f t="shared" si="5"/>
        <v>2.1053240740740698E-3</v>
      </c>
      <c r="H42" s="136">
        <v>1.79976851851852E-3</v>
      </c>
      <c r="I42" s="146">
        <v>1.9453703703703701E-3</v>
      </c>
      <c r="J42" s="146">
        <v>1.9709490740740698E-3</v>
      </c>
      <c r="K42" s="126">
        <v>1.9861111111111099E-3</v>
      </c>
      <c r="L42" s="142">
        <v>2.1053240740740698E-3</v>
      </c>
      <c r="M42" s="146">
        <v>1.9730324074074099E-3</v>
      </c>
      <c r="N42" s="27"/>
      <c r="O42" s="27"/>
      <c r="P42" s="9"/>
      <c r="Q42" s="130"/>
      <c r="R42" s="130">
        <v>2.0099537037037E-3</v>
      </c>
      <c r="S42" s="130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3">
        <f t="shared" si="4"/>
        <v>3.11979166666667E-3</v>
      </c>
      <c r="G43" s="143">
        <f t="shared" si="5"/>
        <v>3.4918981481481498E-3</v>
      </c>
      <c r="H43" s="146">
        <v>2.8706018518518499E-3</v>
      </c>
      <c r="I43" s="146">
        <v>2.98564814814815E-3</v>
      </c>
      <c r="J43" s="146">
        <v>3.08368055555556E-3</v>
      </c>
      <c r="K43" s="126">
        <v>3.23726851851852E-3</v>
      </c>
      <c r="L43" s="142">
        <v>3.4918981481481498E-3</v>
      </c>
      <c r="M43" s="142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3">
        <f t="shared" si="4"/>
        <v>0</v>
      </c>
      <c r="G44" s="143">
        <f t="shared" si="5"/>
        <v>0</v>
      </c>
      <c r="H44" s="146">
        <v>3.2711805555555602E-3</v>
      </c>
      <c r="I44" s="27"/>
      <c r="J44" s="146">
        <v>3.3725694444444402E-3</v>
      </c>
      <c r="K44" s="138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3">
        <f t="shared" si="4"/>
        <v>6.5591435185185197E-3</v>
      </c>
      <c r="G45" s="143">
        <f t="shared" si="5"/>
        <v>0</v>
      </c>
      <c r="H45" s="146">
        <v>6.0965277777777797E-3</v>
      </c>
      <c r="I45" s="146">
        <v>6.6552083333333298E-3</v>
      </c>
      <c r="J45" s="136">
        <v>6.8784722222222199E-3</v>
      </c>
      <c r="K45" s="146">
        <v>7.2150462962963001E-3</v>
      </c>
      <c r="L45" s="27"/>
      <c r="M45" s="146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3">
        <f t="shared" si="4"/>
        <v>8.86</v>
      </c>
      <c r="G46" s="143">
        <f t="shared" si="5"/>
        <v>9.3699999999999992</v>
      </c>
      <c r="H46" s="124">
        <v>8.1999999999999993</v>
      </c>
      <c r="I46" s="127">
        <v>8.44</v>
      </c>
      <c r="J46" s="127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3">
        <f t="shared" si="4"/>
        <v>3.8569444444444402E-3</v>
      </c>
      <c r="G47" s="143">
        <f t="shared" si="5"/>
        <v>0</v>
      </c>
      <c r="H47" s="27"/>
      <c r="I47" s="142"/>
      <c r="J47" s="27"/>
      <c r="K47" s="27"/>
      <c r="L47" s="27"/>
      <c r="M47" s="142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3">
        <f t="shared" si="4"/>
        <v>1.22222222222222E-3</v>
      </c>
      <c r="G48" s="143">
        <f t="shared" si="5"/>
        <v>0</v>
      </c>
      <c r="H48" s="146">
        <v>1.1443287037036999E-3</v>
      </c>
      <c r="I48" s="27"/>
      <c r="J48" s="27"/>
      <c r="K48" s="27"/>
      <c r="L48" s="27"/>
      <c r="M48" s="146">
        <v>1.22222222222222E-3</v>
      </c>
      <c r="N48" s="27"/>
      <c r="O48" s="27"/>
      <c r="P48" s="9"/>
      <c r="Q48" s="9"/>
      <c r="R48" s="9"/>
      <c r="S48" s="130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3">
        <f t="shared" si="4"/>
        <v>0</v>
      </c>
      <c r="G49" s="143">
        <f t="shared" si="5"/>
        <v>0</v>
      </c>
      <c r="H49" s="136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3">
        <f t="shared" si="4"/>
        <v>1.79</v>
      </c>
      <c r="G50" s="143">
        <f t="shared" si="5"/>
        <v>1.7</v>
      </c>
      <c r="H50" s="124">
        <v>1.95</v>
      </c>
      <c r="I50" s="124">
        <v>1.86</v>
      </c>
      <c r="J50" s="124">
        <v>1.83</v>
      </c>
      <c r="K50" s="124">
        <v>1.83</v>
      </c>
      <c r="L50" s="135">
        <v>1.7</v>
      </c>
      <c r="M50" s="135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3">
        <f t="shared" si="4"/>
        <v>2.6</v>
      </c>
      <c r="G51" s="143">
        <f t="shared" si="5"/>
        <v>2.9</v>
      </c>
      <c r="H51" s="124">
        <v>3.9</v>
      </c>
      <c r="I51" s="124">
        <v>3.75</v>
      </c>
      <c r="J51" s="124">
        <v>3.6</v>
      </c>
      <c r="K51" s="124">
        <v>3.3</v>
      </c>
      <c r="L51" s="135">
        <v>2.9</v>
      </c>
      <c r="M51" s="135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3">
        <f t="shared" si="4"/>
        <v>6.2</v>
      </c>
      <c r="G52" s="143">
        <f t="shared" si="5"/>
        <v>5.72</v>
      </c>
      <c r="H52" s="124">
        <v>7.01</v>
      </c>
      <c r="I52" s="124">
        <v>6.34</v>
      </c>
      <c r="J52" s="124">
        <v>6.31</v>
      </c>
      <c r="K52" s="124">
        <v>5.92</v>
      </c>
      <c r="L52" s="135">
        <v>5.72</v>
      </c>
      <c r="M52" s="135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3">
        <f t="shared" si="4"/>
        <v>12.47</v>
      </c>
      <c r="G53" s="143">
        <f t="shared" si="5"/>
        <v>11.63</v>
      </c>
      <c r="H53" s="124">
        <v>13.77</v>
      </c>
      <c r="I53" s="124">
        <v>12.88</v>
      </c>
      <c r="J53" s="124">
        <v>12.62</v>
      </c>
      <c r="K53" s="124">
        <v>12.62</v>
      </c>
      <c r="L53" s="135">
        <v>11.63</v>
      </c>
      <c r="M53" s="135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3">
        <f t="shared" si="4"/>
        <v>15.83</v>
      </c>
      <c r="G54" s="143">
        <f t="shared" si="5"/>
        <v>0</v>
      </c>
      <c r="H54" s="124">
        <v>19.600000000000001</v>
      </c>
      <c r="I54" s="124">
        <v>16.64</v>
      </c>
      <c r="J54" s="124">
        <v>15.14</v>
      </c>
      <c r="K54" s="124"/>
      <c r="L54" s="135"/>
      <c r="M54" s="135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3">
        <f t="shared" si="4"/>
        <v>0</v>
      </c>
      <c r="G55" s="143">
        <f t="shared" si="5"/>
        <v>12.75</v>
      </c>
      <c r="H55" s="124"/>
      <c r="I55" s="124"/>
      <c r="J55" s="124"/>
      <c r="K55" s="124">
        <v>14.25</v>
      </c>
      <c r="L55" s="135">
        <v>12.75</v>
      </c>
      <c r="M55" s="135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3">
        <f t="shared" si="4"/>
        <v>4.3425925925925897E-3</v>
      </c>
      <c r="G56" s="143">
        <f t="shared" si="5"/>
        <v>4.89699074074074E-3</v>
      </c>
      <c r="H56" s="124">
        <v>3.2711805555555602E-3</v>
      </c>
      <c r="I56" s="124">
        <v>4.2569444444444399E-3</v>
      </c>
      <c r="J56" s="124">
        <v>4.5208333333333298E-3</v>
      </c>
      <c r="K56" s="135">
        <v>4.5208333333333298E-3</v>
      </c>
      <c r="L56" s="135">
        <v>4.89699074074074E-3</v>
      </c>
      <c r="M56" s="124">
        <v>4.3425925925925897E-3</v>
      </c>
      <c r="N56" s="27"/>
      <c r="O56" s="27"/>
      <c r="P56" s="9"/>
      <c r="Q56" s="130"/>
      <c r="R56" s="130">
        <v>4.5197916666666702E-3</v>
      </c>
      <c r="S56" s="130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3">
        <f t="shared" si="4"/>
        <v>3.8569444444444402E-3</v>
      </c>
      <c r="G57" s="143">
        <f t="shared" si="5"/>
        <v>0</v>
      </c>
      <c r="H57" s="124">
        <v>3.3634259259259299E-3</v>
      </c>
      <c r="I57" s="124">
        <v>3.45949074074074E-3</v>
      </c>
      <c r="J57" s="124">
        <v>3.45949074074074E-3</v>
      </c>
      <c r="K57" s="124"/>
      <c r="L57" s="135"/>
      <c r="M57" s="124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3">
        <f t="shared" si="4"/>
        <v>0</v>
      </c>
      <c r="G58" s="143">
        <f t="shared" si="5"/>
        <v>0</v>
      </c>
      <c r="H58" s="125">
        <v>4740</v>
      </c>
      <c r="I58" s="125">
        <v>4165</v>
      </c>
      <c r="J58" s="125">
        <v>4037</v>
      </c>
      <c r="K58" s="125">
        <v>3547</v>
      </c>
      <c r="L58" s="140"/>
      <c r="M58" s="140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3">
        <f t="shared" si="4"/>
        <v>0</v>
      </c>
      <c r="G59" s="143">
        <f t="shared" si="5"/>
        <v>0</v>
      </c>
      <c r="H59" s="127" t="s">
        <v>535</v>
      </c>
      <c r="I59" s="127" t="s">
        <v>536</v>
      </c>
      <c r="J59" s="127" t="s">
        <v>537</v>
      </c>
      <c r="K59" s="127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3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3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3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3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3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3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3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3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3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3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3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3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3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3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3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3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3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3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3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3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3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3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3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3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3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3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3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3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3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3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3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3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3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3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3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3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3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3">
        <f t="shared" si="7"/>
        <v>0</v>
      </c>
      <c r="H97" s="27"/>
      <c r="I97" s="27"/>
      <c r="J97" s="27"/>
      <c r="K97" s="27"/>
      <c r="L97" s="27"/>
      <c r="M97" s="27"/>
      <c r="N97" s="27"/>
      <c r="O97" s="12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3">
        <f t="shared" si="7"/>
        <v>0</v>
      </c>
      <c r="H98" s="27"/>
      <c r="I98" s="27"/>
      <c r="J98" s="27"/>
      <c r="K98" s="27"/>
      <c r="L98" s="27"/>
      <c r="M98" s="27"/>
      <c r="N98" s="27"/>
      <c r="O98" s="12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3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2"/>
      <c r="T99" s="9"/>
      <c r="U99" s="9"/>
      <c r="V99" s="9"/>
      <c r="W99" s="9"/>
      <c r="X99" s="9"/>
      <c r="Y99" s="9"/>
      <c r="Z99" s="9"/>
      <c r="AA99" s="9"/>
    </row>
    <row r="100" spans="1:27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3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2"/>
      <c r="T100" s="9"/>
      <c r="U100" s="9"/>
      <c r="V100" s="9"/>
      <c r="W100" s="9"/>
      <c r="X100" s="9"/>
      <c r="Y100" s="9"/>
      <c r="Z100" s="9"/>
      <c r="AA100" s="9"/>
    </row>
    <row r="101" spans="1:27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3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2"/>
      <c r="T101" s="9"/>
      <c r="U101" s="9"/>
      <c r="V101" s="9"/>
      <c r="W101" s="9"/>
      <c r="X101" s="9"/>
      <c r="Y101" s="9"/>
      <c r="Z101" s="9"/>
      <c r="AA101" s="9"/>
    </row>
    <row r="102" spans="1:27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3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2"/>
      <c r="T102" s="9"/>
      <c r="U102" s="9"/>
      <c r="V102" s="9"/>
      <c r="W102" s="9"/>
      <c r="X102" s="9"/>
      <c r="Y102" s="9"/>
      <c r="Z102" s="9"/>
      <c r="AA102" s="9"/>
    </row>
    <row r="103" spans="1:27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3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3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3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3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O107" s="137"/>
    </row>
  </sheetData>
  <autoFilter ref="A3:AA106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546875" defaultRowHeight="13.2"/>
  <cols>
    <col min="1" max="1" width="7.33203125" style="63" customWidth="1"/>
    <col min="2" max="2" width="20.44140625" style="1" customWidth="1"/>
    <col min="3" max="3" width="23" style="1" customWidth="1"/>
  </cols>
  <sheetData>
    <row r="1" spans="1:3">
      <c r="A1" s="63" t="s">
        <v>25</v>
      </c>
      <c r="B1" s="1" t="s">
        <v>558</v>
      </c>
      <c r="C1" s="1" t="s">
        <v>559</v>
      </c>
    </row>
    <row r="2" spans="1:3">
      <c r="A2" s="63">
        <v>1</v>
      </c>
      <c r="B2" s="1" t="s">
        <v>570</v>
      </c>
      <c r="C2" s="1" t="s">
        <v>378</v>
      </c>
    </row>
    <row r="3" spans="1:3">
      <c r="A3" s="63">
        <v>2</v>
      </c>
      <c r="B3" s="1" t="s">
        <v>569</v>
      </c>
      <c r="C3" s="1" t="s">
        <v>378</v>
      </c>
    </row>
    <row r="4" spans="1:3">
      <c r="A4" s="63">
        <v>3</v>
      </c>
      <c r="B4" s="1" t="s">
        <v>568</v>
      </c>
      <c r="C4" s="1" t="s">
        <v>378</v>
      </c>
    </row>
    <row r="5" spans="1:3">
      <c r="A5" s="63">
        <v>4</v>
      </c>
      <c r="B5" s="1" t="s">
        <v>567</v>
      </c>
      <c r="C5" s="1" t="s">
        <v>378</v>
      </c>
    </row>
    <row r="6" spans="1:3">
      <c r="A6" s="63">
        <v>5</v>
      </c>
      <c r="B6" s="1" t="s">
        <v>377</v>
      </c>
      <c r="C6" s="1" t="s">
        <v>378</v>
      </c>
    </row>
    <row r="7" spans="1:3">
      <c r="A7" s="63">
        <v>6</v>
      </c>
      <c r="B7" s="1" t="s">
        <v>566</v>
      </c>
      <c r="C7" s="1" t="s">
        <v>557</v>
      </c>
    </row>
    <row r="8" spans="1:3">
      <c r="A8" s="63">
        <v>7</v>
      </c>
      <c r="B8" s="1" t="s">
        <v>565</v>
      </c>
      <c r="C8" s="1" t="s">
        <v>557</v>
      </c>
    </row>
    <row r="9" spans="1:3">
      <c r="A9" s="63">
        <v>8</v>
      </c>
      <c r="B9" s="1" t="s">
        <v>564</v>
      </c>
      <c r="C9" s="1" t="s">
        <v>557</v>
      </c>
    </row>
    <row r="10" spans="1:3">
      <c r="A10" s="63">
        <v>9</v>
      </c>
      <c r="B10" s="1" t="s">
        <v>563</v>
      </c>
      <c r="C10" s="1" t="s">
        <v>557</v>
      </c>
    </row>
    <row r="11" spans="1:3">
      <c r="A11" s="63">
        <v>10</v>
      </c>
      <c r="B11" s="1" t="s">
        <v>562</v>
      </c>
      <c r="C11" s="1" t="s">
        <v>557</v>
      </c>
    </row>
    <row r="12" spans="1:3">
      <c r="A12" s="63">
        <v>11</v>
      </c>
      <c r="B12" s="1" t="s">
        <v>561</v>
      </c>
      <c r="C12" s="1" t="s">
        <v>557</v>
      </c>
    </row>
    <row r="13" spans="1:3">
      <c r="A13" s="63">
        <v>12</v>
      </c>
      <c r="B13" s="1" t="s">
        <v>560</v>
      </c>
      <c r="C13" s="1" t="s">
        <v>557</v>
      </c>
    </row>
    <row r="14" spans="1:3">
      <c r="A14" s="63">
        <v>13</v>
      </c>
      <c r="B14" s="1" t="s">
        <v>571</v>
      </c>
      <c r="C14" s="1" t="s">
        <v>557</v>
      </c>
    </row>
    <row r="15" spans="1:3">
      <c r="A15" s="63">
        <v>14</v>
      </c>
    </row>
    <row r="16" spans="1:3">
      <c r="A16" s="63">
        <v>15</v>
      </c>
    </row>
    <row r="17" spans="1:1">
      <c r="A17" s="63">
        <v>16</v>
      </c>
    </row>
    <row r="18" spans="1:1">
      <c r="A18" s="63">
        <v>17</v>
      </c>
    </row>
    <row r="19" spans="1:1">
      <c r="A19" s="63">
        <v>18</v>
      </c>
    </row>
    <row r="20" spans="1:1">
      <c r="A20" s="63">
        <v>19</v>
      </c>
    </row>
    <row r="21" spans="1:1">
      <c r="A21" s="63">
        <v>20</v>
      </c>
    </row>
    <row r="22" spans="1:1">
      <c r="A22" s="63">
        <v>21</v>
      </c>
    </row>
    <row r="23" spans="1:1">
      <c r="A23" s="63">
        <v>22</v>
      </c>
    </row>
    <row r="24" spans="1:1">
      <c r="A24" s="63">
        <v>23</v>
      </c>
    </row>
    <row r="25" spans="1:1">
      <c r="A25" s="63">
        <v>24</v>
      </c>
    </row>
    <row r="26" spans="1:1">
      <c r="A26" s="63">
        <v>25</v>
      </c>
    </row>
    <row r="27" spans="1:1">
      <c r="A27" s="63">
        <v>26</v>
      </c>
    </row>
    <row r="28" spans="1:1">
      <c r="A28" s="63">
        <v>27</v>
      </c>
    </row>
    <row r="29" spans="1:1">
      <c r="A29" s="63">
        <v>28</v>
      </c>
    </row>
    <row r="30" spans="1:1">
      <c r="A30" s="63">
        <v>29</v>
      </c>
    </row>
    <row r="31" spans="1:1">
      <c r="A31" s="63">
        <v>30</v>
      </c>
    </row>
    <row r="32" spans="1:1">
      <c r="A32" s="63">
        <v>31</v>
      </c>
    </row>
    <row r="33" spans="1:1">
      <c r="A33" s="63">
        <v>32</v>
      </c>
    </row>
    <row r="34" spans="1:1">
      <c r="A34" s="63">
        <v>33</v>
      </c>
    </row>
    <row r="35" spans="1:1">
      <c r="A35" s="63">
        <v>34</v>
      </c>
    </row>
    <row r="36" spans="1:1">
      <c r="A36" s="63">
        <v>35</v>
      </c>
    </row>
    <row r="37" spans="1:1">
      <c r="A37" s="63">
        <v>36</v>
      </c>
    </row>
    <row r="38" spans="1:1">
      <c r="A38" s="63">
        <v>37</v>
      </c>
    </row>
    <row r="39" spans="1:1">
      <c r="A39" s="63">
        <v>38</v>
      </c>
    </row>
    <row r="40" spans="1:1">
      <c r="A40" s="63">
        <v>39</v>
      </c>
    </row>
    <row r="41" spans="1:1">
      <c r="A41" s="63">
        <v>40</v>
      </c>
    </row>
    <row r="42" spans="1:1">
      <c r="A42" s="63">
        <v>41</v>
      </c>
    </row>
    <row r="43" spans="1:1">
      <c r="A43" s="63">
        <v>42</v>
      </c>
    </row>
    <row r="44" spans="1:1">
      <c r="A44" s="63">
        <v>43</v>
      </c>
    </row>
    <row r="45" spans="1:1">
      <c r="A45" s="63">
        <v>44</v>
      </c>
    </row>
    <row r="46" spans="1:1">
      <c r="A46" s="63">
        <v>45</v>
      </c>
    </row>
    <row r="47" spans="1:1">
      <c r="A47" s="63">
        <v>46</v>
      </c>
    </row>
    <row r="48" spans="1:1">
      <c r="A48" s="63">
        <v>47</v>
      </c>
    </row>
    <row r="49" spans="1:1">
      <c r="A49" s="63">
        <v>48</v>
      </c>
    </row>
    <row r="50" spans="1:1">
      <c r="A50" s="63">
        <v>49</v>
      </c>
    </row>
    <row r="51" spans="1:1">
      <c r="A51" s="63">
        <v>50</v>
      </c>
    </row>
  </sheetData>
  <autoFilter ref="A1:C65536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39"/>
  <sheetViews>
    <sheetView workbookViewId="0">
      <selection activeCell="T9" sqref="T9"/>
    </sheetView>
  </sheetViews>
  <sheetFormatPr defaultColWidth="9.109375" defaultRowHeight="13.2"/>
  <cols>
    <col min="1" max="1" width="4.44140625" style="149" customWidth="1"/>
    <col min="2" max="2" width="0.5546875" style="149" customWidth="1"/>
    <col min="3" max="3" width="3.6640625" style="149" customWidth="1"/>
    <col min="4" max="25" width="5.6640625" style="149" customWidth="1"/>
    <col min="26" max="26" width="9" style="149" customWidth="1"/>
    <col min="27" max="41" width="5.6640625" style="149" customWidth="1"/>
    <col min="42" max="16384" width="9.109375" style="149"/>
  </cols>
  <sheetData>
    <row r="1" spans="1:15">
      <c r="B1" s="150"/>
    </row>
    <row r="2" spans="1:15">
      <c r="B2" s="150"/>
    </row>
    <row r="3" spans="1:15" ht="8.1" customHeight="1">
      <c r="B3" s="150"/>
    </row>
    <row r="4" spans="1:15">
      <c r="B4" s="150"/>
    </row>
    <row r="5" spans="1:15">
      <c r="B5" s="150"/>
    </row>
    <row r="6" spans="1:15">
      <c r="B6" s="150"/>
    </row>
    <row r="7" spans="1:15">
      <c r="B7" s="150"/>
    </row>
    <row r="8" spans="1:15">
      <c r="B8" s="150"/>
    </row>
    <row r="9" spans="1:15" ht="22.8">
      <c r="B9" s="150"/>
      <c r="D9" s="152" t="s">
        <v>591</v>
      </c>
    </row>
    <row r="10" spans="1:15">
      <c r="B10" s="150"/>
    </row>
    <row r="11" spans="1:15" ht="22.8">
      <c r="B11" s="150"/>
      <c r="D11" s="462" t="s">
        <v>592</v>
      </c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</row>
    <row r="12" spans="1:15">
      <c r="B12" s="150"/>
    </row>
    <row r="13" spans="1:15" ht="22.8">
      <c r="B13" s="150"/>
      <c r="D13" s="462" t="s">
        <v>593</v>
      </c>
      <c r="E13" s="462"/>
      <c r="F13" s="462"/>
      <c r="G13" s="462"/>
      <c r="H13" s="462"/>
      <c r="I13" s="462"/>
      <c r="J13" s="462"/>
      <c r="K13" s="462"/>
    </row>
    <row r="14" spans="1:15" ht="17.25" customHeight="1">
      <c r="B14" s="150"/>
      <c r="D14" s="153"/>
    </row>
    <row r="15" spans="1:15" ht="5.0999999999999996" customHeight="1">
      <c r="B15" s="150"/>
    </row>
    <row r="16" spans="1:15" ht="3" customHeight="1">
      <c r="A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9" ht="5.0999999999999996" customHeight="1">
      <c r="B17" s="150"/>
    </row>
    <row r="18" spans="1:9">
      <c r="B18" s="150"/>
    </row>
    <row r="19" spans="1:9">
      <c r="B19" s="150"/>
    </row>
    <row r="20" spans="1:9">
      <c r="B20" s="150"/>
    </row>
    <row r="21" spans="1:9">
      <c r="B21" s="150"/>
    </row>
    <row r="22" spans="1:9">
      <c r="B22" s="150"/>
    </row>
    <row r="23" spans="1:9">
      <c r="B23" s="150"/>
    </row>
    <row r="24" spans="1:9">
      <c r="B24" s="150"/>
    </row>
    <row r="25" spans="1:9">
      <c r="B25" s="150"/>
    </row>
    <row r="26" spans="1:9">
      <c r="B26" s="150"/>
    </row>
    <row r="27" spans="1:9" ht="15.6">
      <c r="B27" s="150"/>
      <c r="D27" s="155" t="s">
        <v>726</v>
      </c>
    </row>
    <row r="28" spans="1:9" ht="6.9" customHeight="1">
      <c r="A28" s="156"/>
      <c r="B28" s="157"/>
      <c r="C28" s="156"/>
      <c r="D28" s="156"/>
      <c r="E28" s="156"/>
      <c r="F28" s="156"/>
      <c r="G28" s="156"/>
      <c r="H28" s="156"/>
      <c r="I28" s="156"/>
    </row>
    <row r="29" spans="1:9" ht="6.9" customHeight="1">
      <c r="B29" s="150"/>
    </row>
    <row r="30" spans="1:9" ht="15.6">
      <c r="B30" s="150"/>
      <c r="D30" s="151" t="s">
        <v>727</v>
      </c>
    </row>
    <row r="31" spans="1:9">
      <c r="B31" s="150"/>
    </row>
    <row r="32" spans="1:9">
      <c r="B32" s="150"/>
    </row>
    <row r="33" spans="2:14">
      <c r="B33" s="150"/>
    </row>
    <row r="34" spans="2:14">
      <c r="B34" s="150"/>
      <c r="E34" s="149" t="s">
        <v>590</v>
      </c>
      <c r="L34" s="149" t="s">
        <v>728</v>
      </c>
    </row>
    <row r="35" spans="2:14">
      <c r="B35" s="150"/>
      <c r="N35" s="158"/>
    </row>
    <row r="36" spans="2:14">
      <c r="B36" s="150"/>
    </row>
    <row r="37" spans="2:14">
      <c r="B37" s="150"/>
    </row>
    <row r="38" spans="2:14">
      <c r="B38" s="150"/>
      <c r="N38" s="158"/>
    </row>
    <row r="39" spans="2:14">
      <c r="N39" s="158"/>
    </row>
  </sheetData>
  <mergeCells count="2">
    <mergeCell ref="D11:O11"/>
    <mergeCell ref="D13:K13"/>
  </mergeCells>
  <phoneticPr fontId="14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546875" defaultRowHeight="13.2"/>
  <cols>
    <col min="1" max="1" width="5.88671875" style="1" customWidth="1"/>
    <col min="2" max="6" width="12.109375" style="1" customWidth="1"/>
  </cols>
  <sheetData>
    <row r="1" spans="2:6" ht="18" customHeight="1">
      <c r="B1" s="54" t="str">
        <f>nbox!B1</f>
        <v>"Žemaitijos taurės" IV etapas</v>
      </c>
    </row>
    <row r="2" spans="2:6" ht="13.5" customHeight="1">
      <c r="B2" s="11" t="str">
        <f>nbox!B6</f>
        <v>2011 m. balandžio 2 d.</v>
      </c>
      <c r="F2" s="28" t="str">
        <f>nbox!E1</f>
        <v>Klaipėda, Lengvosios atletikos maniežas</v>
      </c>
    </row>
    <row r="7" spans="2:6" ht="14.4">
      <c r="B7" s="463" t="str">
        <f>nbox!B4</f>
        <v>Vyr. teisėjas</v>
      </c>
      <c r="C7" s="463"/>
    </row>
    <row r="9" spans="2:6" ht="14.4">
      <c r="B9" s="463" t="str">
        <f>nbox!B5</f>
        <v>Vyr. sekretorius</v>
      </c>
      <c r="C9" s="463"/>
    </row>
    <row r="11" spans="2:6">
      <c r="B11" s="1" t="s">
        <v>422</v>
      </c>
    </row>
    <row r="12" spans="2:6" ht="14.4">
      <c r="B12" s="11" t="s">
        <v>420</v>
      </c>
      <c r="C12" s="11" t="s">
        <v>420</v>
      </c>
    </row>
    <row r="13" spans="2:6" ht="14.4">
      <c r="B13" s="11" t="s">
        <v>421</v>
      </c>
    </row>
    <row r="14" spans="2:6" ht="14.4">
      <c r="B14" s="11" t="s">
        <v>420</v>
      </c>
    </row>
    <row r="15" spans="2:6" ht="14.4">
      <c r="B15" s="11" t="s">
        <v>420</v>
      </c>
    </row>
    <row r="16" spans="2:6" ht="14.4">
      <c r="B16" s="11" t="s">
        <v>420</v>
      </c>
    </row>
    <row r="17" spans="2:2" ht="14.4">
      <c r="B17" s="11" t="s">
        <v>420</v>
      </c>
    </row>
  </sheetData>
  <mergeCells count="2">
    <mergeCell ref="B9:C9"/>
    <mergeCell ref="B7:C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52"/>
  <sheetViews>
    <sheetView workbookViewId="0">
      <selection activeCell="E51" sqref="E51"/>
    </sheetView>
  </sheetViews>
  <sheetFormatPr defaultColWidth="11.44140625" defaultRowHeight="12"/>
  <cols>
    <col min="1" max="1" width="4.88671875" style="172" customWidth="1"/>
    <col min="2" max="2" width="12" style="171" customWidth="1"/>
    <col min="3" max="3" width="21.5546875" style="175" customWidth="1"/>
    <col min="4" max="4" width="13.33203125" style="174" customWidth="1"/>
    <col min="5" max="5" width="18.33203125" style="168" customWidth="1"/>
    <col min="6" max="6" width="7.109375" style="171" customWidth="1"/>
    <col min="7" max="7" width="8.109375" style="171" customWidth="1"/>
    <col min="8" max="8" width="11.44140625" style="172" customWidth="1"/>
    <col min="9" max="9" width="11.88671875" style="172" customWidth="1"/>
    <col min="10" max="10" width="15.5546875" style="172" customWidth="1"/>
    <col min="11" max="196" width="11.44140625" style="172" customWidth="1"/>
    <col min="197" max="16384" width="11.44140625" style="172"/>
  </cols>
  <sheetData>
    <row r="2" spans="2:7" ht="18.75" customHeight="1">
      <c r="B2" s="168" t="s">
        <v>793</v>
      </c>
      <c r="C2" s="169"/>
      <c r="D2" s="170"/>
      <c r="E2" s="171"/>
      <c r="F2" s="168"/>
      <c r="G2" s="168"/>
    </row>
    <row r="3" spans="2:7">
      <c r="B3" s="198">
        <v>44889</v>
      </c>
      <c r="C3" s="198"/>
      <c r="D3" s="198"/>
      <c r="E3" s="168" t="s">
        <v>729</v>
      </c>
      <c r="F3" s="172"/>
      <c r="G3" s="172"/>
    </row>
    <row r="4" spans="2:7">
      <c r="C4" s="173"/>
    </row>
    <row r="5" spans="2:7">
      <c r="C5" s="175" t="s">
        <v>740</v>
      </c>
    </row>
    <row r="6" spans="2:7">
      <c r="C6" s="175" t="s">
        <v>594</v>
      </c>
    </row>
    <row r="7" spans="2:7">
      <c r="D7" s="175"/>
      <c r="E7" s="172"/>
      <c r="F7" s="176"/>
      <c r="G7" s="176"/>
    </row>
    <row r="8" spans="2:7">
      <c r="B8" s="319" t="s">
        <v>404</v>
      </c>
      <c r="C8" s="178" t="s">
        <v>27</v>
      </c>
      <c r="D8" s="320" t="s">
        <v>37</v>
      </c>
      <c r="E8" s="180" t="s">
        <v>410</v>
      </c>
      <c r="F8" s="319" t="s">
        <v>411</v>
      </c>
      <c r="G8" s="319" t="s">
        <v>615</v>
      </c>
    </row>
    <row r="9" spans="2:7">
      <c r="B9" s="319">
        <v>1</v>
      </c>
      <c r="C9" s="181" t="s">
        <v>626</v>
      </c>
      <c r="D9" s="182">
        <v>2007</v>
      </c>
      <c r="E9" s="183" t="s">
        <v>573</v>
      </c>
      <c r="F9" s="184">
        <v>10.34</v>
      </c>
      <c r="G9" s="184">
        <v>10.35</v>
      </c>
    </row>
    <row r="10" spans="2:7">
      <c r="B10" s="319">
        <v>2</v>
      </c>
      <c r="C10" s="185" t="s">
        <v>682</v>
      </c>
      <c r="D10" s="186">
        <v>40034</v>
      </c>
      <c r="E10" s="180" t="s">
        <v>683</v>
      </c>
      <c r="F10" s="184">
        <v>10.76</v>
      </c>
      <c r="G10" s="184">
        <v>10.55</v>
      </c>
    </row>
    <row r="11" spans="2:7">
      <c r="B11" s="319">
        <v>3</v>
      </c>
      <c r="C11" s="181" t="s">
        <v>648</v>
      </c>
      <c r="D11" s="182">
        <v>2007</v>
      </c>
      <c r="E11" s="183" t="s">
        <v>649</v>
      </c>
      <c r="F11" s="184">
        <v>10.65</v>
      </c>
      <c r="G11" s="184">
        <v>10.6</v>
      </c>
    </row>
    <row r="12" spans="2:7">
      <c r="B12" s="319">
        <v>4</v>
      </c>
      <c r="C12" s="185" t="s">
        <v>677</v>
      </c>
      <c r="D12" s="186">
        <v>41196</v>
      </c>
      <c r="E12" s="180" t="s">
        <v>683</v>
      </c>
      <c r="F12" s="184">
        <v>11.11</v>
      </c>
      <c r="G12" s="184">
        <v>10.73</v>
      </c>
    </row>
    <row r="13" spans="2:7">
      <c r="B13" s="319">
        <v>5</v>
      </c>
      <c r="C13" s="181" t="s">
        <v>621</v>
      </c>
      <c r="D13" s="182">
        <v>2011</v>
      </c>
      <c r="E13" s="183" t="s">
        <v>573</v>
      </c>
      <c r="F13" s="184">
        <v>11.43</v>
      </c>
      <c r="G13" s="184">
        <v>11.91</v>
      </c>
    </row>
    <row r="14" spans="2:7">
      <c r="B14" s="319">
        <v>6</v>
      </c>
      <c r="C14" s="181" t="s">
        <v>624</v>
      </c>
      <c r="D14" s="182">
        <v>2011</v>
      </c>
      <c r="E14" s="183" t="s">
        <v>573</v>
      </c>
      <c r="F14" s="184">
        <v>11.3</v>
      </c>
      <c r="G14" s="184">
        <v>12.96</v>
      </c>
    </row>
    <row r="15" spans="2:7">
      <c r="B15" s="319">
        <v>7</v>
      </c>
      <c r="C15" s="181" t="s">
        <v>711</v>
      </c>
      <c r="D15" s="182">
        <v>2012</v>
      </c>
      <c r="E15" s="183" t="s">
        <v>572</v>
      </c>
      <c r="F15" s="184">
        <v>11.74</v>
      </c>
      <c r="G15" s="184"/>
    </row>
    <row r="16" spans="2:7">
      <c r="B16" s="319">
        <v>8</v>
      </c>
      <c r="C16" s="181" t="s">
        <v>709</v>
      </c>
      <c r="D16" s="182">
        <v>2013</v>
      </c>
      <c r="E16" s="183" t="s">
        <v>572</v>
      </c>
      <c r="F16" s="184">
        <v>11.91</v>
      </c>
      <c r="G16" s="184"/>
    </row>
    <row r="17" spans="2:7">
      <c r="B17" s="319">
        <v>9</v>
      </c>
      <c r="C17" s="181" t="s">
        <v>710</v>
      </c>
      <c r="D17" s="182">
        <v>2013</v>
      </c>
      <c r="E17" s="183" t="s">
        <v>572</v>
      </c>
      <c r="F17" s="184">
        <v>12.12</v>
      </c>
      <c r="G17" s="184"/>
    </row>
    <row r="18" spans="2:7">
      <c r="B18" s="319">
        <v>10</v>
      </c>
      <c r="C18" s="185" t="s">
        <v>678</v>
      </c>
      <c r="D18" s="186">
        <v>41024</v>
      </c>
      <c r="E18" s="180" t="s">
        <v>683</v>
      </c>
      <c r="F18" s="184">
        <v>12.14</v>
      </c>
      <c r="G18" s="184"/>
    </row>
    <row r="19" spans="2:7">
      <c r="B19" s="319">
        <v>11</v>
      </c>
      <c r="C19" s="185" t="s">
        <v>679</v>
      </c>
      <c r="D19" s="186">
        <v>41124</v>
      </c>
      <c r="E19" s="180" t="s">
        <v>683</v>
      </c>
      <c r="F19" s="184">
        <v>12.43</v>
      </c>
      <c r="G19" s="184"/>
    </row>
    <row r="20" spans="2:7">
      <c r="B20" s="319">
        <v>12</v>
      </c>
      <c r="C20" s="185" t="s">
        <v>675</v>
      </c>
      <c r="D20" s="186">
        <v>41519</v>
      </c>
      <c r="E20" s="180" t="s">
        <v>683</v>
      </c>
      <c r="F20" s="184">
        <v>12.47</v>
      </c>
      <c r="G20" s="184"/>
    </row>
    <row r="21" spans="2:7">
      <c r="B21" s="319">
        <v>13</v>
      </c>
      <c r="C21" s="185" t="s">
        <v>673</v>
      </c>
      <c r="D21" s="186">
        <v>42058</v>
      </c>
      <c r="E21" s="180" t="s">
        <v>683</v>
      </c>
      <c r="F21" s="184">
        <v>12.5</v>
      </c>
      <c r="G21" s="184"/>
    </row>
    <row r="22" spans="2:7">
      <c r="B22" s="319">
        <v>14</v>
      </c>
      <c r="C22" s="181" t="s">
        <v>617</v>
      </c>
      <c r="D22" s="182">
        <v>2012</v>
      </c>
      <c r="E22" s="183" t="s">
        <v>573</v>
      </c>
      <c r="F22" s="184">
        <v>12.65</v>
      </c>
      <c r="G22" s="184"/>
    </row>
    <row r="23" spans="2:7">
      <c r="B23" s="319">
        <v>15</v>
      </c>
      <c r="C23" s="185" t="s">
        <v>674</v>
      </c>
      <c r="D23" s="186">
        <v>42056</v>
      </c>
      <c r="E23" s="180" t="s">
        <v>683</v>
      </c>
      <c r="F23" s="184">
        <v>12.85</v>
      </c>
      <c r="G23" s="184"/>
    </row>
    <row r="24" spans="2:7">
      <c r="B24" s="319">
        <v>16</v>
      </c>
      <c r="C24" s="185" t="s">
        <v>680</v>
      </c>
      <c r="D24" s="186">
        <v>40572</v>
      </c>
      <c r="E24" s="180" t="s">
        <v>683</v>
      </c>
      <c r="F24" s="184">
        <v>12.89</v>
      </c>
      <c r="G24" s="184"/>
    </row>
    <row r="25" spans="2:7">
      <c r="B25" s="319">
        <v>17</v>
      </c>
      <c r="C25" s="185" t="s">
        <v>681</v>
      </c>
      <c r="D25" s="186">
        <v>40796</v>
      </c>
      <c r="E25" s="180" t="s">
        <v>683</v>
      </c>
      <c r="F25" s="184">
        <v>13.01</v>
      </c>
      <c r="G25" s="184"/>
    </row>
    <row r="26" spans="2:7">
      <c r="B26" s="319">
        <v>18</v>
      </c>
      <c r="C26" s="185" t="s">
        <v>676</v>
      </c>
      <c r="D26" s="186">
        <v>41449</v>
      </c>
      <c r="E26" s="180" t="s">
        <v>683</v>
      </c>
      <c r="F26" s="184">
        <v>24.78</v>
      </c>
      <c r="G26" s="184"/>
    </row>
    <row r="27" spans="2:7">
      <c r="C27" s="190"/>
      <c r="D27" s="191"/>
      <c r="E27" s="192"/>
      <c r="F27" s="176"/>
      <c r="G27" s="176"/>
    </row>
    <row r="28" spans="2:7">
      <c r="C28" s="175" t="s">
        <v>595</v>
      </c>
      <c r="D28" s="175" t="s">
        <v>622</v>
      </c>
    </row>
    <row r="29" spans="2:7">
      <c r="D29" s="175"/>
    </row>
    <row r="30" spans="2:7" ht="15.75" customHeight="1">
      <c r="B30" s="319" t="s">
        <v>404</v>
      </c>
      <c r="C30" s="178" t="s">
        <v>27</v>
      </c>
      <c r="D30" s="320" t="s">
        <v>37</v>
      </c>
      <c r="E30" s="180" t="s">
        <v>410</v>
      </c>
      <c r="F30" s="319" t="s">
        <v>411</v>
      </c>
      <c r="G30" s="319" t="s">
        <v>615</v>
      </c>
    </row>
    <row r="31" spans="2:7">
      <c r="B31" s="319">
        <v>1</v>
      </c>
      <c r="C31" s="185" t="s">
        <v>712</v>
      </c>
      <c r="D31" s="196">
        <v>2009</v>
      </c>
      <c r="E31" s="183" t="s">
        <v>572</v>
      </c>
      <c r="F31" s="319">
        <v>8.7899999999999991</v>
      </c>
      <c r="G31" s="184">
        <v>8.68</v>
      </c>
    </row>
    <row r="32" spans="2:7">
      <c r="B32" s="319">
        <v>2</v>
      </c>
      <c r="C32" s="185" t="s">
        <v>704</v>
      </c>
      <c r="D32" s="186">
        <v>39233</v>
      </c>
      <c r="E32" s="180" t="s">
        <v>683</v>
      </c>
      <c r="F32" s="319">
        <v>8.85</v>
      </c>
      <c r="G32" s="184">
        <v>8.93</v>
      </c>
    </row>
    <row r="33" spans="2:7">
      <c r="B33" s="319">
        <v>3</v>
      </c>
      <c r="C33" s="193" t="s">
        <v>652</v>
      </c>
      <c r="D33" s="194" t="s">
        <v>651</v>
      </c>
      <c r="E33" s="183" t="s">
        <v>649</v>
      </c>
      <c r="F33" s="184">
        <v>9.31</v>
      </c>
      <c r="G33" s="184">
        <v>9.1999999999999993</v>
      </c>
    </row>
    <row r="34" spans="2:7">
      <c r="B34" s="319">
        <v>4</v>
      </c>
      <c r="C34" s="185" t="s">
        <v>701</v>
      </c>
      <c r="D34" s="186">
        <v>39862</v>
      </c>
      <c r="E34" s="180" t="s">
        <v>683</v>
      </c>
      <c r="F34" s="319">
        <v>9.49</v>
      </c>
      <c r="G34" s="184">
        <v>9.23</v>
      </c>
    </row>
    <row r="35" spans="2:7">
      <c r="B35" s="319">
        <v>5</v>
      </c>
      <c r="C35" s="181" t="s">
        <v>627</v>
      </c>
      <c r="D35" s="182">
        <v>2008</v>
      </c>
      <c r="E35" s="183" t="s">
        <v>573</v>
      </c>
      <c r="F35" s="319">
        <v>9.3800000000000008</v>
      </c>
      <c r="G35" s="184">
        <v>9.56</v>
      </c>
    </row>
    <row r="36" spans="2:7">
      <c r="B36" s="319">
        <v>6</v>
      </c>
      <c r="C36" s="185" t="s">
        <v>703</v>
      </c>
      <c r="D36" s="186">
        <v>39728</v>
      </c>
      <c r="E36" s="180" t="s">
        <v>683</v>
      </c>
      <c r="F36" s="295">
        <v>9.4</v>
      </c>
      <c r="G36" s="184">
        <v>9.9</v>
      </c>
    </row>
    <row r="37" spans="2:7">
      <c r="B37" s="319">
        <v>7</v>
      </c>
      <c r="C37" s="181" t="s">
        <v>632</v>
      </c>
      <c r="D37" s="182">
        <v>2007</v>
      </c>
      <c r="E37" s="183" t="s">
        <v>573</v>
      </c>
      <c r="F37" s="295">
        <v>9.5399999999999991</v>
      </c>
      <c r="G37" s="184"/>
    </row>
    <row r="38" spans="2:7">
      <c r="B38" s="319">
        <v>8</v>
      </c>
      <c r="C38" s="193" t="s">
        <v>650</v>
      </c>
      <c r="D38" s="194" t="s">
        <v>651</v>
      </c>
      <c r="E38" s="183" t="s">
        <v>649</v>
      </c>
      <c r="F38" s="184">
        <v>9.56</v>
      </c>
      <c r="G38" s="319"/>
    </row>
    <row r="39" spans="2:7">
      <c r="B39" s="319">
        <v>9</v>
      </c>
      <c r="C39" s="185" t="s">
        <v>700</v>
      </c>
      <c r="D39" s="186">
        <v>40190</v>
      </c>
      <c r="E39" s="180" t="s">
        <v>683</v>
      </c>
      <c r="F39" s="184">
        <v>9.59</v>
      </c>
      <c r="G39" s="319"/>
    </row>
    <row r="40" spans="2:7">
      <c r="B40" s="319">
        <v>10</v>
      </c>
      <c r="C40" s="181" t="s">
        <v>633</v>
      </c>
      <c r="D40" s="182">
        <v>2008</v>
      </c>
      <c r="E40" s="183" t="s">
        <v>573</v>
      </c>
      <c r="F40" s="184">
        <v>9.61</v>
      </c>
      <c r="G40" s="184"/>
    </row>
    <row r="41" spans="2:7">
      <c r="B41" s="319">
        <v>11</v>
      </c>
      <c r="C41" s="181" t="s">
        <v>631</v>
      </c>
      <c r="D41" s="182">
        <v>2007</v>
      </c>
      <c r="E41" s="183" t="s">
        <v>573</v>
      </c>
      <c r="F41" s="184">
        <v>9.64</v>
      </c>
      <c r="G41" s="319"/>
    </row>
    <row r="42" spans="2:7">
      <c r="B42" s="319">
        <v>12</v>
      </c>
      <c r="C42" s="178" t="s">
        <v>655</v>
      </c>
      <c r="D42" s="195" t="s">
        <v>654</v>
      </c>
      <c r="E42" s="183" t="s">
        <v>649</v>
      </c>
      <c r="F42" s="184">
        <v>9.65</v>
      </c>
      <c r="G42" s="319"/>
    </row>
    <row r="43" spans="2:7">
      <c r="B43" s="319">
        <v>13</v>
      </c>
      <c r="C43" s="185" t="s">
        <v>702</v>
      </c>
      <c r="D43" s="186">
        <v>39735</v>
      </c>
      <c r="E43" s="180" t="s">
        <v>683</v>
      </c>
      <c r="F43" s="184">
        <v>9.8699999999999992</v>
      </c>
      <c r="G43" s="319"/>
    </row>
    <row r="44" spans="2:7">
      <c r="B44" s="319">
        <v>14</v>
      </c>
      <c r="C44" s="185" t="s">
        <v>691</v>
      </c>
      <c r="D44" s="186">
        <v>41159</v>
      </c>
      <c r="E44" s="180" t="s">
        <v>683</v>
      </c>
      <c r="F44" s="184">
        <v>10.02</v>
      </c>
      <c r="G44" s="184"/>
    </row>
    <row r="45" spans="2:7">
      <c r="B45" s="319">
        <v>15</v>
      </c>
      <c r="C45" s="185" t="s">
        <v>699</v>
      </c>
      <c r="D45" s="186">
        <v>40368</v>
      </c>
      <c r="E45" s="180" t="s">
        <v>683</v>
      </c>
      <c r="F45" s="184">
        <v>10.130000000000001</v>
      </c>
      <c r="G45" s="319"/>
    </row>
    <row r="46" spans="2:7">
      <c r="B46" s="319">
        <v>16</v>
      </c>
      <c r="C46" s="185" t="s">
        <v>718</v>
      </c>
      <c r="D46" s="196">
        <v>2009</v>
      </c>
      <c r="E46" s="183" t="s">
        <v>572</v>
      </c>
      <c r="F46" s="184">
        <v>10.27</v>
      </c>
      <c r="G46" s="319"/>
    </row>
    <row r="47" spans="2:7">
      <c r="B47" s="319">
        <v>17</v>
      </c>
      <c r="C47" s="193" t="s">
        <v>653</v>
      </c>
      <c r="D47" s="194" t="s">
        <v>654</v>
      </c>
      <c r="E47" s="183" t="s">
        <v>649</v>
      </c>
      <c r="F47" s="184">
        <v>10.32</v>
      </c>
      <c r="G47" s="319"/>
    </row>
    <row r="48" spans="2:7">
      <c r="B48" s="319">
        <v>18</v>
      </c>
      <c r="C48" s="181" t="s">
        <v>659</v>
      </c>
      <c r="D48" s="182">
        <v>2007</v>
      </c>
      <c r="E48" s="183" t="s">
        <v>649</v>
      </c>
      <c r="F48" s="184">
        <v>10.33</v>
      </c>
      <c r="G48" s="184"/>
    </row>
    <row r="49" spans="2:7">
      <c r="B49" s="319">
        <v>19</v>
      </c>
      <c r="C49" s="185" t="s">
        <v>694</v>
      </c>
      <c r="D49" s="186">
        <v>41101</v>
      </c>
      <c r="E49" s="180" t="s">
        <v>683</v>
      </c>
      <c r="F49" s="184">
        <v>10.33</v>
      </c>
      <c r="G49" s="319"/>
    </row>
    <row r="50" spans="2:7">
      <c r="B50" s="319">
        <v>20</v>
      </c>
      <c r="C50" s="185" t="s">
        <v>689</v>
      </c>
      <c r="D50" s="186">
        <v>41410</v>
      </c>
      <c r="E50" s="180" t="s">
        <v>683</v>
      </c>
      <c r="F50" s="295">
        <v>10.4</v>
      </c>
      <c r="G50" s="319"/>
    </row>
    <row r="51" spans="2:7">
      <c r="B51" s="319">
        <v>21</v>
      </c>
      <c r="C51" s="185" t="s">
        <v>698</v>
      </c>
      <c r="D51" s="186">
        <v>40270</v>
      </c>
      <c r="E51" s="180" t="s">
        <v>683</v>
      </c>
      <c r="F51" s="184">
        <v>10.43</v>
      </c>
      <c r="G51" s="189"/>
    </row>
    <row r="52" spans="2:7">
      <c r="B52" s="319">
        <v>22</v>
      </c>
      <c r="C52" s="185" t="s">
        <v>695</v>
      </c>
      <c r="D52" s="186">
        <v>40633</v>
      </c>
      <c r="E52" s="180" t="s">
        <v>683</v>
      </c>
      <c r="F52" s="184">
        <v>10.58</v>
      </c>
      <c r="G52" s="319"/>
    </row>
  </sheetData>
  <sortState ref="B31:G36">
    <sortCondition ref="G31:G36"/>
  </sortState>
  <phoneticPr fontId="29" type="noConversion"/>
  <pageMargins left="0" right="0" top="0.74803149606299213" bottom="0.7480314960629921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26"/>
  <sheetViews>
    <sheetView workbookViewId="0">
      <selection activeCell="B8" sqref="B8"/>
    </sheetView>
  </sheetViews>
  <sheetFormatPr defaultColWidth="11.44140625" defaultRowHeight="12"/>
  <cols>
    <col min="1" max="1" width="3.88671875" style="172" customWidth="1"/>
    <col min="2" max="2" width="8.6640625" style="171" customWidth="1"/>
    <col min="3" max="3" width="24" style="175" customWidth="1"/>
    <col min="4" max="4" width="13.33203125" style="174" customWidth="1"/>
    <col min="5" max="5" width="13.33203125" style="168" customWidth="1"/>
    <col min="6" max="6" width="12.5546875" style="171" customWidth="1"/>
    <col min="7" max="194" width="11.44140625" style="172" customWidth="1"/>
    <col min="195" max="16384" width="11.44140625" style="172"/>
  </cols>
  <sheetData>
    <row r="2" spans="2:7" ht="18.75" customHeight="1">
      <c r="B2" s="168" t="s">
        <v>793</v>
      </c>
      <c r="C2" s="169"/>
      <c r="D2" s="170"/>
      <c r="E2" s="171"/>
      <c r="F2" s="168"/>
      <c r="G2" s="174"/>
    </row>
    <row r="3" spans="2:7">
      <c r="B3" s="198">
        <v>44889</v>
      </c>
      <c r="C3" s="198"/>
      <c r="D3" s="198"/>
      <c r="E3" s="168" t="s">
        <v>729</v>
      </c>
      <c r="F3" s="172"/>
      <c r="G3" s="174"/>
    </row>
    <row r="4" spans="2:7">
      <c r="C4" s="173"/>
    </row>
    <row r="5" spans="2:7">
      <c r="C5" s="175" t="s">
        <v>741</v>
      </c>
    </row>
    <row r="6" spans="2:7">
      <c r="C6" s="175" t="s">
        <v>596</v>
      </c>
    </row>
    <row r="7" spans="2:7">
      <c r="D7" s="464"/>
      <c r="E7" s="464"/>
      <c r="F7" s="176"/>
    </row>
    <row r="8" spans="2:7">
      <c r="B8" s="319" t="s">
        <v>404</v>
      </c>
      <c r="C8" s="178" t="s">
        <v>27</v>
      </c>
      <c r="D8" s="320" t="s">
        <v>37</v>
      </c>
      <c r="E8" s="180" t="s">
        <v>410</v>
      </c>
      <c r="F8" s="319" t="s">
        <v>411</v>
      </c>
      <c r="G8" s="319" t="s">
        <v>615</v>
      </c>
    </row>
    <row r="9" spans="2:7">
      <c r="B9" s="319">
        <v>1</v>
      </c>
      <c r="C9" s="185" t="s">
        <v>606</v>
      </c>
      <c r="D9" s="196">
        <v>2005</v>
      </c>
      <c r="E9" s="183" t="s">
        <v>572</v>
      </c>
      <c r="F9" s="184">
        <v>10.16</v>
      </c>
      <c r="G9" s="319">
        <v>10.46</v>
      </c>
    </row>
    <row r="10" spans="2:7">
      <c r="B10" s="319">
        <v>2</v>
      </c>
      <c r="C10" s="181" t="s">
        <v>656</v>
      </c>
      <c r="D10" s="182">
        <v>2006</v>
      </c>
      <c r="E10" s="183" t="s">
        <v>649</v>
      </c>
      <c r="F10" s="184">
        <v>10.91</v>
      </c>
      <c r="G10" s="319">
        <v>10.81</v>
      </c>
    </row>
    <row r="11" spans="2:7">
      <c r="B11" s="319">
        <v>3</v>
      </c>
      <c r="C11" s="181" t="s">
        <v>708</v>
      </c>
      <c r="D11" s="201">
        <v>38983</v>
      </c>
      <c r="E11" s="180" t="s">
        <v>683</v>
      </c>
      <c r="F11" s="184">
        <v>11.04</v>
      </c>
      <c r="G11" s="319">
        <v>11.49</v>
      </c>
    </row>
    <row r="12" spans="2:7">
      <c r="B12" s="319">
        <v>4</v>
      </c>
      <c r="C12" s="181" t="s">
        <v>645</v>
      </c>
      <c r="D12" s="182">
        <v>2006</v>
      </c>
      <c r="E12" s="183" t="s">
        <v>573</v>
      </c>
      <c r="F12" s="184">
        <v>13.8</v>
      </c>
      <c r="G12" s="319">
        <v>13.33</v>
      </c>
    </row>
    <row r="13" spans="2:7">
      <c r="B13" s="319"/>
      <c r="C13" s="185" t="s">
        <v>604</v>
      </c>
      <c r="D13" s="196">
        <v>2005</v>
      </c>
      <c r="E13" s="183" t="s">
        <v>572</v>
      </c>
      <c r="F13" s="184" t="s">
        <v>739</v>
      </c>
      <c r="G13" s="319"/>
    </row>
    <row r="14" spans="2:7">
      <c r="B14" s="319"/>
      <c r="C14" s="185" t="s">
        <v>713</v>
      </c>
      <c r="D14" s="196">
        <v>2005</v>
      </c>
      <c r="E14" s="183" t="s">
        <v>572</v>
      </c>
      <c r="F14" s="184" t="s">
        <v>739</v>
      </c>
      <c r="G14" s="319"/>
    </row>
    <row r="15" spans="2:7">
      <c r="C15" s="187"/>
      <c r="D15" s="197"/>
      <c r="E15" s="192"/>
      <c r="F15" s="176"/>
      <c r="G15" s="171"/>
    </row>
    <row r="16" spans="2:7">
      <c r="C16" s="175" t="s">
        <v>741</v>
      </c>
      <c r="D16" s="203"/>
      <c r="E16" s="175"/>
      <c r="F16" s="176"/>
    </row>
    <row r="17" spans="2:9">
      <c r="C17" s="175" t="s">
        <v>597</v>
      </c>
      <c r="D17" s="172"/>
      <c r="E17" s="174"/>
      <c r="I17" s="187"/>
    </row>
    <row r="18" spans="2:9">
      <c r="B18" s="319" t="s">
        <v>404</v>
      </c>
      <c r="C18" s="178" t="s">
        <v>27</v>
      </c>
      <c r="D18" s="195" t="s">
        <v>37</v>
      </c>
      <c r="E18" s="178" t="s">
        <v>410</v>
      </c>
      <c r="F18" s="319" t="s">
        <v>411</v>
      </c>
      <c r="G18" s="319" t="s">
        <v>615</v>
      </c>
      <c r="I18" s="197"/>
    </row>
    <row r="19" spans="2:9">
      <c r="B19" s="319">
        <v>1</v>
      </c>
      <c r="C19" s="185" t="s">
        <v>715</v>
      </c>
      <c r="D19" s="196">
        <v>2005</v>
      </c>
      <c r="E19" s="183" t="s">
        <v>572</v>
      </c>
      <c r="F19" s="184">
        <v>8.3000000000000007</v>
      </c>
      <c r="G19" s="184">
        <v>8.3699999999999992</v>
      </c>
    </row>
    <row r="20" spans="2:9">
      <c r="B20" s="319">
        <v>2</v>
      </c>
      <c r="C20" s="185" t="s">
        <v>707</v>
      </c>
      <c r="D20" s="186">
        <v>39069</v>
      </c>
      <c r="E20" s="180" t="s">
        <v>683</v>
      </c>
      <c r="F20" s="184">
        <v>8.67</v>
      </c>
      <c r="G20" s="184">
        <v>8.48</v>
      </c>
      <c r="I20" s="197"/>
    </row>
    <row r="21" spans="2:9">
      <c r="B21" s="319">
        <v>3</v>
      </c>
      <c r="C21" s="185" t="s">
        <v>706</v>
      </c>
      <c r="D21" s="186">
        <v>38997</v>
      </c>
      <c r="E21" s="180" t="s">
        <v>683</v>
      </c>
      <c r="F21" s="184">
        <v>8.7100000000000009</v>
      </c>
      <c r="G21" s="184">
        <v>8.49</v>
      </c>
      <c r="I21" s="197"/>
    </row>
    <row r="22" spans="2:9">
      <c r="B22" s="319">
        <v>4</v>
      </c>
      <c r="C22" s="181" t="s">
        <v>643</v>
      </c>
      <c r="D22" s="182">
        <v>2006</v>
      </c>
      <c r="E22" s="183" t="s">
        <v>573</v>
      </c>
      <c r="F22" s="184">
        <v>9.15</v>
      </c>
      <c r="G22" s="184">
        <v>9.27</v>
      </c>
    </row>
    <row r="23" spans="2:9">
      <c r="B23" s="319">
        <v>5</v>
      </c>
      <c r="C23" s="193" t="s">
        <v>657</v>
      </c>
      <c r="D23" s="194" t="s">
        <v>658</v>
      </c>
      <c r="E23" s="183" t="s">
        <v>649</v>
      </c>
      <c r="F23" s="184">
        <v>9.67</v>
      </c>
      <c r="G23" s="184">
        <v>9.57</v>
      </c>
    </row>
    <row r="24" spans="2:9">
      <c r="B24" s="319">
        <v>6</v>
      </c>
      <c r="C24" s="185" t="s">
        <v>714</v>
      </c>
      <c r="D24" s="196">
        <v>2005</v>
      </c>
      <c r="E24" s="183" t="s">
        <v>572</v>
      </c>
      <c r="F24" s="184">
        <v>9.86</v>
      </c>
      <c r="G24" s="184">
        <v>10.34</v>
      </c>
    </row>
    <row r="25" spans="2:9">
      <c r="B25" s="319">
        <v>7</v>
      </c>
      <c r="C25" s="185" t="s">
        <v>705</v>
      </c>
      <c r="D25" s="186">
        <v>38934</v>
      </c>
      <c r="E25" s="180" t="s">
        <v>683</v>
      </c>
      <c r="F25" s="184">
        <v>10.32</v>
      </c>
      <c r="G25" s="319"/>
    </row>
    <row r="26" spans="2:9">
      <c r="B26" s="319">
        <v>8</v>
      </c>
      <c r="C26" s="181" t="s">
        <v>644</v>
      </c>
      <c r="D26" s="182">
        <v>2005</v>
      </c>
      <c r="E26" s="183" t="s">
        <v>573</v>
      </c>
      <c r="F26" s="184">
        <v>12.2</v>
      </c>
      <c r="G26" s="319"/>
    </row>
  </sheetData>
  <sortState ref="B19:G26">
    <sortCondition ref="G19:G26"/>
  </sortState>
  <mergeCells count="1">
    <mergeCell ref="D7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1"/>
  <sheetViews>
    <sheetView workbookViewId="0">
      <selection activeCell="A9" sqref="A9"/>
    </sheetView>
  </sheetViews>
  <sheetFormatPr defaultColWidth="11.44140625" defaultRowHeight="12"/>
  <cols>
    <col min="1" max="1" width="9.6640625" style="171" customWidth="1"/>
    <col min="2" max="2" width="25.44140625" style="175" customWidth="1"/>
    <col min="3" max="3" width="13.33203125" style="174" customWidth="1"/>
    <col min="4" max="4" width="14.44140625" style="168" customWidth="1"/>
    <col min="5" max="5" width="9.109375" style="171" customWidth="1"/>
    <col min="6" max="6" width="10" style="172" customWidth="1"/>
    <col min="7" max="198" width="11.44140625" style="172" customWidth="1"/>
    <col min="199" max="16384" width="11.44140625" style="172"/>
  </cols>
  <sheetData>
    <row r="2" spans="1:8" ht="18.75" customHeight="1">
      <c r="A2" s="168" t="s">
        <v>793</v>
      </c>
      <c r="B2" s="169"/>
      <c r="C2" s="170"/>
      <c r="D2" s="171"/>
      <c r="E2" s="168"/>
      <c r="F2" s="174"/>
      <c r="G2" s="174"/>
      <c r="H2" s="171"/>
    </row>
    <row r="3" spans="1:8">
      <c r="A3" s="198">
        <v>44889</v>
      </c>
      <c r="B3" s="198"/>
      <c r="C3" s="198"/>
      <c r="D3" s="168" t="s">
        <v>729</v>
      </c>
      <c r="E3" s="172"/>
      <c r="F3" s="174"/>
      <c r="G3" s="174"/>
      <c r="H3" s="171"/>
    </row>
    <row r="4" spans="1:8">
      <c r="B4" s="173"/>
    </row>
    <row r="5" spans="1:8" ht="15" customHeight="1">
      <c r="E5" s="176"/>
    </row>
    <row r="6" spans="1:8" ht="18.75" customHeight="1">
      <c r="B6" s="175" t="s">
        <v>634</v>
      </c>
    </row>
    <row r="7" spans="1:8" ht="23.25" customHeight="1">
      <c r="B7" s="175" t="s">
        <v>598</v>
      </c>
    </row>
    <row r="8" spans="1:8" ht="15.75" customHeight="1">
      <c r="A8" s="200"/>
      <c r="C8" s="464"/>
      <c r="D8" s="464"/>
      <c r="E8" s="176"/>
    </row>
    <row r="9" spans="1:8">
      <c r="A9" s="319" t="s">
        <v>404</v>
      </c>
      <c r="B9" s="178" t="s">
        <v>27</v>
      </c>
      <c r="C9" s="320" t="s">
        <v>37</v>
      </c>
      <c r="D9" s="180" t="s">
        <v>410</v>
      </c>
      <c r="E9" s="319" t="s">
        <v>411</v>
      </c>
      <c r="F9" s="319" t="s">
        <v>615</v>
      </c>
    </row>
    <row r="10" spans="1:8">
      <c r="A10" s="319">
        <v>1</v>
      </c>
      <c r="B10" s="181" t="s">
        <v>607</v>
      </c>
      <c r="C10" s="182" t="s">
        <v>666</v>
      </c>
      <c r="D10" s="183" t="s">
        <v>662</v>
      </c>
      <c r="E10" s="184">
        <v>9.7899999999999991</v>
      </c>
      <c r="F10" s="319">
        <v>9.98</v>
      </c>
    </row>
    <row r="11" spans="1:8">
      <c r="A11" s="319">
        <v>2</v>
      </c>
      <c r="B11" s="181" t="s">
        <v>614</v>
      </c>
      <c r="C11" s="182" t="s">
        <v>663</v>
      </c>
      <c r="D11" s="183" t="s">
        <v>738</v>
      </c>
      <c r="E11" s="184">
        <v>9.92</v>
      </c>
      <c r="F11" s="319">
        <v>10.210000000000001</v>
      </c>
    </row>
    <row r="12" spans="1:8">
      <c r="A12" s="319">
        <v>3</v>
      </c>
      <c r="B12" s="181" t="s">
        <v>667</v>
      </c>
      <c r="C12" s="182" t="s">
        <v>668</v>
      </c>
      <c r="D12" s="183" t="s">
        <v>662</v>
      </c>
      <c r="E12" s="184">
        <v>10.7</v>
      </c>
      <c r="F12" s="319">
        <v>10.69</v>
      </c>
    </row>
    <row r="13" spans="1:8">
      <c r="B13" s="163"/>
      <c r="C13" s="167"/>
      <c r="D13" s="163"/>
      <c r="E13" s="176"/>
      <c r="F13" s="171"/>
    </row>
    <row r="14" spans="1:8">
      <c r="B14" s="175" t="s">
        <v>634</v>
      </c>
      <c r="C14" s="167"/>
      <c r="D14" s="163"/>
      <c r="E14" s="176"/>
      <c r="F14" s="171"/>
    </row>
    <row r="15" spans="1:8" ht="23.25" customHeight="1">
      <c r="B15" s="173" t="s">
        <v>589</v>
      </c>
      <c r="C15" s="172"/>
      <c r="D15" s="174"/>
    </row>
    <row r="16" spans="1:8" ht="15.75" customHeight="1">
      <c r="A16" s="200"/>
      <c r="B16" s="173"/>
      <c r="D16" s="172"/>
    </row>
    <row r="17" spans="1:6">
      <c r="A17" s="319" t="s">
        <v>404</v>
      </c>
      <c r="B17" s="205" t="s">
        <v>27</v>
      </c>
      <c r="C17" s="179" t="s">
        <v>37</v>
      </c>
      <c r="D17" s="189" t="s">
        <v>410</v>
      </c>
      <c r="E17" s="177" t="s">
        <v>411</v>
      </c>
      <c r="F17" s="177" t="s">
        <v>615</v>
      </c>
    </row>
    <row r="18" spans="1:6">
      <c r="A18" s="177">
        <v>1</v>
      </c>
      <c r="B18" s="181" t="s">
        <v>724</v>
      </c>
      <c r="C18" s="182">
        <v>2004</v>
      </c>
      <c r="D18" s="189" t="s">
        <v>722</v>
      </c>
      <c r="E18" s="184">
        <v>8.27</v>
      </c>
      <c r="F18" s="177">
        <v>8.56</v>
      </c>
    </row>
    <row r="19" spans="1:6">
      <c r="A19" s="177">
        <v>2</v>
      </c>
      <c r="B19" s="181" t="s">
        <v>731</v>
      </c>
      <c r="C19" s="182">
        <v>2004</v>
      </c>
      <c r="D19" s="189" t="s">
        <v>722</v>
      </c>
      <c r="E19" s="184">
        <v>8.65</v>
      </c>
      <c r="F19" s="177">
        <v>8.77</v>
      </c>
    </row>
    <row r="20" spans="1:6">
      <c r="A20" s="177"/>
      <c r="B20" s="189"/>
      <c r="C20" s="189"/>
      <c r="D20" s="189"/>
      <c r="E20" s="184"/>
      <c r="F20" s="177"/>
    </row>
    <row r="21" spans="1:6">
      <c r="B21" s="202"/>
      <c r="C21" s="206"/>
      <c r="D21" s="160"/>
      <c r="E21" s="176"/>
    </row>
  </sheetData>
  <sortState ref="A18:F20">
    <sortCondition ref="E18:E20"/>
  </sortState>
  <mergeCells count="1"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1"/>
  <sheetViews>
    <sheetView workbookViewId="0">
      <selection activeCell="H20" sqref="H20"/>
    </sheetView>
  </sheetViews>
  <sheetFormatPr defaultColWidth="11.44140625" defaultRowHeight="12"/>
  <cols>
    <col min="1" max="1" width="9.88671875" style="171" customWidth="1"/>
    <col min="2" max="2" width="23.5546875" style="175" customWidth="1"/>
    <col min="3" max="3" width="13.33203125" style="174" customWidth="1"/>
    <col min="4" max="4" width="18.33203125" style="168" customWidth="1"/>
    <col min="5" max="5" width="16.44140625" style="171" customWidth="1"/>
    <col min="6" max="6" width="11.44140625" style="172" customWidth="1"/>
    <col min="7" max="7" width="6.88671875" style="172" customWidth="1"/>
    <col min="8" max="8" width="16.5546875" style="172" customWidth="1"/>
    <col min="9" max="190" width="11.44140625" style="172" customWidth="1"/>
    <col min="191" max="16384" width="11.44140625" style="172"/>
  </cols>
  <sheetData>
    <row r="2" spans="1:12" ht="18.75" customHeight="1">
      <c r="A2" s="168" t="s">
        <v>793</v>
      </c>
      <c r="B2" s="169"/>
      <c r="C2" s="170"/>
      <c r="D2" s="171"/>
      <c r="E2" s="168"/>
      <c r="F2" s="174"/>
      <c r="G2" s="174"/>
      <c r="H2" s="171"/>
    </row>
    <row r="3" spans="1:12">
      <c r="A3" s="198">
        <v>44889</v>
      </c>
      <c r="B3" s="198"/>
      <c r="C3" s="198"/>
      <c r="D3" s="168" t="s">
        <v>729</v>
      </c>
      <c r="E3" s="172"/>
      <c r="F3" s="174"/>
      <c r="G3" s="174"/>
      <c r="H3" s="171"/>
    </row>
    <row r="4" spans="1:12">
      <c r="B4" s="173"/>
    </row>
    <row r="5" spans="1:12">
      <c r="B5" s="175" t="s">
        <v>623</v>
      </c>
    </row>
    <row r="6" spans="1:12">
      <c r="B6" s="175" t="s">
        <v>594</v>
      </c>
    </row>
    <row r="7" spans="1:12">
      <c r="C7" s="464"/>
      <c r="D7" s="464"/>
      <c r="E7" s="176"/>
    </row>
    <row r="8" spans="1:12">
      <c r="A8" s="177" t="s">
        <v>404</v>
      </c>
      <c r="B8" s="178" t="s">
        <v>27</v>
      </c>
      <c r="C8" s="179" t="s">
        <v>37</v>
      </c>
      <c r="D8" s="180" t="s">
        <v>410</v>
      </c>
      <c r="E8" s="177" t="s">
        <v>411</v>
      </c>
      <c r="G8" s="287"/>
      <c r="H8" s="289"/>
      <c r="I8" s="291"/>
      <c r="J8" s="293"/>
      <c r="K8" s="307"/>
      <c r="L8" s="287"/>
    </row>
    <row r="9" spans="1:12">
      <c r="A9" s="177">
        <v>1</v>
      </c>
      <c r="B9" s="185" t="s">
        <v>677</v>
      </c>
      <c r="C9" s="186">
        <v>41196</v>
      </c>
      <c r="D9" s="180" t="s">
        <v>683</v>
      </c>
      <c r="E9" s="179" t="s">
        <v>745</v>
      </c>
      <c r="G9" s="287"/>
      <c r="H9" s="289"/>
      <c r="I9" s="291"/>
      <c r="J9" s="293"/>
      <c r="K9" s="308"/>
      <c r="L9" s="287"/>
    </row>
    <row r="10" spans="1:12">
      <c r="A10" s="177">
        <v>2</v>
      </c>
      <c r="B10" s="181" t="s">
        <v>626</v>
      </c>
      <c r="C10" s="182">
        <v>2007</v>
      </c>
      <c r="D10" s="183" t="s">
        <v>573</v>
      </c>
      <c r="E10" s="179" t="s">
        <v>749</v>
      </c>
      <c r="G10" s="287"/>
      <c r="H10" s="289"/>
      <c r="I10" s="291"/>
      <c r="J10" s="293"/>
      <c r="K10" s="307"/>
      <c r="L10" s="294"/>
    </row>
    <row r="11" spans="1:12">
      <c r="A11" s="177">
        <v>3</v>
      </c>
      <c r="B11" s="185" t="s">
        <v>674</v>
      </c>
      <c r="C11" s="186">
        <v>42056</v>
      </c>
      <c r="D11" s="180" t="s">
        <v>683</v>
      </c>
      <c r="E11" s="179" t="s">
        <v>743</v>
      </c>
      <c r="F11" s="191"/>
      <c r="G11" s="287"/>
      <c r="H11" s="289"/>
      <c r="I11" s="291"/>
      <c r="J11" s="293"/>
      <c r="K11" s="307"/>
      <c r="L11" s="294"/>
    </row>
    <row r="12" spans="1:12">
      <c r="A12" s="177">
        <v>4</v>
      </c>
      <c r="B12" s="185" t="s">
        <v>681</v>
      </c>
      <c r="C12" s="186">
        <v>40796</v>
      </c>
      <c r="D12" s="180" t="s">
        <v>683</v>
      </c>
      <c r="E12" s="179" t="s">
        <v>746</v>
      </c>
      <c r="F12" s="191"/>
      <c r="G12" s="287"/>
      <c r="H12" s="289"/>
      <c r="I12" s="291"/>
      <c r="J12" s="293"/>
      <c r="K12" s="308"/>
      <c r="L12" s="287"/>
    </row>
    <row r="13" spans="1:12">
      <c r="A13" s="177">
        <v>6</v>
      </c>
      <c r="B13" s="185" t="s">
        <v>679</v>
      </c>
      <c r="C13" s="186">
        <v>41124</v>
      </c>
      <c r="D13" s="180" t="s">
        <v>683</v>
      </c>
      <c r="E13" s="179" t="s">
        <v>747</v>
      </c>
      <c r="F13" s="191"/>
      <c r="G13" s="287"/>
      <c r="H13" s="289"/>
      <c r="I13" s="291"/>
      <c r="J13" s="293"/>
      <c r="K13" s="308"/>
      <c r="L13" s="287"/>
    </row>
    <row r="14" spans="1:12">
      <c r="A14" s="177">
        <v>8</v>
      </c>
      <c r="B14" s="181" t="s">
        <v>621</v>
      </c>
      <c r="C14" s="182">
        <v>2011</v>
      </c>
      <c r="D14" s="183" t="s">
        <v>573</v>
      </c>
      <c r="E14" s="179" t="s">
        <v>742</v>
      </c>
      <c r="F14" s="191"/>
      <c r="G14" s="287"/>
      <c r="H14" s="289"/>
      <c r="I14" s="291"/>
      <c r="J14" s="293"/>
      <c r="K14" s="307"/>
      <c r="L14" s="287"/>
    </row>
    <row r="15" spans="1:12">
      <c r="A15" s="177">
        <v>9</v>
      </c>
      <c r="B15" s="185" t="s">
        <v>675</v>
      </c>
      <c r="C15" s="186">
        <v>41519</v>
      </c>
      <c r="D15" s="180" t="s">
        <v>683</v>
      </c>
      <c r="E15" s="179" t="s">
        <v>744</v>
      </c>
      <c r="F15" s="191"/>
      <c r="G15" s="287"/>
      <c r="H15" s="289"/>
      <c r="I15" s="291"/>
      <c r="J15" s="293"/>
      <c r="K15" s="307"/>
      <c r="L15" s="294"/>
    </row>
    <row r="16" spans="1:12">
      <c r="A16" s="177">
        <v>10</v>
      </c>
      <c r="B16" s="185" t="s">
        <v>680</v>
      </c>
      <c r="C16" s="186">
        <v>40572</v>
      </c>
      <c r="D16" s="180" t="s">
        <v>683</v>
      </c>
      <c r="E16" s="179" t="s">
        <v>744</v>
      </c>
      <c r="F16" s="191"/>
      <c r="G16" s="287"/>
      <c r="H16" s="289"/>
      <c r="I16" s="291"/>
      <c r="J16" s="293"/>
      <c r="K16" s="307"/>
      <c r="L16" s="287"/>
    </row>
    <row r="17" spans="1:12">
      <c r="A17" s="177">
        <v>11</v>
      </c>
      <c r="B17" s="185" t="s">
        <v>678</v>
      </c>
      <c r="C17" s="186">
        <v>41024</v>
      </c>
      <c r="D17" s="180" t="s">
        <v>683</v>
      </c>
      <c r="E17" s="179" t="s">
        <v>748</v>
      </c>
      <c r="F17" s="191"/>
      <c r="G17" s="287"/>
      <c r="H17" s="289"/>
      <c r="I17" s="291"/>
      <c r="J17" s="293"/>
      <c r="K17" s="307"/>
      <c r="L17" s="287"/>
    </row>
    <row r="18" spans="1:12">
      <c r="A18" s="177">
        <v>13</v>
      </c>
      <c r="B18" s="185" t="s">
        <v>676</v>
      </c>
      <c r="C18" s="186">
        <v>41449</v>
      </c>
      <c r="D18" s="180" t="s">
        <v>683</v>
      </c>
      <c r="E18" s="184" t="s">
        <v>739</v>
      </c>
      <c r="F18" s="191"/>
      <c r="G18" s="287"/>
      <c r="H18" s="289"/>
      <c r="I18" s="291"/>
      <c r="J18" s="293"/>
      <c r="K18" s="307"/>
      <c r="L18" s="287"/>
    </row>
    <row r="19" spans="1:12">
      <c r="A19" s="177"/>
      <c r="B19" s="185"/>
      <c r="C19" s="186"/>
      <c r="D19" s="180"/>
      <c r="E19" s="184"/>
      <c r="F19" s="191"/>
      <c r="G19" s="287"/>
      <c r="H19" s="289"/>
      <c r="I19" s="291"/>
      <c r="J19" s="293"/>
      <c r="K19" s="307"/>
      <c r="L19" s="287"/>
    </row>
    <row r="20" spans="1:12">
      <c r="A20" s="287"/>
      <c r="B20" s="289"/>
      <c r="C20" s="291"/>
      <c r="D20" s="293"/>
      <c r="E20" s="294"/>
      <c r="F20" s="191"/>
      <c r="G20" s="287"/>
      <c r="H20" s="289"/>
      <c r="I20" s="291"/>
      <c r="J20" s="293"/>
      <c r="K20" s="307"/>
      <c r="L20" s="287"/>
    </row>
    <row r="21" spans="1:12">
      <c r="B21" s="175" t="s">
        <v>623</v>
      </c>
      <c r="G21" s="287"/>
      <c r="H21" s="289"/>
      <c r="I21" s="291"/>
      <c r="J21" s="293"/>
      <c r="K21" s="307"/>
      <c r="L21" s="287"/>
    </row>
    <row r="22" spans="1:12">
      <c r="B22" s="175" t="s">
        <v>595</v>
      </c>
      <c r="G22" s="287"/>
      <c r="H22" s="289"/>
      <c r="I22" s="291"/>
      <c r="J22" s="293"/>
      <c r="K22" s="307"/>
      <c r="L22" s="287"/>
    </row>
    <row r="23" spans="1:12">
      <c r="A23" s="177" t="s">
        <v>404</v>
      </c>
      <c r="B23" s="178" t="s">
        <v>27</v>
      </c>
      <c r="C23" s="179" t="s">
        <v>37</v>
      </c>
      <c r="D23" s="180" t="s">
        <v>410</v>
      </c>
      <c r="E23" s="177" t="s">
        <v>411</v>
      </c>
      <c r="G23" s="287"/>
      <c r="H23" s="309"/>
      <c r="I23" s="310"/>
      <c r="J23" s="309"/>
      <c r="K23" s="307"/>
      <c r="L23" s="309"/>
    </row>
    <row r="24" spans="1:12">
      <c r="A24" s="177">
        <v>1</v>
      </c>
      <c r="B24" s="301" t="s">
        <v>701</v>
      </c>
      <c r="C24" s="303">
        <v>39862</v>
      </c>
      <c r="D24" s="284" t="s">
        <v>683</v>
      </c>
      <c r="E24" s="179" t="s">
        <v>787</v>
      </c>
      <c r="G24" s="309"/>
      <c r="H24" s="309"/>
      <c r="I24" s="309"/>
      <c r="J24" s="309"/>
      <c r="K24" s="311"/>
      <c r="L24" s="309"/>
    </row>
    <row r="25" spans="1:12">
      <c r="A25" s="283">
        <v>2</v>
      </c>
      <c r="B25" s="185" t="s">
        <v>704</v>
      </c>
      <c r="C25" s="186">
        <v>39233</v>
      </c>
      <c r="D25" s="180" t="s">
        <v>683</v>
      </c>
      <c r="E25" s="306" t="s">
        <v>789</v>
      </c>
      <c r="G25" s="287"/>
      <c r="H25" s="289"/>
      <c r="I25" s="291"/>
      <c r="J25" s="293"/>
      <c r="K25" s="307"/>
      <c r="L25" s="287"/>
    </row>
    <row r="26" spans="1:12">
      <c r="A26" s="177">
        <v>3</v>
      </c>
      <c r="B26" s="302" t="s">
        <v>691</v>
      </c>
      <c r="C26" s="304">
        <v>41159</v>
      </c>
      <c r="D26" s="305" t="s">
        <v>683</v>
      </c>
      <c r="E26" s="179" t="s">
        <v>778</v>
      </c>
      <c r="G26" s="287"/>
      <c r="H26" s="289"/>
      <c r="I26" s="291"/>
      <c r="J26" s="293"/>
      <c r="K26" s="307"/>
      <c r="L26" s="287"/>
    </row>
    <row r="27" spans="1:12">
      <c r="A27" s="283">
        <v>4</v>
      </c>
      <c r="B27" s="185" t="s">
        <v>700</v>
      </c>
      <c r="C27" s="186">
        <v>40190</v>
      </c>
      <c r="D27" s="180" t="s">
        <v>683</v>
      </c>
      <c r="E27" s="179" t="s">
        <v>786</v>
      </c>
      <c r="G27" s="287"/>
      <c r="H27" s="289"/>
      <c r="I27" s="291"/>
      <c r="J27" s="293"/>
      <c r="K27" s="307"/>
      <c r="L27" s="294"/>
    </row>
    <row r="28" spans="1:12">
      <c r="A28" s="177">
        <v>5</v>
      </c>
      <c r="B28" s="185" t="s">
        <v>702</v>
      </c>
      <c r="C28" s="186">
        <v>39735</v>
      </c>
      <c r="D28" s="180" t="s">
        <v>683</v>
      </c>
      <c r="E28" s="179" t="s">
        <v>788</v>
      </c>
      <c r="G28" s="287"/>
      <c r="H28" s="289"/>
      <c r="I28" s="291"/>
      <c r="J28" s="293"/>
      <c r="K28" s="307"/>
      <c r="L28" s="287"/>
    </row>
    <row r="29" spans="1:12">
      <c r="A29" s="283">
        <v>6</v>
      </c>
      <c r="B29" s="301" t="s">
        <v>693</v>
      </c>
      <c r="C29" s="303">
        <v>41165</v>
      </c>
      <c r="D29" s="284" t="s">
        <v>683</v>
      </c>
      <c r="E29" s="179" t="s">
        <v>779</v>
      </c>
      <c r="G29" s="287"/>
      <c r="H29" s="289"/>
      <c r="I29" s="291"/>
      <c r="J29" s="293"/>
      <c r="K29" s="308"/>
      <c r="L29" s="294"/>
    </row>
    <row r="30" spans="1:12">
      <c r="A30" s="177">
        <v>7</v>
      </c>
      <c r="B30" s="193" t="s">
        <v>653</v>
      </c>
      <c r="C30" s="194" t="s">
        <v>654</v>
      </c>
      <c r="D30" s="183" t="s">
        <v>649</v>
      </c>
      <c r="E30" s="296" t="s">
        <v>752</v>
      </c>
      <c r="G30" s="309"/>
      <c r="H30" s="309"/>
      <c r="I30" s="309"/>
      <c r="J30" s="309"/>
      <c r="K30" s="311"/>
      <c r="L30" s="309"/>
    </row>
    <row r="31" spans="1:12">
      <c r="A31" s="283">
        <v>8</v>
      </c>
      <c r="B31" s="181" t="s">
        <v>633</v>
      </c>
      <c r="C31" s="182">
        <v>2008</v>
      </c>
      <c r="D31" s="183" t="s">
        <v>573</v>
      </c>
      <c r="E31" s="179" t="s">
        <v>753</v>
      </c>
      <c r="G31" s="287"/>
      <c r="H31" s="289"/>
      <c r="I31" s="291"/>
      <c r="J31" s="293"/>
      <c r="K31" s="307"/>
      <c r="L31" s="294"/>
    </row>
    <row r="32" spans="1:12">
      <c r="A32" s="177">
        <v>9</v>
      </c>
      <c r="B32" s="189" t="s">
        <v>768</v>
      </c>
      <c r="C32" s="323">
        <v>40270</v>
      </c>
      <c r="D32" s="180" t="s">
        <v>683</v>
      </c>
      <c r="E32" s="179" t="s">
        <v>784</v>
      </c>
    </row>
    <row r="33" spans="1:5">
      <c r="A33" s="283">
        <v>10</v>
      </c>
      <c r="B33" s="185" t="s">
        <v>694</v>
      </c>
      <c r="C33" s="186">
        <v>41101</v>
      </c>
      <c r="D33" s="180" t="s">
        <v>683</v>
      </c>
      <c r="E33" s="179" t="s">
        <v>780</v>
      </c>
    </row>
    <row r="34" spans="1:5">
      <c r="A34" s="177">
        <v>11</v>
      </c>
      <c r="B34" s="185" t="s">
        <v>699</v>
      </c>
      <c r="C34" s="186">
        <v>40368</v>
      </c>
      <c r="D34" s="180" t="s">
        <v>683</v>
      </c>
      <c r="E34" s="179" t="s">
        <v>785</v>
      </c>
    </row>
    <row r="35" spans="1:5">
      <c r="A35" s="283">
        <v>12</v>
      </c>
      <c r="B35" s="178" t="s">
        <v>655</v>
      </c>
      <c r="C35" s="195" t="s">
        <v>654</v>
      </c>
      <c r="D35" s="183" t="s">
        <v>649</v>
      </c>
      <c r="E35" s="179" t="s">
        <v>754</v>
      </c>
    </row>
    <row r="36" spans="1:5">
      <c r="A36" s="177">
        <v>13</v>
      </c>
      <c r="B36" s="181" t="s">
        <v>659</v>
      </c>
      <c r="C36" s="182">
        <v>2007</v>
      </c>
      <c r="D36" s="211" t="s">
        <v>649</v>
      </c>
      <c r="E36" s="179" t="s">
        <v>755</v>
      </c>
    </row>
    <row r="37" spans="1:5">
      <c r="A37" s="283">
        <v>14</v>
      </c>
      <c r="B37" s="185" t="s">
        <v>692</v>
      </c>
      <c r="C37" s="186">
        <v>41143</v>
      </c>
      <c r="D37" s="180" t="s">
        <v>683</v>
      </c>
      <c r="E37" s="179" t="s">
        <v>755</v>
      </c>
    </row>
    <row r="38" spans="1:5">
      <c r="A38" s="177">
        <v>15</v>
      </c>
      <c r="B38" s="181" t="s">
        <v>733</v>
      </c>
      <c r="C38" s="182">
        <v>2008</v>
      </c>
      <c r="D38" s="211" t="s">
        <v>649</v>
      </c>
      <c r="E38" s="179" t="s">
        <v>756</v>
      </c>
    </row>
    <row r="39" spans="1:5">
      <c r="A39" s="283">
        <v>16</v>
      </c>
      <c r="B39" s="185" t="s">
        <v>689</v>
      </c>
      <c r="C39" s="186">
        <v>41410</v>
      </c>
      <c r="D39" s="180" t="s">
        <v>683</v>
      </c>
      <c r="E39" s="300" t="s">
        <v>776</v>
      </c>
    </row>
    <row r="40" spans="1:5">
      <c r="A40" s="177">
        <v>17</v>
      </c>
      <c r="B40" s="185" t="s">
        <v>687</v>
      </c>
      <c r="C40" s="186">
        <v>41983</v>
      </c>
      <c r="D40" s="180" t="s">
        <v>683</v>
      </c>
      <c r="E40" s="179" t="s">
        <v>774</v>
      </c>
    </row>
    <row r="41" spans="1:5">
      <c r="A41" s="283">
        <v>18</v>
      </c>
      <c r="B41" s="185" t="s">
        <v>686</v>
      </c>
      <c r="C41" s="186">
        <v>41674</v>
      </c>
      <c r="D41" s="180" t="s">
        <v>683</v>
      </c>
      <c r="E41" s="179" t="s">
        <v>773</v>
      </c>
    </row>
    <row r="42" spans="1:5">
      <c r="A42" s="177">
        <v>19</v>
      </c>
      <c r="B42" s="185" t="s">
        <v>690</v>
      </c>
      <c r="C42" s="186">
        <v>41513</v>
      </c>
      <c r="D42" s="180" t="s">
        <v>683</v>
      </c>
      <c r="E42" s="179" t="s">
        <v>777</v>
      </c>
    </row>
    <row r="43" spans="1:5">
      <c r="A43" s="283">
        <v>20</v>
      </c>
      <c r="B43" s="185" t="s">
        <v>684</v>
      </c>
      <c r="C43" s="186">
        <v>41963</v>
      </c>
      <c r="D43" s="180" t="s">
        <v>683</v>
      </c>
      <c r="E43" s="179" t="s">
        <v>771</v>
      </c>
    </row>
    <row r="44" spans="1:5">
      <c r="A44" s="177">
        <v>21</v>
      </c>
      <c r="B44" s="185" t="s">
        <v>695</v>
      </c>
      <c r="C44" s="186">
        <v>40270</v>
      </c>
      <c r="D44" s="180" t="s">
        <v>683</v>
      </c>
      <c r="E44" s="179" t="s">
        <v>781</v>
      </c>
    </row>
    <row r="45" spans="1:5">
      <c r="A45" s="283">
        <v>22</v>
      </c>
      <c r="B45" s="185" t="s">
        <v>685</v>
      </c>
      <c r="C45" s="186">
        <v>42235</v>
      </c>
      <c r="D45" s="180" t="s">
        <v>683</v>
      </c>
      <c r="E45" s="300" t="s">
        <v>772</v>
      </c>
    </row>
    <row r="46" spans="1:5">
      <c r="A46" s="177">
        <v>23</v>
      </c>
      <c r="B46" s="185" t="s">
        <v>696</v>
      </c>
      <c r="C46" s="186">
        <v>40631</v>
      </c>
      <c r="D46" s="180" t="s">
        <v>683</v>
      </c>
      <c r="E46" s="179" t="s">
        <v>782</v>
      </c>
    </row>
    <row r="47" spans="1:5">
      <c r="A47" s="283">
        <v>24</v>
      </c>
      <c r="B47" s="185" t="s">
        <v>688</v>
      </c>
      <c r="C47" s="186">
        <v>41521</v>
      </c>
      <c r="D47" s="180" t="s">
        <v>683</v>
      </c>
      <c r="E47" s="300" t="s">
        <v>775</v>
      </c>
    </row>
    <row r="48" spans="1:5">
      <c r="A48" s="177">
        <v>25</v>
      </c>
      <c r="B48" s="185" t="s">
        <v>697</v>
      </c>
      <c r="C48" s="186">
        <v>40878</v>
      </c>
      <c r="D48" s="180" t="s">
        <v>683</v>
      </c>
      <c r="E48" s="179" t="s">
        <v>783</v>
      </c>
    </row>
    <row r="49" spans="1:5">
      <c r="A49" s="177"/>
      <c r="B49" s="181" t="s">
        <v>732</v>
      </c>
      <c r="C49" s="182">
        <v>2008</v>
      </c>
      <c r="D49" s="183" t="s">
        <v>649</v>
      </c>
      <c r="E49" s="179" t="s">
        <v>739</v>
      </c>
    </row>
    <row r="50" spans="1:5">
      <c r="A50" s="177"/>
      <c r="B50" s="178"/>
      <c r="C50" s="179"/>
      <c r="D50" s="180"/>
      <c r="E50" s="177"/>
    </row>
    <row r="51" spans="1:5">
      <c r="A51" s="172"/>
      <c r="B51" s="172"/>
      <c r="C51" s="172"/>
      <c r="D51" s="172"/>
      <c r="E51" s="267"/>
    </row>
  </sheetData>
  <sortState ref="A23:E49">
    <sortCondition ref="E23:E49"/>
  </sortState>
  <mergeCells count="1">
    <mergeCell ref="C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3"/>
  <sheetViews>
    <sheetView workbookViewId="0">
      <selection activeCell="G25" sqref="G25"/>
    </sheetView>
  </sheetViews>
  <sheetFormatPr defaultColWidth="11.44140625" defaultRowHeight="12"/>
  <cols>
    <col min="1" max="1" width="8.6640625" style="171" customWidth="1"/>
    <col min="2" max="2" width="23.5546875" style="175" customWidth="1"/>
    <col min="3" max="3" width="13.33203125" style="174" customWidth="1"/>
    <col min="4" max="4" width="14.44140625" style="168" customWidth="1"/>
    <col min="5" max="5" width="9.6640625" style="171" customWidth="1"/>
    <col min="6" max="7" width="11.44140625" style="172" customWidth="1"/>
    <col min="8" max="8" width="15.5546875" style="172" customWidth="1"/>
    <col min="9" max="193" width="11.44140625" style="172" customWidth="1"/>
    <col min="194" max="16384" width="11.44140625" style="172"/>
  </cols>
  <sheetData>
    <row r="2" spans="1:8" ht="18.75" customHeight="1">
      <c r="A2" s="168" t="s">
        <v>793</v>
      </c>
      <c r="B2" s="169"/>
      <c r="C2" s="170"/>
      <c r="D2" s="171"/>
      <c r="E2" s="168"/>
      <c r="F2" s="174"/>
      <c r="G2" s="174"/>
      <c r="H2" s="171"/>
    </row>
    <row r="3" spans="1:8">
      <c r="A3" s="198">
        <v>44889</v>
      </c>
      <c r="B3" s="198"/>
      <c r="C3" s="198"/>
      <c r="D3" s="168" t="s">
        <v>729</v>
      </c>
      <c r="E3" s="172"/>
      <c r="F3" s="174"/>
      <c r="G3" s="174"/>
      <c r="H3" s="171"/>
    </row>
    <row r="4" spans="1:8">
      <c r="A4" s="207"/>
      <c r="B4" s="207"/>
      <c r="C4" s="207"/>
      <c r="E4" s="172"/>
      <c r="F4" s="174"/>
      <c r="G4" s="174"/>
      <c r="H4" s="171"/>
    </row>
    <row r="5" spans="1:8">
      <c r="B5" s="208" t="s">
        <v>635</v>
      </c>
      <c r="F5" s="174"/>
      <c r="G5" s="174"/>
      <c r="H5" s="171"/>
    </row>
    <row r="6" spans="1:8">
      <c r="B6" s="208"/>
      <c r="F6" s="174"/>
      <c r="G6" s="174"/>
      <c r="H6" s="171"/>
    </row>
    <row r="7" spans="1:8">
      <c r="B7" s="208" t="s">
        <v>730</v>
      </c>
      <c r="F7" s="174"/>
      <c r="G7" s="174"/>
      <c r="H7" s="171"/>
    </row>
    <row r="8" spans="1:8">
      <c r="B8" s="208"/>
      <c r="C8" s="464"/>
      <c r="D8" s="464"/>
      <c r="E8" s="176"/>
      <c r="F8" s="174"/>
      <c r="G8" s="174"/>
      <c r="H8" s="171"/>
    </row>
    <row r="9" spans="1:8">
      <c r="A9" s="319" t="s">
        <v>404</v>
      </c>
      <c r="B9" s="209" t="s">
        <v>27</v>
      </c>
      <c r="C9" s="179" t="s">
        <v>37</v>
      </c>
      <c r="D9" s="180" t="s">
        <v>410</v>
      </c>
      <c r="E9" s="177" t="s">
        <v>411</v>
      </c>
      <c r="F9" s="174"/>
      <c r="G9" s="174"/>
      <c r="H9" s="171"/>
    </row>
    <row r="10" spans="1:8">
      <c r="A10" s="177">
        <v>1</v>
      </c>
      <c r="B10" s="181"/>
      <c r="C10" s="182"/>
      <c r="D10" s="183"/>
      <c r="E10" s="179"/>
      <c r="F10" s="174"/>
      <c r="G10" s="174"/>
      <c r="H10" s="171"/>
    </row>
    <row r="11" spans="1:8">
      <c r="A11" s="177">
        <v>2</v>
      </c>
      <c r="B11" s="181" t="s">
        <v>664</v>
      </c>
      <c r="C11" s="182" t="s">
        <v>665</v>
      </c>
      <c r="D11" s="183" t="s">
        <v>662</v>
      </c>
      <c r="E11" s="179" t="s">
        <v>750</v>
      </c>
      <c r="F11" s="174"/>
      <c r="G11" s="174"/>
      <c r="H11" s="171"/>
    </row>
    <row r="12" spans="1:8">
      <c r="A12" s="177">
        <v>3</v>
      </c>
      <c r="B12" s="181" t="s">
        <v>645</v>
      </c>
      <c r="C12" s="182">
        <v>2006</v>
      </c>
      <c r="D12" s="183" t="s">
        <v>573</v>
      </c>
      <c r="E12" s="179" t="s">
        <v>751</v>
      </c>
      <c r="F12" s="174"/>
      <c r="G12" s="174"/>
      <c r="H12" s="171"/>
    </row>
    <row r="13" spans="1:8">
      <c r="A13" s="177"/>
      <c r="B13" s="210"/>
      <c r="C13" s="210"/>
      <c r="D13" s="180"/>
      <c r="E13" s="297"/>
      <c r="F13" s="174"/>
      <c r="G13" s="174"/>
      <c r="H13" s="171"/>
    </row>
    <row r="14" spans="1:8">
      <c r="A14" s="207"/>
      <c r="B14" s="207"/>
      <c r="C14" s="207"/>
      <c r="E14" s="172"/>
      <c r="F14" s="174"/>
      <c r="G14" s="174"/>
      <c r="H14" s="171"/>
    </row>
    <row r="15" spans="1:8">
      <c r="B15" s="208" t="s">
        <v>635</v>
      </c>
    </row>
    <row r="16" spans="1:8">
      <c r="B16" s="208"/>
    </row>
    <row r="17" spans="1:5">
      <c r="B17" s="208" t="s">
        <v>597</v>
      </c>
    </row>
    <row r="18" spans="1:5">
      <c r="B18" s="208"/>
    </row>
    <row r="19" spans="1:5">
      <c r="A19" s="319" t="s">
        <v>404</v>
      </c>
      <c r="B19" s="209" t="s">
        <v>27</v>
      </c>
      <c r="C19" s="179" t="s">
        <v>37</v>
      </c>
      <c r="D19" s="180" t="s">
        <v>410</v>
      </c>
      <c r="E19" s="177" t="s">
        <v>411</v>
      </c>
    </row>
    <row r="20" spans="1:5">
      <c r="A20" s="177">
        <v>1</v>
      </c>
      <c r="B20" s="185" t="s">
        <v>706</v>
      </c>
      <c r="C20" s="186">
        <v>38997</v>
      </c>
      <c r="D20" s="180" t="s">
        <v>683</v>
      </c>
      <c r="E20" s="179" t="s">
        <v>757</v>
      </c>
    </row>
    <row r="21" spans="1:5">
      <c r="A21" s="177">
        <v>2</v>
      </c>
      <c r="B21" s="181" t="s">
        <v>643</v>
      </c>
      <c r="C21" s="182">
        <v>2006</v>
      </c>
      <c r="D21" s="183" t="s">
        <v>573</v>
      </c>
      <c r="E21" s="179" t="s">
        <v>758</v>
      </c>
    </row>
    <row r="22" spans="1:5">
      <c r="A22" s="177">
        <v>3</v>
      </c>
      <c r="B22" s="193" t="s">
        <v>657</v>
      </c>
      <c r="C22" s="194" t="s">
        <v>658</v>
      </c>
      <c r="D22" s="183" t="s">
        <v>649</v>
      </c>
      <c r="E22" s="179" t="s">
        <v>759</v>
      </c>
    </row>
    <row r="23" spans="1:5">
      <c r="A23" s="177"/>
      <c r="B23" s="181" t="s">
        <v>644</v>
      </c>
      <c r="C23" s="182">
        <v>2005</v>
      </c>
      <c r="D23" s="183" t="s">
        <v>573</v>
      </c>
      <c r="E23" s="179" t="s">
        <v>739</v>
      </c>
    </row>
  </sheetData>
  <sortState ref="A22:H25">
    <sortCondition ref="E22:E25"/>
  </sortState>
  <mergeCells count="1"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39</vt:i4>
      </vt:variant>
    </vt:vector>
  </HeadingPairs>
  <TitlesOfParts>
    <vt:vector size="66" baseType="lpstr">
      <vt:lpstr>id</vt:lpstr>
      <vt:lpstr>nbox</vt:lpstr>
      <vt:lpstr>Titulinis</vt:lpstr>
      <vt:lpstr>TITUL</vt:lpstr>
      <vt:lpstr>60m A gr.</vt:lpstr>
      <vt:lpstr>60m B gr.</vt:lpstr>
      <vt:lpstr>60m C gr.</vt:lpstr>
      <vt:lpstr>400m A gr.</vt:lpstr>
      <vt:lpstr>400m B gr.</vt:lpstr>
      <vt:lpstr>400m C gr.</vt:lpstr>
      <vt:lpstr>800m C gr.</vt:lpstr>
      <vt:lpstr>4x200m viso gupės</vt:lpstr>
      <vt:lpstr>tolis M B (A gr.)</vt:lpstr>
      <vt:lpstr>tolis MV  (Bgr.) </vt:lpstr>
      <vt:lpstr>Tolis MV  (C gr.)</vt:lpstr>
      <vt:lpstr>Rut MV  ( Bgr.)</vt:lpstr>
      <vt:lpstr>Rut M V  (Cgr.)</vt:lpstr>
      <vt:lpstr>200m M</vt:lpstr>
      <vt:lpstr>200m V</vt:lpstr>
      <vt:lpstr>startas</vt:lpstr>
      <vt:lpstr>60m fab M</vt:lpstr>
      <vt:lpstr>60m fab V</vt:lpstr>
      <vt:lpstr>Kartis M</vt:lpstr>
      <vt:lpstr>Rut V(6kg)</vt:lpstr>
      <vt:lpstr>kv</vt:lpstr>
      <vt:lpstr>rek</vt:lpstr>
      <vt:lpstr>teisėjai</vt:lpstr>
      <vt:lpstr>beg</vt:lpstr>
      <vt:lpstr>dal</vt:lpstr>
      <vt:lpstr>diena</vt:lpstr>
      <vt:lpstr>gend</vt:lpstr>
      <vt:lpstr>id</vt:lpstr>
      <vt:lpstr>'Rut V(6kg)'!kv_band</vt:lpstr>
      <vt:lpstr>kvli</vt:lpstr>
      <vt:lpstr>kvlt</vt:lpstr>
      <vt:lpstr>kvo</vt:lpstr>
      <vt:lpstr>min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referi</vt:lpstr>
      <vt:lpstr>rek</vt:lpstr>
      <vt:lpstr>rngt</vt:lpstr>
      <vt:lpstr>'60m fab M'!rzfasm</vt:lpstr>
      <vt:lpstr>'60m fab V'!rzfasm</vt:lpstr>
      <vt:lpstr>rzfasv</vt:lpstr>
      <vt:lpstr>rzfbsm</vt:lpstr>
      <vt:lpstr>rzfbsv</vt:lpstr>
      <vt:lpstr>rzfrutvj</vt:lpstr>
      <vt:lpstr>'Rut V(6kg)'!rzftm</vt:lpstr>
      <vt:lpstr>rzrutvj</vt:lpstr>
      <vt:lpstr>'60m fab M'!rzsmfb</vt:lpstr>
      <vt:lpstr>'60m fab V'!rzsmfb</vt:lpstr>
      <vt:lpstr>rzsvfb</vt:lpstr>
      <vt:lpstr>'Rut V(6kg)'!rztm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</cp:lastModifiedBy>
  <cp:lastPrinted>2022-11-24T18:10:01Z</cp:lastPrinted>
  <dcterms:created xsi:type="dcterms:W3CDTF">2011-04-02T06:52:42Z</dcterms:created>
  <dcterms:modified xsi:type="dcterms:W3CDTF">2022-11-27T18:20:33Z</dcterms:modified>
</cp:coreProperties>
</file>