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8" tabRatio="924" activeTab="0"/>
  </bookViews>
  <sheets>
    <sheet name="Virselis" sheetId="1" r:id="rId1"/>
    <sheet name="60 M V ja" sheetId="2" r:id="rId2"/>
    <sheet name="100 M s jn vet" sheetId="3" r:id="rId3"/>
    <sheet name="100 V s jn vet" sheetId="4" r:id="rId4"/>
    <sheet name="200 M s" sheetId="5" r:id="rId5"/>
    <sheet name="200 V s" sheetId="6" r:id="rId6"/>
    <sheet name="400 M V s" sheetId="7" r:id="rId7"/>
    <sheet name="400 M jn vet" sheetId="8" r:id="rId8"/>
    <sheet name="400 V jn vet" sheetId="9" r:id="rId9"/>
    <sheet name="600 M ja" sheetId="10" r:id="rId10"/>
    <sheet name="800 M V s jn" sheetId="11" r:id="rId11"/>
    <sheet name="1500 M s vet" sheetId="12" r:id="rId12"/>
    <sheet name="1500 V s vet jn" sheetId="13" r:id="rId13"/>
    <sheet name="5000 V" sheetId="14" r:id="rId14"/>
    <sheet name="Aukštis M s" sheetId="15" r:id="rId15"/>
    <sheet name="Aukštis V s" sheetId="16" r:id="rId16"/>
    <sheet name="Tolis M" sheetId="17" r:id="rId17"/>
    <sheet name="Tolis V" sheetId="18" r:id="rId18"/>
    <sheet name="Rutulys M V s" sheetId="19" r:id="rId19"/>
    <sheet name="Rutulys M V jn vet" sheetId="20" r:id="rId20"/>
    <sheet name="Diskas M s vet" sheetId="21" r:id="rId21"/>
    <sheet name="Diskas V vet" sheetId="22" r:id="rId22"/>
    <sheet name="Ietis V s" sheetId="23" r:id="rId23"/>
    <sheet name="Kamuoliukas M V ja" sheetId="24" r:id="rId24"/>
  </sheets>
  <definedNames/>
  <calcPr fullCalcOnLoad="1"/>
</workbook>
</file>

<file path=xl/sharedStrings.xml><?xml version="1.0" encoding="utf-8"?>
<sst xmlns="http://schemas.openxmlformats.org/spreadsheetml/2006/main" count="1630" uniqueCount="204">
  <si>
    <t>Finalas</t>
  </si>
  <si>
    <t>Atrankos bėg.</t>
  </si>
  <si>
    <t>Vieta</t>
  </si>
  <si>
    <t>Nr.</t>
  </si>
  <si>
    <t>Vardas</t>
  </si>
  <si>
    <t>Pavardė</t>
  </si>
  <si>
    <t>Gim. data</t>
  </si>
  <si>
    <t>Amž.</t>
  </si>
  <si>
    <t>Gr.</t>
  </si>
  <si>
    <t>Klubas</t>
  </si>
  <si>
    <t>Miestas</t>
  </si>
  <si>
    <t>Koef.</t>
  </si>
  <si>
    <t>Vet. koef.</t>
  </si>
  <si>
    <t>Rez.</t>
  </si>
  <si>
    <t>Rez. su koef.</t>
  </si>
  <si>
    <t>Vet. rez.</t>
  </si>
  <si>
    <t>Treneris</t>
  </si>
  <si>
    <t>S</t>
  </si>
  <si>
    <t>JN</t>
  </si>
  <si>
    <t>JA</t>
  </si>
  <si>
    <t>V</t>
  </si>
  <si>
    <t>Gluosnė</t>
  </si>
  <si>
    <t>Norkutė</t>
  </si>
  <si>
    <t>B2</t>
  </si>
  <si>
    <t>Šaltinis</t>
  </si>
  <si>
    <t>Monika</t>
  </si>
  <si>
    <t>Aželionytė</t>
  </si>
  <si>
    <t>Šarūnas</t>
  </si>
  <si>
    <t>Vilnius</t>
  </si>
  <si>
    <t>L.Balsys</t>
  </si>
  <si>
    <t>Živilė</t>
  </si>
  <si>
    <t>Karoblienė</t>
  </si>
  <si>
    <t>B3</t>
  </si>
  <si>
    <t>Perkūnas</t>
  </si>
  <si>
    <t>Šiauliai</t>
  </si>
  <si>
    <t>Savarankiškai</t>
  </si>
  <si>
    <t>Silvija</t>
  </si>
  <si>
    <t>Koveraitė</t>
  </si>
  <si>
    <t>D.Jusys</t>
  </si>
  <si>
    <t>Vitalija</t>
  </si>
  <si>
    <t>Vaičaitienė</t>
  </si>
  <si>
    <t>Kristina</t>
  </si>
  <si>
    <t>Mačiutaitė</t>
  </si>
  <si>
    <t>B2/3</t>
  </si>
  <si>
    <t>Parolimpietis</t>
  </si>
  <si>
    <t>Kaunas</t>
  </si>
  <si>
    <t>Sveikata</t>
  </si>
  <si>
    <t>Giedrė</t>
  </si>
  <si>
    <t>Gusmanaitė</t>
  </si>
  <si>
    <t>L. Balsys</t>
  </si>
  <si>
    <t>Dileta</t>
  </si>
  <si>
    <t>Aleknavičiūtė</t>
  </si>
  <si>
    <t>Šviesa</t>
  </si>
  <si>
    <t>Panevėžys</t>
  </si>
  <si>
    <t>S.Sokolovas</t>
  </si>
  <si>
    <t>Gabrielė</t>
  </si>
  <si>
    <t>Eglinskaitė</t>
  </si>
  <si>
    <t>Goda</t>
  </si>
  <si>
    <t>B1</t>
  </si>
  <si>
    <t>Elena</t>
  </si>
  <si>
    <t>Dinienė</t>
  </si>
  <si>
    <t>Daiva</t>
  </si>
  <si>
    <t>Mačiutienė</t>
  </si>
  <si>
    <t>Savarankškai</t>
  </si>
  <si>
    <t>Sigita</t>
  </si>
  <si>
    <t>Markevičienė</t>
  </si>
  <si>
    <t>Modestas</t>
  </si>
  <si>
    <t>Grauslys</t>
  </si>
  <si>
    <t>Martynas</t>
  </si>
  <si>
    <t>Janulčikas</t>
  </si>
  <si>
    <t>D.Grigienė</t>
  </si>
  <si>
    <t>Petras</t>
  </si>
  <si>
    <t>Krapikas</t>
  </si>
  <si>
    <t>A.Buliuolis</t>
  </si>
  <si>
    <t>Vytautas</t>
  </si>
  <si>
    <t>Girnius</t>
  </si>
  <si>
    <t>Rokas</t>
  </si>
  <si>
    <t>Ažubalis</t>
  </si>
  <si>
    <t>J.Auga</t>
  </si>
  <si>
    <t>Pranas</t>
  </si>
  <si>
    <t>Pliuška</t>
  </si>
  <si>
    <t>J.Auga, S.Sokolovas</t>
  </si>
  <si>
    <t>Remigijus</t>
  </si>
  <si>
    <t>Bagdonas</t>
  </si>
  <si>
    <t>B 2</t>
  </si>
  <si>
    <t>Aivaras</t>
  </si>
  <si>
    <t>Miliauskas</t>
  </si>
  <si>
    <t>Vincas</t>
  </si>
  <si>
    <t>Deividas</t>
  </si>
  <si>
    <t>Pliavgo</t>
  </si>
  <si>
    <t>400 m bėgimas moterims</t>
  </si>
  <si>
    <t>Rezultatas</t>
  </si>
  <si>
    <t>Kilminta</t>
  </si>
  <si>
    <t>400 m bėgimas vyrams</t>
  </si>
  <si>
    <t>Arvydas</t>
  </si>
  <si>
    <t>Markevičius</t>
  </si>
  <si>
    <t>Mantas</t>
  </si>
  <si>
    <t>Ernestas</t>
  </si>
  <si>
    <t>Kačiulis</t>
  </si>
  <si>
    <t>Povilas</t>
  </si>
  <si>
    <t>Zigmantas</t>
  </si>
  <si>
    <t>Kęstutis</t>
  </si>
  <si>
    <t>Bartkėnas</t>
  </si>
  <si>
    <t>Bandymai</t>
  </si>
  <si>
    <t>Eilė</t>
  </si>
  <si>
    <t>Osvaldas</t>
  </si>
  <si>
    <t>Bareikis</t>
  </si>
  <si>
    <t>Simas</t>
  </si>
  <si>
    <t>Devainis</t>
  </si>
  <si>
    <t>Rolandas</t>
  </si>
  <si>
    <t>Urbonas</t>
  </si>
  <si>
    <t>Šuolis į aukštį moterims</t>
  </si>
  <si>
    <t>Aukštis</t>
  </si>
  <si>
    <t>Šuolis į aukštį vyrams</t>
  </si>
  <si>
    <t>LIETUVOS AKLŲJŲ IR SILPNAREGIŲ</t>
  </si>
  <si>
    <t xml:space="preserve"> </t>
  </si>
  <si>
    <t>Varžybų vyriausioji sekretorė</t>
  </si>
  <si>
    <t>3 kg.</t>
  </si>
  <si>
    <t>Įrankio svoris</t>
  </si>
  <si>
    <t>6 kg.</t>
  </si>
  <si>
    <t>5 kg.</t>
  </si>
  <si>
    <t>Trumpelis</t>
  </si>
  <si>
    <t>Edmundas</t>
  </si>
  <si>
    <t>200 m bėgimas moterims</t>
  </si>
  <si>
    <t>200 m bėgimas vyrams</t>
  </si>
  <si>
    <t>800 m bėgimas vyrams</t>
  </si>
  <si>
    <t>Januškevičius</t>
  </si>
  <si>
    <t>Arnoldas</t>
  </si>
  <si>
    <t>DANGYRA GRIGIENĖ</t>
  </si>
  <si>
    <t>Varžybų vyriausioji teisėja</t>
  </si>
  <si>
    <t>2018 m. birželio 2-3 d.</t>
  </si>
  <si>
    <t>Vilnius, 2018-06-02</t>
  </si>
  <si>
    <t>VASAROS LENGVOSIOS ATLETIKOS</t>
  </si>
  <si>
    <t>ČEMPIONATAS</t>
  </si>
  <si>
    <t>Lietuvos aklųjų ir silpnaregių lengvosios atletikos vasaros čempionatas</t>
  </si>
  <si>
    <t>Vilnius, 2018-06-03</t>
  </si>
  <si>
    <t>60 m bėgimas jaunutėms</t>
  </si>
  <si>
    <t>60 m bėgimas jaunučiams</t>
  </si>
  <si>
    <t>100 m bėgimas moterims, jaunėms, veteranėms</t>
  </si>
  <si>
    <t>100 m bėgimas vyrams, jauniams, veteranams</t>
  </si>
  <si>
    <t>400 m bėgimas jaunėms ir veteranėms</t>
  </si>
  <si>
    <t>400 m bėgimas jauniams ir veteranams</t>
  </si>
  <si>
    <t>600 m bėgimas jaunutėms</t>
  </si>
  <si>
    <t>800 m bėgimas moterims ir jaunėms</t>
  </si>
  <si>
    <t>1500 m bėgimas moterims, veteranėms</t>
  </si>
  <si>
    <t>1500 m bėgimas vyrams, jauniams, veteranams</t>
  </si>
  <si>
    <t>5000 m bėgimas vyrams</t>
  </si>
  <si>
    <t>Šuolis į tolį moterims (visos grupės)</t>
  </si>
  <si>
    <t>Šuolis į tolį vyrams (visos grupės)</t>
  </si>
  <si>
    <t>Rutulio stūmimas jaunėms</t>
  </si>
  <si>
    <t>Rutulio stūmimas veteranėms</t>
  </si>
  <si>
    <t>Rutulio stūmimas veteranams</t>
  </si>
  <si>
    <t>Kamuoliuko metimas jaunutėms</t>
  </si>
  <si>
    <t>Kamuoliuko metimas jaunučiams</t>
  </si>
  <si>
    <t>Garbielė</t>
  </si>
  <si>
    <t>S. Sokolovas</t>
  </si>
  <si>
    <t>Timofejevaitė</t>
  </si>
  <si>
    <t>Molėtai</t>
  </si>
  <si>
    <t>Rimkus</t>
  </si>
  <si>
    <t>Pasvalio r.</t>
  </si>
  <si>
    <t>Mikitinas</t>
  </si>
  <si>
    <t>Mačiuta</t>
  </si>
  <si>
    <t>R. Strazdaitė</t>
  </si>
  <si>
    <t>Denas</t>
  </si>
  <si>
    <t>Damskis</t>
  </si>
  <si>
    <t>Roza</t>
  </si>
  <si>
    <t>Nemoliajava</t>
  </si>
  <si>
    <t>Pilipavičienė</t>
  </si>
  <si>
    <t>Salomėja</t>
  </si>
  <si>
    <t>Giedrius</t>
  </si>
  <si>
    <t>Stoškus</t>
  </si>
  <si>
    <t>Miglė</t>
  </si>
  <si>
    <t>Stoškutė</t>
  </si>
  <si>
    <t>Arūnas</t>
  </si>
  <si>
    <t>Tareila</t>
  </si>
  <si>
    <t>Anatolijus</t>
  </si>
  <si>
    <t>Kuvšinovas</t>
  </si>
  <si>
    <t>GLUOSNĖ NORKUTĖ</t>
  </si>
  <si>
    <t>Darius</t>
  </si>
  <si>
    <t>Vaitkevičius</t>
  </si>
  <si>
    <t>Pamarys</t>
  </si>
  <si>
    <t>Klaipėda</t>
  </si>
  <si>
    <t>Takas</t>
  </si>
  <si>
    <t>3 kg</t>
  </si>
  <si>
    <r>
      <t xml:space="preserve">Vilnius, </t>
    </r>
    <r>
      <rPr>
        <sz val="12"/>
        <rFont val="Verdana"/>
        <family val="2"/>
      </rPr>
      <t>Vingio lengvosios atletikos stadionas (M. K. Čiurlionio g. 112)</t>
    </r>
  </si>
  <si>
    <t>Disko metimas vyrams (2kg visiems)</t>
  </si>
  <si>
    <t>Ieties metimas vyrams (800g)</t>
  </si>
  <si>
    <t>Rutulio stūmimas moterims (4 kg)</t>
  </si>
  <si>
    <t>Rutulio stūmimas vyrams (7,257 kg</t>
  </si>
  <si>
    <t>7,257.kg.</t>
  </si>
  <si>
    <t>Disko metimas veteranams (1,5 kg)</t>
  </si>
  <si>
    <t>Disko metimas moterims ir veteranėms (1kg visoms)</t>
  </si>
  <si>
    <t>-</t>
  </si>
  <si>
    <t>2;44,98</t>
  </si>
  <si>
    <t>3;08,94</t>
  </si>
  <si>
    <t>DNS</t>
  </si>
  <si>
    <t>o</t>
  </si>
  <si>
    <t>xxx</t>
  </si>
  <si>
    <t>x--</t>
  </si>
  <si>
    <t>x</t>
  </si>
  <si>
    <t>v</t>
  </si>
  <si>
    <t>21,76</t>
  </si>
  <si>
    <t>DND</t>
  </si>
  <si>
    <t>0,00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</si>
</sst>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"/>
    <numFmt numFmtId="173" formatCode="yy"/>
    <numFmt numFmtId="174" formatCode="0.0000"/>
    <numFmt numFmtId="175" formatCode="m:ss.00"/>
    <numFmt numFmtId="176" formatCode="mm:ss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h:mm;@"/>
    <numFmt numFmtId="182" formatCode="hh:mm:ss;@"/>
    <numFmt numFmtId="183" formatCode="[$-F400]h:mm:ss\ AM/PM"/>
  </numFmts>
  <fonts count="53"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0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0" applyNumberFormat="0" applyBorder="0" applyAlignment="0" applyProtection="0"/>
    <xf numFmtId="0" fontId="40" fillId="6" borderId="0" applyNumberFormat="0" applyBorder="0" applyAlignment="0" applyProtection="0"/>
    <xf numFmtId="0" fontId="10" fillId="7" borderId="0" applyNumberFormat="0" applyBorder="0" applyAlignment="0" applyProtection="0"/>
    <xf numFmtId="0" fontId="40" fillId="2" borderId="0" applyNumberFormat="0" applyBorder="0" applyAlignment="0" applyProtection="0"/>
    <xf numFmtId="0" fontId="10" fillId="8" borderId="0" applyNumberFormat="0" applyBorder="0" applyAlignment="0" applyProtection="0"/>
    <xf numFmtId="0" fontId="40" fillId="9" borderId="0" applyNumberFormat="0" applyBorder="0" applyAlignment="0" applyProtection="0"/>
    <xf numFmtId="0" fontId="10" fillId="10" borderId="0" applyNumberFormat="0" applyBorder="0" applyAlignment="0" applyProtection="0"/>
    <xf numFmtId="0" fontId="40" fillId="11" borderId="0" applyNumberFormat="0" applyBorder="0" applyAlignment="0" applyProtection="0"/>
    <xf numFmtId="0" fontId="10" fillId="4" borderId="0" applyNumberFormat="0" applyBorder="0" applyAlignment="0" applyProtection="0"/>
    <xf numFmtId="0" fontId="40" fillId="12" borderId="0" applyNumberFormat="0" applyBorder="0" applyAlignment="0" applyProtection="0"/>
    <xf numFmtId="0" fontId="10" fillId="13" borderId="0" applyNumberFormat="0" applyBorder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2" borderId="0" applyNumberFormat="0" applyBorder="0" applyAlignment="0" applyProtection="0"/>
    <xf numFmtId="0" fontId="10" fillId="8" borderId="0" applyNumberFormat="0" applyBorder="0" applyAlignment="0" applyProtection="0"/>
    <xf numFmtId="0" fontId="40" fillId="18" borderId="0" applyNumberFormat="0" applyBorder="0" applyAlignment="0" applyProtection="0"/>
    <xf numFmtId="0" fontId="10" fillId="13" borderId="0" applyNumberFormat="0" applyBorder="0" applyAlignment="0" applyProtection="0"/>
    <xf numFmtId="0" fontId="40" fillId="4" borderId="0" applyNumberFormat="0" applyBorder="0" applyAlignment="0" applyProtection="0"/>
    <xf numFmtId="0" fontId="10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1" borderId="0" applyNumberFormat="0" applyBorder="0" applyAlignment="0" applyProtection="0"/>
    <xf numFmtId="0" fontId="41" fillId="22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0" borderId="0" applyNumberFormat="0" applyBorder="0" applyAlignment="0" applyProtection="0"/>
    <xf numFmtId="0" fontId="41" fillId="4" borderId="0" applyNumberFormat="0" applyBorder="0" applyAlignment="0" applyProtection="0"/>
    <xf numFmtId="0" fontId="0" fillId="25" borderId="0" applyNumberFormat="0" applyBorder="0" applyAlignment="0" applyProtection="0"/>
    <xf numFmtId="0" fontId="41" fillId="20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23" borderId="0" applyNumberFormat="0" applyBorder="0" applyAlignment="0" applyProtection="0"/>
    <xf numFmtId="0" fontId="41" fillId="32" borderId="0" applyNumberFormat="0" applyBorder="0" applyAlignment="0" applyProtection="0"/>
    <xf numFmtId="0" fontId="0" fillId="20" borderId="0" applyNumberFormat="0" applyBorder="0" applyAlignment="0" applyProtection="0"/>
    <xf numFmtId="0" fontId="41" fillId="33" borderId="0" applyNumberFormat="0" applyBorder="0" applyAlignment="0" applyProtection="0"/>
    <xf numFmtId="0" fontId="0" fillId="34" borderId="0" applyNumberFormat="0" applyBorder="0" applyAlignment="0" applyProtection="0"/>
    <xf numFmtId="0" fontId="42" fillId="35" borderId="0" applyNumberFormat="0" applyBorder="0" applyAlignment="0" applyProtection="0"/>
    <xf numFmtId="0" fontId="11" fillId="5" borderId="0" applyNumberFormat="0" applyBorder="0" applyAlignment="0" applyProtection="0"/>
    <xf numFmtId="0" fontId="43" fillId="2" borderId="1" applyNumberFormat="0" applyAlignment="0" applyProtection="0"/>
    <xf numFmtId="0" fontId="12" fillId="12" borderId="2" applyNumberFormat="0" applyAlignment="0" applyProtection="0"/>
    <xf numFmtId="0" fontId="44" fillId="36" borderId="3" applyNumberFormat="0" applyAlignment="0" applyProtection="0"/>
    <xf numFmtId="0" fontId="13" fillId="3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39" borderId="1" applyNumberFormat="0" applyAlignment="0" applyProtection="0"/>
    <xf numFmtId="0" fontId="14" fillId="4" borderId="2" applyNumberFormat="0" applyAlignment="0" applyProtection="0"/>
    <xf numFmtId="0" fontId="2" fillId="0" borderId="0">
      <alignment/>
      <protection/>
    </xf>
    <xf numFmtId="0" fontId="48" fillId="0" borderId="8" applyNumberFormat="0" applyFill="0" applyAlignment="0" applyProtection="0"/>
    <xf numFmtId="0" fontId="15" fillId="0" borderId="9" applyNumberFormat="0" applyFill="0" applyAlignment="0" applyProtection="0"/>
    <xf numFmtId="0" fontId="49" fillId="40" borderId="0" applyNumberFormat="0" applyBorder="0" applyAlignment="0" applyProtection="0"/>
    <xf numFmtId="0" fontId="16" fillId="1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1" borderId="10" applyNumberFormat="0" applyFont="0" applyAlignment="0" applyProtection="0"/>
    <xf numFmtId="0" fontId="2" fillId="6" borderId="11" applyNumberFormat="0" applyFont="0" applyAlignment="0" applyProtection="0"/>
    <xf numFmtId="0" fontId="50" fillId="2" borderId="12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96" applyFont="1" applyFill="1">
      <alignment/>
      <protection/>
    </xf>
    <xf numFmtId="0" fontId="2" fillId="0" borderId="0" xfId="96" applyFont="1" applyFill="1" applyAlignment="1">
      <alignment horizontal="right" wrapText="1"/>
      <protection/>
    </xf>
    <xf numFmtId="0" fontId="2" fillId="0" borderId="0" xfId="96" applyFont="1" applyFill="1" applyAlignment="1">
      <alignment horizontal="left"/>
      <protection/>
    </xf>
    <xf numFmtId="0" fontId="2" fillId="0" borderId="0" xfId="96" applyFont="1" applyFill="1" applyAlignment="1">
      <alignment vertical="center"/>
      <protection/>
    </xf>
    <xf numFmtId="0" fontId="2" fillId="0" borderId="0" xfId="96" applyFont="1" applyFill="1" applyBorder="1" applyAlignment="1">
      <alignment vertical="center"/>
      <protection/>
    </xf>
    <xf numFmtId="0" fontId="2" fillId="0" borderId="0" xfId="94" applyFont="1" applyFill="1" applyAlignment="1">
      <alignment/>
    </xf>
    <xf numFmtId="0" fontId="2" fillId="0" borderId="0" xfId="94" applyFont="1" applyFill="1" applyAlignment="1">
      <alignment horizontal="right" wrapText="1"/>
    </xf>
    <xf numFmtId="0" fontId="2" fillId="0" borderId="0" xfId="94" applyFont="1" applyFill="1" applyAlignment="1">
      <alignment horizontal="left"/>
    </xf>
    <xf numFmtId="0" fontId="2" fillId="0" borderId="0" xfId="94" applyFont="1" applyFill="1" applyAlignment="1">
      <alignment vertical="center"/>
    </xf>
    <xf numFmtId="0" fontId="2" fillId="0" borderId="0" xfId="94" applyFont="1" applyFill="1" applyBorder="1" applyAlignment="1">
      <alignment vertical="center"/>
    </xf>
    <xf numFmtId="0" fontId="2" fillId="0" borderId="14" xfId="94" applyFont="1" applyBorder="1" applyAlignment="1">
      <alignment horizontal="center" vertical="center"/>
    </xf>
    <xf numFmtId="0" fontId="2" fillId="0" borderId="0" xfId="94" applyFont="1" applyAlignment="1">
      <alignment/>
    </xf>
    <xf numFmtId="0" fontId="2" fillId="0" borderId="0" xfId="94" applyFont="1" applyAlignment="1">
      <alignment horizontal="left"/>
    </xf>
    <xf numFmtId="0" fontId="2" fillId="0" borderId="0" xfId="94" applyFont="1" applyAlignment="1">
      <alignment horizontal="right" wrapText="1"/>
    </xf>
    <xf numFmtId="0" fontId="2" fillId="0" borderId="0" xfId="94" applyFont="1" applyAlignment="1">
      <alignment horizontal="center" wrapText="1"/>
    </xf>
    <xf numFmtId="0" fontId="2" fillId="0" borderId="0" xfId="94" applyFont="1" applyAlignment="1">
      <alignment vertical="center"/>
    </xf>
    <xf numFmtId="0" fontId="2" fillId="0" borderId="0" xfId="94" applyFont="1" applyAlignment="1">
      <alignment horizontal="center" vertical="center"/>
    </xf>
    <xf numFmtId="0" fontId="2" fillId="0" borderId="0" xfId="94" applyFont="1" applyBorder="1" applyAlignment="1">
      <alignment horizontal="center" vertical="center"/>
    </xf>
    <xf numFmtId="0" fontId="2" fillId="0" borderId="0" xfId="94" applyFont="1" applyAlignment="1">
      <alignment horizontal="center"/>
    </xf>
    <xf numFmtId="0" fontId="2" fillId="0" borderId="0" xfId="88" applyFont="1">
      <alignment/>
      <protection/>
    </xf>
    <xf numFmtId="0" fontId="7" fillId="0" borderId="0" xfId="88" applyFont="1" applyAlignment="1">
      <alignment vertical="top" wrapText="1"/>
      <protection/>
    </xf>
    <xf numFmtId="0" fontId="2" fillId="0" borderId="0" xfId="88" applyFont="1" applyAlignment="1">
      <alignment horizontal="right" wrapText="1"/>
      <protection/>
    </xf>
    <xf numFmtId="0" fontId="2" fillId="0" borderId="0" xfId="88" applyFont="1" applyAlignment="1">
      <alignment horizontal="left"/>
      <protection/>
    </xf>
    <xf numFmtId="0" fontId="2" fillId="0" borderId="0" xfId="88" applyFont="1" applyAlignment="1">
      <alignment vertical="center"/>
      <protection/>
    </xf>
    <xf numFmtId="0" fontId="8" fillId="0" borderId="0" xfId="88" applyFont="1" applyAlignment="1">
      <alignment vertical="center"/>
      <protection/>
    </xf>
    <xf numFmtId="0" fontId="6" fillId="0" borderId="0" xfId="88" applyFont="1" applyAlignment="1">
      <alignment vertical="center"/>
      <protection/>
    </xf>
    <xf numFmtId="0" fontId="2" fillId="0" borderId="0" xfId="88" applyFont="1" applyBorder="1" applyAlignment="1">
      <alignment horizontal="center" vertical="center"/>
      <protection/>
    </xf>
    <xf numFmtId="0" fontId="2" fillId="0" borderId="14" xfId="88" applyFont="1" applyBorder="1" applyAlignment="1">
      <alignment horizontal="center" vertical="center"/>
      <protection/>
    </xf>
    <xf numFmtId="0" fontId="7" fillId="0" borderId="0" xfId="88" applyFont="1" applyAlignment="1">
      <alignment horizontal="center" vertical="top" wrapText="1"/>
      <protection/>
    </xf>
    <xf numFmtId="0" fontId="2" fillId="0" borderId="0" xfId="88" applyFont="1" applyFill="1">
      <alignment/>
      <protection/>
    </xf>
    <xf numFmtId="0" fontId="2" fillId="0" borderId="0" xfId="88" applyFont="1" applyAlignment="1">
      <alignment horizontal="center" wrapText="1"/>
      <protection/>
    </xf>
    <xf numFmtId="0" fontId="2" fillId="0" borderId="0" xfId="88" applyFont="1" applyAlignment="1">
      <alignment horizontal="center" vertical="center"/>
      <protection/>
    </xf>
    <xf numFmtId="0" fontId="2" fillId="0" borderId="0" xfId="88" applyFont="1" applyAlignment="1">
      <alignment horizontal="center"/>
      <protection/>
    </xf>
    <xf numFmtId="0" fontId="7" fillId="0" borderId="0" xfId="94" applyFont="1" applyAlignment="1">
      <alignment vertical="top" wrapText="1"/>
    </xf>
    <xf numFmtId="0" fontId="8" fillId="0" borderId="0" xfId="94" applyFont="1" applyAlignment="1">
      <alignment vertical="center"/>
    </xf>
    <xf numFmtId="0" fontId="6" fillId="0" borderId="0" xfId="94" applyFont="1" applyAlignment="1">
      <alignment vertical="center"/>
    </xf>
    <xf numFmtId="2" fontId="4" fillId="0" borderId="14" xfId="94" applyNumberFormat="1" applyFont="1" applyFill="1" applyBorder="1" applyAlignment="1">
      <alignment horizontal="left" vertical="center"/>
    </xf>
    <xf numFmtId="0" fontId="8" fillId="0" borderId="0" xfId="94" applyFont="1" applyAlignment="1">
      <alignment horizontal="center" vertical="center"/>
    </xf>
    <xf numFmtId="0" fontId="8" fillId="0" borderId="0" xfId="90" applyFont="1" applyAlignment="1">
      <alignment vertical="center"/>
      <protection/>
    </xf>
    <xf numFmtId="2" fontId="2" fillId="0" borderId="0" xfId="88" applyNumberFormat="1" applyFont="1" applyAlignment="1">
      <alignment vertical="center"/>
      <protection/>
    </xf>
    <xf numFmtId="2" fontId="2" fillId="0" borderId="14" xfId="88" applyNumberFormat="1" applyFont="1" applyBorder="1" applyAlignment="1">
      <alignment horizontal="center" vertical="center"/>
      <protection/>
    </xf>
    <xf numFmtId="2" fontId="2" fillId="0" borderId="0" xfId="88" applyNumberFormat="1" applyFont="1">
      <alignment/>
      <protection/>
    </xf>
    <xf numFmtId="0" fontId="2" fillId="0" borderId="0" xfId="88" applyFont="1" applyFill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88" applyNumberFormat="1" applyFont="1" applyAlignment="1">
      <alignment horizontal="right" wrapText="1"/>
      <protection/>
    </xf>
    <xf numFmtId="0" fontId="2" fillId="0" borderId="0" xfId="88" applyFont="1" applyFill="1" applyAlignment="1">
      <alignment horizontal="center"/>
      <protection/>
    </xf>
    <xf numFmtId="0" fontId="2" fillId="0" borderId="0" xfId="88" applyFont="1" applyFill="1" applyBorder="1" applyAlignment="1">
      <alignment vertical="center"/>
      <protection/>
    </xf>
    <xf numFmtId="0" fontId="2" fillId="0" borderId="0" xfId="88" applyFont="1" applyFill="1" applyAlignment="1">
      <alignment horizontal="center" vertical="center"/>
      <protection/>
    </xf>
    <xf numFmtId="0" fontId="2" fillId="0" borderId="0" xfId="88" applyFont="1" applyFill="1" applyBorder="1">
      <alignment/>
      <protection/>
    </xf>
    <xf numFmtId="0" fontId="2" fillId="0" borderId="0" xfId="88" applyFont="1" applyFill="1" applyAlignment="1">
      <alignment horizontal="right" wrapText="1"/>
      <protection/>
    </xf>
    <xf numFmtId="0" fontId="2" fillId="0" borderId="0" xfId="88" applyFont="1" applyFill="1" applyAlignment="1">
      <alignment horizontal="center" wrapText="1"/>
      <protection/>
    </xf>
    <xf numFmtId="0" fontId="2" fillId="0" borderId="0" xfId="88" applyFont="1" applyFill="1" applyAlignment="1">
      <alignment horizontal="left"/>
      <protection/>
    </xf>
    <xf numFmtId="175" fontId="2" fillId="0" borderId="0" xfId="88" applyNumberFormat="1" applyFont="1">
      <alignment/>
      <protection/>
    </xf>
    <xf numFmtId="175" fontId="2" fillId="0" borderId="0" xfId="88" applyNumberFormat="1" applyFont="1" applyAlignment="1">
      <alignment vertical="center"/>
      <protection/>
    </xf>
    <xf numFmtId="175" fontId="2" fillId="0" borderId="0" xfId="88" applyNumberFormat="1" applyFont="1" applyAlignment="1">
      <alignment horizontal="right" wrapText="1"/>
      <protection/>
    </xf>
    <xf numFmtId="176" fontId="2" fillId="0" borderId="0" xfId="88" applyNumberFormat="1" applyFont="1">
      <alignment/>
      <protection/>
    </xf>
    <xf numFmtId="176" fontId="2" fillId="0" borderId="0" xfId="88" applyNumberFormat="1" applyFont="1" applyBorder="1" applyAlignment="1">
      <alignment horizontal="center" vertical="center"/>
      <protection/>
    </xf>
    <xf numFmtId="176" fontId="2" fillId="0" borderId="0" xfId="88" applyNumberFormat="1" applyFont="1" applyAlignment="1">
      <alignment vertical="center"/>
      <protection/>
    </xf>
    <xf numFmtId="176" fontId="2" fillId="0" borderId="0" xfId="88" applyNumberFormat="1" applyFont="1" applyAlignment="1">
      <alignment horizontal="right" wrapText="1"/>
      <protection/>
    </xf>
    <xf numFmtId="0" fontId="6" fillId="0" borderId="0" xfId="94" applyFont="1" applyFill="1" applyBorder="1" applyAlignment="1">
      <alignment horizontal="center" vertical="center"/>
    </xf>
    <xf numFmtId="172" fontId="5" fillId="0" borderId="0" xfId="94" applyNumberFormat="1" applyFont="1" applyFill="1" applyBorder="1" applyAlignment="1">
      <alignment horizontal="center" vertical="center"/>
    </xf>
    <xf numFmtId="173" fontId="3" fillId="0" borderId="0" xfId="94" applyNumberFormat="1" applyFont="1" applyFill="1" applyBorder="1" applyAlignment="1">
      <alignment horizontal="center" vertical="center"/>
    </xf>
    <xf numFmtId="2" fontId="4" fillId="0" borderId="0" xfId="94" applyNumberFormat="1" applyFont="1" applyFill="1" applyBorder="1" applyAlignment="1">
      <alignment horizontal="center" vertical="center"/>
    </xf>
    <xf numFmtId="1" fontId="4" fillId="0" borderId="0" xfId="94" applyNumberFormat="1" applyFont="1" applyFill="1" applyBorder="1" applyAlignment="1">
      <alignment horizontal="center" vertical="center"/>
    </xf>
    <xf numFmtId="2" fontId="6" fillId="0" borderId="0" xfId="94" applyNumberFormat="1" applyFont="1" applyFill="1" applyBorder="1" applyAlignment="1">
      <alignment horizontal="center" vertical="center"/>
    </xf>
    <xf numFmtId="2" fontId="2" fillId="0" borderId="0" xfId="94" applyNumberFormat="1" applyFont="1" applyFill="1" applyBorder="1" applyAlignment="1">
      <alignment horizontal="center" vertical="center"/>
    </xf>
    <xf numFmtId="14" fontId="2" fillId="0" borderId="0" xfId="96" applyNumberFormat="1" applyFont="1" applyFill="1">
      <alignment/>
      <protection/>
    </xf>
    <xf numFmtId="0" fontId="9" fillId="0" borderId="15" xfId="94" applyFont="1" applyBorder="1" applyAlignment="1">
      <alignment horizontal="center" vertical="center" wrapText="1"/>
    </xf>
    <xf numFmtId="0" fontId="6" fillId="0" borderId="16" xfId="94" applyFont="1" applyBorder="1" applyAlignment="1">
      <alignment horizontal="center" vertical="center"/>
    </xf>
    <xf numFmtId="0" fontId="19" fillId="0" borderId="0" xfId="96" applyFont="1" applyFill="1">
      <alignment/>
      <protection/>
    </xf>
    <xf numFmtId="0" fontId="7" fillId="0" borderId="0" xfId="96" applyFont="1" applyFill="1" applyAlignment="1">
      <alignment vertical="top" wrapText="1"/>
      <protection/>
    </xf>
    <xf numFmtId="0" fontId="8" fillId="0" borderId="0" xfId="96" applyFont="1" applyFill="1" applyAlignment="1">
      <alignment vertical="center"/>
      <protection/>
    </xf>
    <xf numFmtId="0" fontId="6" fillId="0" borderId="0" xfId="96" applyFont="1" applyFill="1" applyAlignment="1">
      <alignment vertical="center"/>
      <protection/>
    </xf>
    <xf numFmtId="0" fontId="2" fillId="0" borderId="17" xfId="92" applyFont="1" applyFill="1" applyBorder="1" applyAlignment="1">
      <alignment horizontal="left" vertical="center"/>
      <protection/>
    </xf>
    <xf numFmtId="0" fontId="2" fillId="0" borderId="18" xfId="92" applyFont="1" applyFill="1" applyBorder="1" applyAlignment="1">
      <alignment horizontal="center" vertical="center"/>
      <protection/>
    </xf>
    <xf numFmtId="0" fontId="2" fillId="0" borderId="17" xfId="92" applyFont="1" applyFill="1" applyBorder="1" applyAlignment="1">
      <alignment horizontal="center" vertical="center"/>
      <protection/>
    </xf>
    <xf numFmtId="0" fontId="2" fillId="0" borderId="0" xfId="92" applyFont="1" applyFill="1" applyAlignment="1">
      <alignment vertical="center"/>
      <protection/>
    </xf>
    <xf numFmtId="0" fontId="6" fillId="0" borderId="17" xfId="0" applyFont="1" applyBorder="1" applyAlignment="1">
      <alignment horizontal="center" vertical="center"/>
    </xf>
    <xf numFmtId="0" fontId="2" fillId="0" borderId="17" xfId="96" applyFont="1" applyFill="1" applyBorder="1" applyAlignment="1">
      <alignment horizontal="right" vertical="center"/>
      <protection/>
    </xf>
    <xf numFmtId="172" fontId="5" fillId="0" borderId="14" xfId="96" applyNumberFormat="1" applyFont="1" applyFill="1" applyBorder="1" applyAlignment="1">
      <alignment horizontal="center" vertical="center"/>
      <protection/>
    </xf>
    <xf numFmtId="173" fontId="5" fillId="0" borderId="14" xfId="96" applyNumberFormat="1" applyFont="1" applyFill="1" applyBorder="1" applyAlignment="1">
      <alignment horizontal="center" vertical="center"/>
      <protection/>
    </xf>
    <xf numFmtId="49" fontId="5" fillId="0" borderId="14" xfId="96" applyNumberFormat="1" applyFont="1" applyFill="1" applyBorder="1" applyAlignment="1">
      <alignment horizontal="left" vertical="center"/>
      <protection/>
    </xf>
    <xf numFmtId="0" fontId="4" fillId="0" borderId="14" xfId="96" applyFont="1" applyFill="1" applyBorder="1" applyAlignment="1">
      <alignment horizontal="left" vertical="center"/>
      <protection/>
    </xf>
    <xf numFmtId="0" fontId="4" fillId="0" borderId="14" xfId="96" applyFont="1" applyFill="1" applyBorder="1" applyAlignment="1">
      <alignment horizontal="center" vertical="center"/>
      <protection/>
    </xf>
    <xf numFmtId="2" fontId="2" fillId="0" borderId="14" xfId="96" applyNumberFormat="1" applyFont="1" applyFill="1" applyBorder="1" applyAlignment="1">
      <alignment horizontal="center" vertical="center"/>
      <protection/>
    </xf>
    <xf numFmtId="0" fontId="6" fillId="0" borderId="19" xfId="96" applyFont="1" applyFill="1" applyBorder="1" applyAlignment="1">
      <alignment horizontal="left" vertical="center"/>
      <protection/>
    </xf>
    <xf numFmtId="0" fontId="7" fillId="0" borderId="0" xfId="94" applyFont="1" applyFill="1" applyAlignment="1">
      <alignment vertical="top" wrapText="1"/>
    </xf>
    <xf numFmtId="0" fontId="8" fillId="0" borderId="0" xfId="94" applyFont="1" applyFill="1" applyAlignment="1">
      <alignment vertical="center"/>
    </xf>
    <xf numFmtId="0" fontId="6" fillId="0" borderId="0" xfId="94" applyFont="1" applyFill="1" applyAlignment="1">
      <alignment vertical="center"/>
    </xf>
    <xf numFmtId="0" fontId="6" fillId="0" borderId="17" xfId="94" applyFont="1" applyFill="1" applyBorder="1" applyAlignment="1">
      <alignment horizontal="center" vertical="center"/>
    </xf>
    <xf numFmtId="2" fontId="2" fillId="0" borderId="14" xfId="94" applyNumberFormat="1" applyFont="1" applyFill="1" applyBorder="1" applyAlignment="1">
      <alignment horizontal="center" vertical="center"/>
    </xf>
    <xf numFmtId="0" fontId="2" fillId="0" borderId="19" xfId="92" applyFont="1" applyFill="1" applyBorder="1" applyAlignment="1">
      <alignment horizontal="center" vertical="center"/>
      <protection/>
    </xf>
    <xf numFmtId="0" fontId="6" fillId="0" borderId="0" xfId="94" applyFont="1" applyAlignment="1">
      <alignment/>
    </xf>
    <xf numFmtId="0" fontId="6" fillId="0" borderId="19" xfId="88" applyFont="1" applyFill="1" applyBorder="1" applyAlignment="1">
      <alignment horizontal="left" vertical="center"/>
      <protection/>
    </xf>
    <xf numFmtId="2" fontId="7" fillId="0" borderId="0" xfId="88" applyNumberFormat="1" applyFont="1" applyAlignment="1">
      <alignment vertical="top" wrapText="1"/>
      <protection/>
    </xf>
    <xf numFmtId="0" fontId="6" fillId="0" borderId="0" xfId="0" applyFont="1" applyAlignment="1">
      <alignment vertical="center"/>
    </xf>
    <xf numFmtId="0" fontId="2" fillId="0" borderId="0" xfId="92" applyFont="1" applyFill="1" applyBorder="1" applyAlignment="1">
      <alignment horizontal="left" vertical="center"/>
      <protection/>
    </xf>
    <xf numFmtId="0" fontId="2" fillId="0" borderId="0" xfId="92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7" fillId="0" borderId="0" xfId="94" applyFont="1" applyAlignment="1">
      <alignment horizontal="center" vertical="top" wrapText="1"/>
    </xf>
    <xf numFmtId="0" fontId="6" fillId="0" borderId="17" xfId="94" applyFont="1" applyBorder="1" applyAlignment="1">
      <alignment horizontal="center" vertical="center" wrapText="1"/>
    </xf>
    <xf numFmtId="0" fontId="6" fillId="0" borderId="19" xfId="94" applyFont="1" applyFill="1" applyBorder="1" applyAlignment="1">
      <alignment horizontal="left" vertical="center"/>
    </xf>
    <xf numFmtId="0" fontId="2" fillId="0" borderId="14" xfId="88" applyFont="1" applyFill="1" applyBorder="1" applyAlignment="1">
      <alignment horizontal="center" vertical="center"/>
      <protection/>
    </xf>
    <xf numFmtId="0" fontId="8" fillId="0" borderId="0" xfId="88" applyFont="1" applyFill="1" applyAlignment="1">
      <alignment vertical="center"/>
      <protection/>
    </xf>
    <xf numFmtId="175" fontId="7" fillId="0" borderId="0" xfId="88" applyNumberFormat="1" applyFont="1" applyAlignment="1">
      <alignment vertical="top" wrapText="1"/>
      <protection/>
    </xf>
    <xf numFmtId="176" fontId="7" fillId="0" borderId="0" xfId="88" applyNumberFormat="1" applyFont="1" applyAlignment="1">
      <alignment vertical="top" wrapText="1"/>
      <protection/>
    </xf>
    <xf numFmtId="0" fontId="6" fillId="0" borderId="16" xfId="88" applyFont="1" applyBorder="1" applyAlignment="1">
      <alignment horizontal="center" vertical="center"/>
      <protection/>
    </xf>
    <xf numFmtId="0" fontId="6" fillId="0" borderId="14" xfId="88" applyFont="1" applyBorder="1" applyAlignment="1">
      <alignment horizontal="center" vertical="center"/>
      <protection/>
    </xf>
    <xf numFmtId="2" fontId="9" fillId="0" borderId="15" xfId="88" applyNumberFormat="1" applyFont="1" applyBorder="1" applyAlignment="1">
      <alignment horizontal="center" vertical="center" wrapText="1"/>
      <protection/>
    </xf>
    <xf numFmtId="49" fontId="2" fillId="0" borderId="0" xfId="88" applyNumberFormat="1" applyFont="1" applyFill="1" applyAlignment="1">
      <alignment horizontal="center"/>
      <protection/>
    </xf>
    <xf numFmtId="0" fontId="2" fillId="2" borderId="14" xfId="94" applyFont="1" applyFill="1" applyBorder="1" applyAlignment="1">
      <alignment horizontal="center" vertical="center"/>
    </xf>
    <xf numFmtId="0" fontId="2" fillId="0" borderId="0" xfId="94" applyFont="1" applyFill="1" applyBorder="1" applyAlignment="1">
      <alignment horizontal="center" vertical="center"/>
    </xf>
    <xf numFmtId="0" fontId="2" fillId="0" borderId="0" xfId="94" applyFont="1" applyFill="1" applyBorder="1" applyAlignment="1">
      <alignment horizontal="right" vertical="center"/>
    </xf>
    <xf numFmtId="0" fontId="6" fillId="0" borderId="0" xfId="94" applyFont="1" applyFill="1" applyBorder="1" applyAlignment="1">
      <alignment horizontal="left" vertical="center"/>
    </xf>
    <xf numFmtId="49" fontId="5" fillId="0" borderId="0" xfId="94" applyNumberFormat="1" applyFont="1" applyFill="1" applyBorder="1" applyAlignment="1">
      <alignment horizontal="left" vertical="center"/>
    </xf>
    <xf numFmtId="0" fontId="4" fillId="0" borderId="0" xfId="94" applyFont="1" applyFill="1" applyBorder="1" applyAlignment="1">
      <alignment horizontal="left" vertical="center"/>
    </xf>
    <xf numFmtId="0" fontId="4" fillId="0" borderId="0" xfId="94" applyFont="1" applyFill="1" applyBorder="1" applyAlignment="1">
      <alignment horizontal="center" vertical="center"/>
    </xf>
    <xf numFmtId="174" fontId="4" fillId="0" borderId="0" xfId="94" applyNumberFormat="1" applyFont="1" applyFill="1" applyBorder="1" applyAlignment="1">
      <alignment horizontal="center" vertical="center"/>
    </xf>
    <xf numFmtId="2" fontId="4" fillId="0" borderId="0" xfId="94" applyNumberFormat="1" applyFont="1" applyFill="1" applyBorder="1" applyAlignment="1">
      <alignment horizontal="left" vertical="center"/>
    </xf>
    <xf numFmtId="0" fontId="2" fillId="0" borderId="14" xfId="94" applyFont="1" applyFill="1" applyBorder="1" applyAlignment="1">
      <alignment/>
    </xf>
    <xf numFmtId="174" fontId="4" fillId="0" borderId="14" xfId="96" applyNumberFormat="1" applyFont="1" applyFill="1" applyBorder="1" applyAlignment="1">
      <alignment horizontal="center" vertical="center"/>
      <protection/>
    </xf>
    <xf numFmtId="0" fontId="2" fillId="0" borderId="14" xfId="92" applyFont="1" applyFill="1" applyBorder="1" applyAlignment="1">
      <alignment horizontal="left" vertical="center"/>
      <protection/>
    </xf>
    <xf numFmtId="172" fontId="5" fillId="0" borderId="14" xfId="94" applyNumberFormat="1" applyFont="1" applyBorder="1" applyAlignment="1">
      <alignment horizontal="center" vertical="center"/>
    </xf>
    <xf numFmtId="49" fontId="5" fillId="0" borderId="14" xfId="94" applyNumberFormat="1" applyFont="1" applyFill="1" applyBorder="1" applyAlignment="1">
      <alignment horizontal="left" vertical="center"/>
    </xf>
    <xf numFmtId="0" fontId="4" fillId="0" borderId="14" xfId="94" applyFont="1" applyFill="1" applyBorder="1" applyAlignment="1">
      <alignment horizontal="center" vertical="center"/>
    </xf>
    <xf numFmtId="0" fontId="2" fillId="0" borderId="17" xfId="88" applyFont="1" applyFill="1" applyBorder="1" applyAlignment="1">
      <alignment horizontal="right" vertical="center"/>
      <protection/>
    </xf>
    <xf numFmtId="172" fontId="5" fillId="0" borderId="14" xfId="88" applyNumberFormat="1" applyFont="1" applyFill="1" applyBorder="1" applyAlignment="1">
      <alignment horizontal="center" vertical="center"/>
      <protection/>
    </xf>
    <xf numFmtId="49" fontId="5" fillId="0" borderId="14" xfId="88" applyNumberFormat="1" applyFont="1" applyFill="1" applyBorder="1" applyAlignment="1">
      <alignment horizontal="left" vertical="center"/>
      <protection/>
    </xf>
    <xf numFmtId="0" fontId="4" fillId="0" borderId="14" xfId="88" applyFont="1" applyFill="1" applyBorder="1" applyAlignment="1">
      <alignment horizontal="left" vertical="center"/>
      <protection/>
    </xf>
    <xf numFmtId="0" fontId="4" fillId="0" borderId="14" xfId="88" applyFont="1" applyFill="1" applyBorder="1" applyAlignment="1">
      <alignment horizontal="center" vertical="center"/>
      <protection/>
    </xf>
    <xf numFmtId="2" fontId="2" fillId="0" borderId="14" xfId="88" applyNumberFormat="1" applyFont="1" applyFill="1" applyBorder="1" applyAlignment="1">
      <alignment horizontal="center" vertical="center"/>
      <protection/>
    </xf>
    <xf numFmtId="172" fontId="5" fillId="0" borderId="14" xfId="88" applyNumberFormat="1" applyFont="1" applyBorder="1" applyAlignment="1">
      <alignment horizontal="center" vertical="center"/>
      <protection/>
    </xf>
    <xf numFmtId="173" fontId="5" fillId="0" borderId="14" xfId="88" applyNumberFormat="1" applyFont="1" applyFill="1" applyBorder="1" applyAlignment="1">
      <alignment horizontal="center" vertical="center"/>
      <protection/>
    </xf>
    <xf numFmtId="0" fontId="2" fillId="0" borderId="14" xfId="94" applyFont="1" applyFill="1" applyBorder="1" applyAlignment="1">
      <alignment horizontal="center" vertical="center"/>
    </xf>
    <xf numFmtId="0" fontId="2" fillId="0" borderId="17" xfId="94" applyFont="1" applyFill="1" applyBorder="1" applyAlignment="1">
      <alignment horizontal="right" vertical="center"/>
    </xf>
    <xf numFmtId="0" fontId="4" fillId="0" borderId="14" xfId="94" applyFont="1" applyFill="1" applyBorder="1" applyAlignment="1">
      <alignment horizontal="left" vertical="center"/>
    </xf>
    <xf numFmtId="175" fontId="2" fillId="0" borderId="14" xfId="94" applyNumberFormat="1" applyFont="1" applyBorder="1" applyAlignment="1">
      <alignment horizontal="center" vertical="center"/>
    </xf>
    <xf numFmtId="173" fontId="5" fillId="0" borderId="14" xfId="88" applyNumberFormat="1" applyFont="1" applyBorder="1" applyAlignment="1">
      <alignment horizontal="center" vertical="center"/>
      <protection/>
    </xf>
    <xf numFmtId="0" fontId="2" fillId="2" borderId="0" xfId="88" applyFont="1" applyFill="1">
      <alignment/>
      <protection/>
    </xf>
    <xf numFmtId="1" fontId="20" fillId="0" borderId="14" xfId="88" applyNumberFormat="1" applyFont="1" applyBorder="1" applyAlignment="1">
      <alignment horizontal="center" vertical="center"/>
      <protection/>
    </xf>
    <xf numFmtId="1" fontId="7" fillId="0" borderId="14" xfId="88" applyNumberFormat="1" applyFont="1" applyBorder="1" applyAlignment="1">
      <alignment horizontal="center" vertical="center"/>
      <protection/>
    </xf>
    <xf numFmtId="173" fontId="5" fillId="0" borderId="14" xfId="88" applyNumberFormat="1" applyFont="1" applyBorder="1" applyAlignment="1">
      <alignment horizontal="left" vertical="center"/>
      <protection/>
    </xf>
    <xf numFmtId="174" fontId="4" fillId="0" borderId="14" xfId="88" applyNumberFormat="1" applyFont="1" applyFill="1" applyBorder="1" applyAlignment="1">
      <alignment horizontal="center" vertical="center"/>
      <protection/>
    </xf>
    <xf numFmtId="2" fontId="4" fillId="0" borderId="14" xfId="88" applyNumberFormat="1" applyFont="1" applyFill="1" applyBorder="1" applyAlignment="1">
      <alignment horizontal="left" vertical="center"/>
      <protection/>
    </xf>
    <xf numFmtId="0" fontId="2" fillId="0" borderId="14" xfId="94" applyNumberFormat="1" applyFont="1" applyBorder="1" applyAlignment="1">
      <alignment horizontal="center" vertical="center"/>
    </xf>
    <xf numFmtId="172" fontId="5" fillId="0" borderId="14" xfId="94" applyNumberFormat="1" applyFont="1" applyFill="1" applyBorder="1" applyAlignment="1">
      <alignment horizontal="center" vertical="center"/>
    </xf>
    <xf numFmtId="2" fontId="4" fillId="0" borderId="14" xfId="94" applyNumberFormat="1" applyFont="1" applyFill="1" applyBorder="1" applyAlignment="1">
      <alignment horizontal="center" vertical="center"/>
    </xf>
    <xf numFmtId="1" fontId="4" fillId="0" borderId="14" xfId="94" applyNumberFormat="1" applyFont="1" applyFill="1" applyBorder="1" applyAlignment="1">
      <alignment horizontal="center" vertical="center"/>
    </xf>
    <xf numFmtId="173" fontId="5" fillId="0" borderId="14" xfId="94" applyNumberFormat="1" applyFont="1" applyFill="1" applyBorder="1" applyAlignment="1">
      <alignment horizontal="center" vertical="center"/>
    </xf>
    <xf numFmtId="174" fontId="4" fillId="0" borderId="14" xfId="94" applyNumberFormat="1" applyFont="1" applyFill="1" applyBorder="1" applyAlignment="1">
      <alignment horizontal="center" vertical="center"/>
    </xf>
    <xf numFmtId="0" fontId="2" fillId="0" borderId="14" xfId="90" applyFont="1" applyFill="1" applyBorder="1" applyAlignment="1">
      <alignment horizontal="center" vertical="center"/>
      <protection/>
    </xf>
    <xf numFmtId="172" fontId="5" fillId="0" borderId="14" xfId="90" applyNumberFormat="1" applyFont="1" applyFill="1" applyBorder="1" applyAlignment="1">
      <alignment horizontal="center" vertical="center"/>
      <protection/>
    </xf>
    <xf numFmtId="173" fontId="5" fillId="0" borderId="14" xfId="90" applyNumberFormat="1" applyFont="1" applyFill="1" applyBorder="1" applyAlignment="1">
      <alignment horizontal="center" vertical="center"/>
      <protection/>
    </xf>
    <xf numFmtId="49" fontId="5" fillId="0" borderId="14" xfId="90" applyNumberFormat="1" applyFont="1" applyFill="1" applyBorder="1" applyAlignment="1">
      <alignment horizontal="left" vertical="center"/>
      <protection/>
    </xf>
    <xf numFmtId="0" fontId="4" fillId="0" borderId="14" xfId="90" applyFont="1" applyFill="1" applyBorder="1" applyAlignment="1">
      <alignment horizontal="left" vertical="center"/>
      <protection/>
    </xf>
    <xf numFmtId="0" fontId="4" fillId="0" borderId="14" xfId="90" applyFont="1" applyFill="1" applyBorder="1" applyAlignment="1">
      <alignment horizontal="center" vertical="center"/>
      <protection/>
    </xf>
    <xf numFmtId="174" fontId="4" fillId="0" borderId="14" xfId="90" applyNumberFormat="1" applyFont="1" applyFill="1" applyBorder="1" applyAlignment="1">
      <alignment horizontal="center" vertical="center"/>
      <protection/>
    </xf>
    <xf numFmtId="2" fontId="2" fillId="0" borderId="14" xfId="90" applyNumberFormat="1" applyFont="1" applyFill="1" applyBorder="1" applyAlignment="1">
      <alignment horizontal="center" vertical="center"/>
      <protection/>
    </xf>
    <xf numFmtId="1" fontId="5" fillId="0" borderId="14" xfId="90" applyNumberFormat="1" applyFont="1" applyFill="1" applyBorder="1" applyAlignment="1">
      <alignment horizontal="center" vertical="center"/>
      <protection/>
    </xf>
    <xf numFmtId="2" fontId="4" fillId="0" borderId="14" xfId="90" applyNumberFormat="1" applyFont="1" applyFill="1" applyBorder="1" applyAlignment="1">
      <alignment horizontal="left" vertical="center"/>
      <protection/>
    </xf>
    <xf numFmtId="2" fontId="4" fillId="0" borderId="14" xfId="90" applyNumberFormat="1" applyFont="1" applyFill="1" applyBorder="1" applyAlignment="1">
      <alignment horizontal="center" vertical="center"/>
      <protection/>
    </xf>
    <xf numFmtId="0" fontId="5" fillId="0" borderId="14" xfId="96" applyFont="1" applyFill="1" applyBorder="1" applyAlignment="1">
      <alignment horizontal="left" vertical="center"/>
      <protection/>
    </xf>
    <xf numFmtId="0" fontId="5" fillId="0" borderId="14" xfId="96" applyFont="1" applyFill="1" applyBorder="1" applyAlignment="1">
      <alignment horizontal="center" vertical="center"/>
      <protection/>
    </xf>
    <xf numFmtId="2" fontId="5" fillId="0" borderId="14" xfId="96" applyNumberFormat="1" applyFont="1" applyFill="1" applyBorder="1" applyAlignment="1">
      <alignment horizontal="center" vertical="center"/>
      <protection/>
    </xf>
    <xf numFmtId="0" fontId="5" fillId="0" borderId="14" xfId="96" applyNumberFormat="1" applyFont="1" applyFill="1" applyBorder="1" applyAlignment="1">
      <alignment horizontal="left" vertical="center"/>
      <protection/>
    </xf>
    <xf numFmtId="0" fontId="5" fillId="0" borderId="0" xfId="96" applyFont="1" applyFill="1">
      <alignment/>
      <protection/>
    </xf>
    <xf numFmtId="0" fontId="5" fillId="0" borderId="14" xfId="94" applyFont="1" applyFill="1" applyBorder="1" applyAlignment="1">
      <alignment horizontal="center" vertical="center"/>
    </xf>
    <xf numFmtId="175" fontId="5" fillId="0" borderId="14" xfId="94" applyNumberFormat="1" applyFont="1" applyBorder="1" applyAlignment="1">
      <alignment horizontal="left" vertical="center"/>
    </xf>
    <xf numFmtId="174" fontId="5" fillId="0" borderId="14" xfId="96" applyNumberFormat="1" applyFont="1" applyFill="1" applyBorder="1" applyAlignment="1">
      <alignment horizontal="center" vertical="center"/>
      <protection/>
    </xf>
    <xf numFmtId="2" fontId="5" fillId="0" borderId="14" xfId="94" applyNumberFormat="1" applyFont="1" applyFill="1" applyBorder="1" applyAlignment="1">
      <alignment horizontal="center" vertical="center"/>
    </xf>
    <xf numFmtId="0" fontId="5" fillId="0" borderId="14" xfId="88" applyFont="1" applyFill="1" applyBorder="1" applyAlignment="1">
      <alignment horizontal="left" vertical="center"/>
      <protection/>
    </xf>
    <xf numFmtId="0" fontId="5" fillId="0" borderId="14" xfId="88" applyFont="1" applyFill="1" applyBorder="1" applyAlignment="1">
      <alignment horizontal="center" vertical="center"/>
      <protection/>
    </xf>
    <xf numFmtId="2" fontId="5" fillId="0" borderId="14" xfId="88" applyNumberFormat="1" applyFont="1" applyFill="1" applyBorder="1" applyAlignment="1">
      <alignment horizontal="center" vertical="center"/>
      <protection/>
    </xf>
    <xf numFmtId="175" fontId="5" fillId="0" borderId="14" xfId="88" applyNumberFormat="1" applyFont="1" applyFill="1" applyBorder="1" applyAlignment="1">
      <alignment horizontal="left" vertical="center"/>
      <protection/>
    </xf>
    <xf numFmtId="0" fontId="5" fillId="0" borderId="14" xfId="94" applyFont="1" applyFill="1" applyBorder="1" applyAlignment="1">
      <alignment horizontal="left" vertical="center"/>
    </xf>
    <xf numFmtId="0" fontId="5" fillId="0" borderId="14" xfId="88" applyNumberFormat="1" applyFont="1" applyBorder="1" applyAlignment="1">
      <alignment horizontal="center" vertical="center"/>
      <protection/>
    </xf>
    <xf numFmtId="0" fontId="5" fillId="0" borderId="14" xfId="88" applyFont="1" applyBorder="1" applyAlignment="1">
      <alignment horizontal="left" vertical="center"/>
      <protection/>
    </xf>
    <xf numFmtId="0" fontId="5" fillId="0" borderId="14" xfId="88" applyNumberFormat="1" applyFont="1" applyFill="1" applyBorder="1" applyAlignment="1">
      <alignment horizontal="center" vertical="center"/>
      <protection/>
    </xf>
    <xf numFmtId="2" fontId="5" fillId="0" borderId="14" xfId="94" applyNumberFormat="1" applyFont="1" applyFill="1" applyBorder="1" applyAlignment="1">
      <alignment horizontal="left" vertical="center"/>
    </xf>
    <xf numFmtId="0" fontId="5" fillId="0" borderId="0" xfId="96" applyFont="1" applyFill="1" applyAlignment="1">
      <alignment vertical="center"/>
      <protection/>
    </xf>
    <xf numFmtId="0" fontId="5" fillId="0" borderId="0" xfId="88" applyFont="1" applyFill="1" applyAlignment="1">
      <alignment vertical="center"/>
      <protection/>
    </xf>
    <xf numFmtId="0" fontId="5" fillId="0" borderId="14" xfId="9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2" fillId="0" borderId="21" xfId="99" applyFont="1" applyBorder="1">
      <alignment/>
      <protection/>
    </xf>
    <xf numFmtId="0" fontId="22" fillId="0" borderId="0" xfId="99" applyFont="1">
      <alignment/>
      <protection/>
    </xf>
    <xf numFmtId="0" fontId="23" fillId="0" borderId="0" xfId="99" applyFont="1">
      <alignment/>
      <protection/>
    </xf>
    <xf numFmtId="0" fontId="24" fillId="0" borderId="0" xfId="99" applyFont="1">
      <alignment/>
      <protection/>
    </xf>
    <xf numFmtId="0" fontId="25" fillId="0" borderId="0" xfId="99" applyFont="1">
      <alignment/>
      <protection/>
    </xf>
    <xf numFmtId="0" fontId="22" fillId="0" borderId="18" xfId="99" applyFont="1" applyBorder="1">
      <alignment/>
      <protection/>
    </xf>
    <xf numFmtId="0" fontId="22" fillId="0" borderId="0" xfId="99" applyFont="1" applyBorder="1">
      <alignment/>
      <protection/>
    </xf>
    <xf numFmtId="0" fontId="26" fillId="0" borderId="0" xfId="99" applyFont="1">
      <alignment/>
      <protection/>
    </xf>
    <xf numFmtId="49" fontId="23" fillId="0" borderId="0" xfId="99" applyNumberFormat="1" applyFont="1">
      <alignment/>
      <protection/>
    </xf>
    <xf numFmtId="0" fontId="22" fillId="0" borderId="20" xfId="99" applyFont="1" applyBorder="1">
      <alignment/>
      <protection/>
    </xf>
    <xf numFmtId="0" fontId="22" fillId="0" borderId="15" xfId="99" applyFont="1" applyBorder="1">
      <alignment/>
      <protection/>
    </xf>
    <xf numFmtId="0" fontId="28" fillId="0" borderId="0" xfId="99" applyFont="1">
      <alignment/>
      <protection/>
    </xf>
    <xf numFmtId="0" fontId="9" fillId="0" borderId="14" xfId="94" applyFont="1" applyBorder="1" applyAlignment="1">
      <alignment horizontal="center" vertical="center" wrapText="1"/>
    </xf>
    <xf numFmtId="0" fontId="9" fillId="0" borderId="14" xfId="88" applyFont="1" applyBorder="1" applyAlignment="1">
      <alignment horizontal="center" vertical="center"/>
      <protection/>
    </xf>
    <xf numFmtId="0" fontId="9" fillId="0" borderId="14" xfId="88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/>
    </xf>
    <xf numFmtId="0" fontId="2" fillId="0" borderId="14" xfId="96" applyFont="1" applyFill="1" applyBorder="1" applyAlignment="1">
      <alignment horizontal="right" vertical="center"/>
      <protection/>
    </xf>
    <xf numFmtId="0" fontId="6" fillId="0" borderId="14" xfId="96" applyFont="1" applyFill="1" applyBorder="1" applyAlignment="1">
      <alignment horizontal="left" vertical="center"/>
      <protection/>
    </xf>
    <xf numFmtId="0" fontId="2" fillId="0" borderId="14" xfId="96" applyFont="1" applyFill="1" applyBorder="1" applyAlignment="1">
      <alignment vertical="center"/>
      <protection/>
    </xf>
    <xf numFmtId="0" fontId="2" fillId="0" borderId="14" xfId="96" applyFont="1" applyFill="1" applyBorder="1" applyAlignment="1">
      <alignment horizontal="center" vertical="center"/>
      <protection/>
    </xf>
    <xf numFmtId="0" fontId="2" fillId="0" borderId="14" xfId="94" applyFont="1" applyBorder="1" applyAlignment="1">
      <alignment horizontal="right" vertical="center"/>
    </xf>
    <xf numFmtId="0" fontId="6" fillId="0" borderId="14" xfId="94" applyFont="1" applyBorder="1" applyAlignment="1">
      <alignment vertical="center"/>
    </xf>
    <xf numFmtId="0" fontId="5" fillId="0" borderId="14" xfId="94" applyFont="1" applyBorder="1" applyAlignment="1">
      <alignment vertical="center"/>
    </xf>
    <xf numFmtId="0" fontId="2" fillId="0" borderId="14" xfId="88" applyFont="1" applyBorder="1" applyAlignment="1">
      <alignment horizontal="right" vertical="center"/>
      <protection/>
    </xf>
    <xf numFmtId="0" fontId="6" fillId="0" borderId="14" xfId="88" applyFont="1" applyBorder="1" applyAlignment="1">
      <alignment vertical="center"/>
      <protection/>
    </xf>
    <xf numFmtId="0" fontId="5" fillId="0" borderId="14" xfId="88" applyFont="1" applyBorder="1" applyAlignment="1">
      <alignment vertical="center"/>
      <protection/>
    </xf>
    <xf numFmtId="0" fontId="5" fillId="0" borderId="14" xfId="96" applyFont="1" applyFill="1" applyBorder="1" applyAlignment="1">
      <alignment vertical="center"/>
      <protection/>
    </xf>
    <xf numFmtId="0" fontId="2" fillId="0" borderId="14" xfId="92" applyFont="1" applyFill="1" applyBorder="1" applyAlignment="1">
      <alignment horizontal="center" vertical="center"/>
      <protection/>
    </xf>
    <xf numFmtId="0" fontId="9" fillId="0" borderId="14" xfId="94" applyFont="1" applyFill="1" applyBorder="1" applyAlignment="1">
      <alignment horizontal="center" vertical="center" wrapText="1"/>
    </xf>
    <xf numFmtId="0" fontId="2" fillId="0" borderId="14" xfId="94" applyFont="1" applyFill="1" applyBorder="1" applyAlignment="1">
      <alignment vertical="center"/>
    </xf>
    <xf numFmtId="0" fontId="2" fillId="0" borderId="14" xfId="88" applyFont="1" applyFill="1" applyBorder="1" applyAlignment="1">
      <alignment horizontal="right" vertical="center"/>
      <protection/>
    </xf>
    <xf numFmtId="0" fontId="6" fillId="0" borderId="14" xfId="88" applyFont="1" applyFill="1" applyBorder="1" applyAlignment="1">
      <alignment vertical="center"/>
      <protection/>
    </xf>
    <xf numFmtId="0" fontId="5" fillId="0" borderId="14" xfId="88" applyFont="1" applyFill="1" applyBorder="1" applyAlignment="1">
      <alignment vertical="center"/>
      <protection/>
    </xf>
    <xf numFmtId="0" fontId="2" fillId="0" borderId="14" xfId="94" applyFont="1" applyFill="1" applyBorder="1" applyAlignment="1">
      <alignment horizontal="right" vertical="center"/>
    </xf>
    <xf numFmtId="0" fontId="6" fillId="0" borderId="14" xfId="94" applyFont="1" applyFill="1" applyBorder="1" applyAlignment="1">
      <alignment vertical="center"/>
    </xf>
    <xf numFmtId="0" fontId="5" fillId="0" borderId="14" xfId="94" applyFont="1" applyFill="1" applyBorder="1" applyAlignment="1">
      <alignment vertical="center"/>
    </xf>
    <xf numFmtId="0" fontId="6" fillId="0" borderId="14" xfId="88" applyFont="1" applyFill="1" applyBorder="1" applyAlignment="1">
      <alignment horizontal="center" vertical="center"/>
      <protection/>
    </xf>
    <xf numFmtId="0" fontId="6" fillId="0" borderId="14" xfId="88" applyFont="1" applyFill="1" applyBorder="1" applyAlignment="1">
      <alignment horizontal="left" vertical="center"/>
      <protection/>
    </xf>
    <xf numFmtId="0" fontId="2" fillId="0" borderId="14" xfId="88" applyFont="1" applyFill="1" applyBorder="1">
      <alignment/>
      <protection/>
    </xf>
    <xf numFmtId="2" fontId="2" fillId="0" borderId="19" xfId="94" applyNumberFormat="1" applyFont="1" applyFill="1" applyBorder="1" applyAlignment="1">
      <alignment horizontal="center" vertical="center"/>
    </xf>
    <xf numFmtId="0" fontId="2" fillId="0" borderId="14" xfId="88" applyFont="1" applyBorder="1">
      <alignment/>
      <protection/>
    </xf>
    <xf numFmtId="0" fontId="2" fillId="0" borderId="14" xfId="88" applyFont="1" applyBorder="1" applyAlignment="1">
      <alignment vertical="center"/>
      <protection/>
    </xf>
    <xf numFmtId="0" fontId="6" fillId="0" borderId="14" xfId="94" applyFont="1" applyBorder="1" applyAlignment="1">
      <alignment horizontal="center" vertical="center"/>
    </xf>
    <xf numFmtId="0" fontId="6" fillId="0" borderId="14" xfId="94" applyFont="1" applyFill="1" applyBorder="1" applyAlignment="1">
      <alignment horizontal="left" vertical="center"/>
    </xf>
    <xf numFmtId="0" fontId="2" fillId="0" borderId="14" xfId="94" applyFont="1" applyBorder="1" applyAlignment="1">
      <alignment/>
    </xf>
    <xf numFmtId="0" fontId="2" fillId="0" borderId="14" xfId="94" applyFont="1" applyBorder="1" applyAlignment="1">
      <alignment vertical="center"/>
    </xf>
    <xf numFmtId="0" fontId="2" fillId="0" borderId="14" xfId="88" applyFont="1" applyFill="1" applyBorder="1" applyAlignment="1">
      <alignment vertical="center"/>
      <protection/>
    </xf>
    <xf numFmtId="49" fontId="2" fillId="0" borderId="14" xfId="88" applyNumberFormat="1" applyFont="1" applyFill="1" applyBorder="1" applyAlignment="1">
      <alignment horizontal="center"/>
      <protection/>
    </xf>
    <xf numFmtId="49" fontId="2" fillId="0" borderId="14" xfId="88" applyNumberFormat="1" applyFont="1" applyFill="1" applyBorder="1" applyAlignment="1">
      <alignment horizontal="center" vertical="center"/>
      <protection/>
    </xf>
    <xf numFmtId="0" fontId="3" fillId="0" borderId="14" xfId="88" applyFont="1" applyFill="1" applyBorder="1" applyAlignment="1">
      <alignment horizontal="center" vertical="center" wrapText="1"/>
      <protection/>
    </xf>
    <xf numFmtId="0" fontId="5" fillId="0" borderId="14" xfId="88" applyFont="1" applyBorder="1" applyAlignment="1">
      <alignment horizontal="center" vertical="center"/>
      <protection/>
    </xf>
    <xf numFmtId="0" fontId="6" fillId="0" borderId="14" xfId="90" applyFont="1" applyFill="1" applyBorder="1" applyAlignment="1">
      <alignment horizontal="center" vertical="center"/>
      <protection/>
    </xf>
    <xf numFmtId="0" fontId="9" fillId="0" borderId="14" xfId="90" applyFont="1" applyFill="1" applyBorder="1" applyAlignment="1">
      <alignment horizontal="center" vertical="center" wrapText="1"/>
      <protection/>
    </xf>
    <xf numFmtId="0" fontId="2" fillId="0" borderId="14" xfId="90" applyFont="1" applyFill="1" applyBorder="1" applyAlignment="1">
      <alignment horizontal="right" vertical="center"/>
      <protection/>
    </xf>
    <xf numFmtId="0" fontId="6" fillId="0" borderId="14" xfId="90" applyFont="1" applyFill="1" applyBorder="1" applyAlignment="1">
      <alignment horizontal="left" vertical="center"/>
      <protection/>
    </xf>
    <xf numFmtId="0" fontId="2" fillId="0" borderId="14" xfId="94" applyNumberFormat="1" applyFont="1" applyFill="1" applyBorder="1" applyAlignment="1">
      <alignment horizontal="center" vertical="center"/>
    </xf>
    <xf numFmtId="0" fontId="4" fillId="0" borderId="14" xfId="88" applyNumberFormat="1" applyFont="1" applyFill="1" applyBorder="1" applyAlignment="1">
      <alignment horizontal="center" vertical="center"/>
      <protection/>
    </xf>
    <xf numFmtId="172" fontId="5" fillId="0" borderId="0" xfId="94" applyNumberFormat="1" applyFont="1" applyBorder="1" applyAlignment="1">
      <alignment horizontal="center" vertical="center"/>
    </xf>
    <xf numFmtId="175" fontId="2" fillId="0" borderId="0" xfId="94" applyNumberFormat="1" applyFont="1" applyBorder="1" applyAlignment="1">
      <alignment horizontal="center" vertical="center"/>
    </xf>
    <xf numFmtId="175" fontId="5" fillId="0" borderId="0" xfId="94" applyNumberFormat="1" applyFont="1" applyBorder="1" applyAlignment="1">
      <alignment horizontal="left" vertical="center"/>
    </xf>
    <xf numFmtId="1" fontId="4" fillId="0" borderId="14" xfId="94" applyNumberFormat="1" applyFont="1" applyFill="1" applyBorder="1" applyAlignment="1" quotePrefix="1">
      <alignment horizontal="center" vertical="center"/>
    </xf>
    <xf numFmtId="1" fontId="5" fillId="0" borderId="14" xfId="94" applyNumberFormat="1" applyFont="1" applyFill="1" applyBorder="1" applyAlignment="1">
      <alignment horizontal="center" vertical="center"/>
    </xf>
    <xf numFmtId="174" fontId="5" fillId="0" borderId="14" xfId="88" applyNumberFormat="1" applyFont="1" applyFill="1" applyBorder="1" applyAlignment="1">
      <alignment horizontal="center" vertical="center"/>
      <protection/>
    </xf>
    <xf numFmtId="1" fontId="5" fillId="0" borderId="14" xfId="88" applyNumberFormat="1" applyFont="1" applyFill="1" applyBorder="1" applyAlignment="1">
      <alignment horizontal="center" vertical="center"/>
      <protection/>
    </xf>
    <xf numFmtId="49" fontId="5" fillId="0" borderId="14" xfId="88" applyNumberFormat="1" applyFont="1" applyFill="1" applyBorder="1" applyAlignment="1">
      <alignment horizontal="center" vertical="center"/>
      <protection/>
    </xf>
    <xf numFmtId="2" fontId="5" fillId="0" borderId="14" xfId="90" applyNumberFormat="1" applyFont="1" applyFill="1" applyBorder="1" applyAlignment="1">
      <alignment horizontal="center" vertical="center"/>
      <protection/>
    </xf>
    <xf numFmtId="0" fontId="6" fillId="0" borderId="19" xfId="96" applyFont="1" applyFill="1" applyBorder="1" applyAlignment="1">
      <alignment vertical="center"/>
      <protection/>
    </xf>
    <xf numFmtId="183" fontId="5" fillId="0" borderId="0" xfId="88" applyNumberFormat="1" applyFont="1" applyFill="1" applyBorder="1" applyAlignment="1">
      <alignment horizontal="center" vertical="center"/>
      <protection/>
    </xf>
    <xf numFmtId="175" fontId="5" fillId="0" borderId="14" xfId="88" applyNumberFormat="1" applyFont="1" applyFill="1" applyBorder="1" applyAlignment="1">
      <alignment vertical="center"/>
      <protection/>
    </xf>
    <xf numFmtId="1" fontId="7" fillId="0" borderId="14" xfId="88" applyNumberFormat="1" applyFont="1" applyBorder="1" applyAlignment="1" quotePrefix="1">
      <alignment horizontal="center" vertical="center"/>
      <protection/>
    </xf>
    <xf numFmtId="49" fontId="2" fillId="0" borderId="14" xfId="88" applyNumberFormat="1" applyFont="1" applyFill="1" applyBorder="1" applyAlignment="1" quotePrefix="1">
      <alignment horizontal="center" vertical="center"/>
      <protection/>
    </xf>
    <xf numFmtId="0" fontId="5" fillId="0" borderId="14" xfId="94" applyFont="1" applyBorder="1" applyAlignment="1">
      <alignment horizontal="center" vertical="center"/>
    </xf>
    <xf numFmtId="0" fontId="5" fillId="0" borderId="14" xfId="94" applyFont="1" applyFill="1" applyBorder="1" applyAlignment="1" quotePrefix="1">
      <alignment horizontal="center" vertical="center"/>
    </xf>
    <xf numFmtId="0" fontId="2" fillId="0" borderId="14" xfId="94" applyFont="1" applyBorder="1" applyAlignment="1">
      <alignment horizontal="center"/>
    </xf>
    <xf numFmtId="2" fontId="2" fillId="0" borderId="14" xfId="94" applyNumberFormat="1" applyFont="1" applyFill="1" applyBorder="1" applyAlignment="1">
      <alignment horizontal="center" vertical="center"/>
    </xf>
    <xf numFmtId="2" fontId="4" fillId="0" borderId="14" xfId="94" applyNumberFormat="1" applyFont="1" applyFill="1" applyBorder="1" applyAlignment="1" quotePrefix="1">
      <alignment horizontal="center" vertical="center"/>
    </xf>
    <xf numFmtId="2" fontId="5" fillId="0" borderId="14" xfId="94" applyNumberFormat="1" applyFont="1" applyBorder="1" applyAlignment="1">
      <alignment horizontal="center" vertical="center"/>
    </xf>
    <xf numFmtId="0" fontId="6" fillId="0" borderId="0" xfId="94" applyFont="1" applyAlignment="1">
      <alignment horizontal="center" vertical="center"/>
    </xf>
    <xf numFmtId="0" fontId="5" fillId="0" borderId="14" xfId="94" applyFont="1" applyBorder="1" applyAlignment="1">
      <alignment/>
    </xf>
    <xf numFmtId="175" fontId="2" fillId="0" borderId="14" xfId="94" applyNumberFormat="1" applyFont="1" applyFill="1" applyBorder="1" applyAlignment="1">
      <alignment horizontal="center" vertical="center"/>
    </xf>
    <xf numFmtId="181" fontId="2" fillId="0" borderId="14" xfId="96" applyNumberFormat="1" applyFont="1" applyFill="1" applyBorder="1" applyAlignment="1">
      <alignment horizontal="center" vertical="center"/>
      <protection/>
    </xf>
    <xf numFmtId="175" fontId="2" fillId="0" borderId="14" xfId="88" applyNumberFormat="1" applyFont="1" applyFill="1" applyBorder="1" applyAlignment="1">
      <alignment horizontal="center" vertical="center"/>
      <protection/>
    </xf>
    <xf numFmtId="2" fontId="2" fillId="0" borderId="0" xfId="96" applyNumberFormat="1" applyFont="1" applyFill="1" applyBorder="1" applyAlignment="1">
      <alignment horizontal="center" vertical="center"/>
      <protection/>
    </xf>
    <xf numFmtId="2" fontId="5" fillId="0" borderId="0" xfId="94" applyNumberFormat="1" applyFont="1" applyFill="1" applyBorder="1" applyAlignment="1">
      <alignment horizontal="center" vertical="center"/>
    </xf>
    <xf numFmtId="2" fontId="5" fillId="0" borderId="14" xfId="88" applyNumberFormat="1" applyFont="1" applyFill="1" applyBorder="1" applyAlignment="1" quotePrefix="1">
      <alignment horizontal="center" vertical="center"/>
      <protection/>
    </xf>
    <xf numFmtId="0" fontId="6" fillId="0" borderId="14" xfId="96" applyFont="1" applyFill="1" applyBorder="1" applyAlignment="1">
      <alignment vertical="center"/>
      <protection/>
    </xf>
    <xf numFmtId="0" fontId="2" fillId="0" borderId="0" xfId="96" applyNumberFormat="1" applyFont="1" applyFill="1" applyBorder="1" applyAlignment="1">
      <alignment horizontal="left" vertical="center"/>
      <protection/>
    </xf>
    <xf numFmtId="2" fontId="5" fillId="0" borderId="14" xfId="88" applyNumberFormat="1" applyFont="1" applyFill="1" applyBorder="1" applyAlignment="1">
      <alignment horizontal="left" vertical="center"/>
      <protection/>
    </xf>
    <xf numFmtId="2" fontId="2" fillId="0" borderId="0" xfId="88" applyNumberFormat="1" applyFont="1" applyFill="1" applyBorder="1" applyAlignment="1">
      <alignment horizontal="center" vertical="center"/>
      <protection/>
    </xf>
    <xf numFmtId="2" fontId="4" fillId="0" borderId="0" xfId="88" applyNumberFormat="1" applyFont="1" applyFill="1" applyBorder="1" applyAlignment="1">
      <alignment horizontal="left" vertical="center"/>
      <protection/>
    </xf>
    <xf numFmtId="175" fontId="2" fillId="0" borderId="14" xfId="88" applyNumberFormat="1" applyFont="1" applyBorder="1" applyAlignment="1">
      <alignment horizontal="center" vertical="center"/>
      <protection/>
    </xf>
    <xf numFmtId="176" fontId="2" fillId="0" borderId="14" xfId="88" applyNumberFormat="1" applyFont="1" applyBorder="1" applyAlignment="1">
      <alignment horizontal="center" vertical="center"/>
      <protection/>
    </xf>
    <xf numFmtId="2" fontId="5" fillId="0" borderId="14" xfId="94" applyNumberFormat="1" applyFont="1" applyFill="1" applyBorder="1" applyAlignment="1" quotePrefix="1">
      <alignment horizontal="center" vertical="center"/>
    </xf>
    <xf numFmtId="2" fontId="2" fillId="0" borderId="14" xfId="94" applyNumberFormat="1" applyFont="1" applyFill="1" applyBorder="1" applyAlignment="1" quotePrefix="1">
      <alignment horizontal="center" vertical="center"/>
    </xf>
    <xf numFmtId="0" fontId="9" fillId="0" borderId="22" xfId="96" applyFont="1" applyFill="1" applyBorder="1" applyAlignment="1">
      <alignment horizontal="center" vertical="center"/>
      <protection/>
    </xf>
    <xf numFmtId="0" fontId="9" fillId="0" borderId="15" xfId="96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16" xfId="94" applyFont="1" applyFill="1" applyBorder="1" applyAlignment="1">
      <alignment horizontal="right" vertical="center"/>
    </xf>
    <xf numFmtId="0" fontId="9" fillId="0" borderId="23" xfId="94" applyFont="1" applyFill="1" applyBorder="1" applyAlignment="1">
      <alignment horizontal="right" vertical="center"/>
    </xf>
    <xf numFmtId="0" fontId="9" fillId="0" borderId="24" xfId="94" applyFont="1" applyFill="1" applyBorder="1" applyAlignment="1">
      <alignment vertical="center"/>
    </xf>
    <xf numFmtId="0" fontId="9" fillId="0" borderId="25" xfId="94" applyFont="1" applyFill="1" applyBorder="1" applyAlignment="1">
      <alignment vertical="center"/>
    </xf>
    <xf numFmtId="0" fontId="9" fillId="0" borderId="22" xfId="96" applyFont="1" applyFill="1" applyBorder="1" applyAlignment="1">
      <alignment horizontal="center" vertical="center" wrapText="1"/>
      <protection/>
    </xf>
    <xf numFmtId="0" fontId="9" fillId="0" borderId="15" xfId="96" applyFont="1" applyFill="1" applyBorder="1" applyAlignment="1">
      <alignment horizontal="center" vertical="center" wrapText="1"/>
      <protection/>
    </xf>
    <xf numFmtId="0" fontId="9" fillId="0" borderId="22" xfId="94" applyFont="1" applyFill="1" applyBorder="1" applyAlignment="1">
      <alignment horizontal="center" vertical="center"/>
    </xf>
    <xf numFmtId="0" fontId="9" fillId="0" borderId="15" xfId="94" applyFont="1" applyFill="1" applyBorder="1" applyAlignment="1">
      <alignment horizontal="center" vertical="center"/>
    </xf>
    <xf numFmtId="0" fontId="9" fillId="0" borderId="22" xfId="92" applyFont="1" applyFill="1" applyBorder="1" applyAlignment="1">
      <alignment horizontal="center" vertical="center" wrapText="1"/>
      <protection/>
    </xf>
    <xf numFmtId="0" fontId="9" fillId="0" borderId="15" xfId="92" applyFont="1" applyFill="1" applyBorder="1" applyAlignment="1">
      <alignment horizontal="center" vertical="center" wrapText="1"/>
      <protection/>
    </xf>
    <xf numFmtId="0" fontId="9" fillId="0" borderId="22" xfId="92" applyFont="1" applyFill="1" applyBorder="1" applyAlignment="1">
      <alignment horizontal="center" vertical="center"/>
      <protection/>
    </xf>
    <xf numFmtId="0" fontId="9" fillId="0" borderId="15" xfId="92" applyFont="1" applyFill="1" applyBorder="1" applyAlignment="1">
      <alignment horizontal="center" vertical="center"/>
      <protection/>
    </xf>
    <xf numFmtId="0" fontId="9" fillId="0" borderId="22" xfId="94" applyFont="1" applyFill="1" applyBorder="1" applyAlignment="1">
      <alignment horizontal="left" vertical="center" wrapText="1"/>
    </xf>
    <xf numFmtId="0" fontId="9" fillId="0" borderId="15" xfId="94" applyFont="1" applyFill="1" applyBorder="1" applyAlignment="1">
      <alignment horizontal="left" vertical="center" wrapText="1"/>
    </xf>
    <xf numFmtId="0" fontId="9" fillId="0" borderId="22" xfId="94" applyFont="1" applyFill="1" applyBorder="1" applyAlignment="1">
      <alignment vertical="center"/>
    </xf>
    <xf numFmtId="0" fontId="9" fillId="0" borderId="15" xfId="94" applyFont="1" applyFill="1" applyBorder="1" applyAlignment="1">
      <alignment vertical="center"/>
    </xf>
    <xf numFmtId="0" fontId="9" fillId="0" borderId="22" xfId="94" applyFont="1" applyFill="1" applyBorder="1" applyAlignment="1">
      <alignment horizontal="center" vertical="center" wrapText="1"/>
    </xf>
    <xf numFmtId="0" fontId="9" fillId="0" borderId="15" xfId="94" applyFont="1" applyFill="1" applyBorder="1" applyAlignment="1">
      <alignment horizontal="center" vertical="center" wrapText="1"/>
    </xf>
    <xf numFmtId="0" fontId="9" fillId="0" borderId="16" xfId="96" applyFont="1" applyFill="1" applyBorder="1" applyAlignment="1">
      <alignment horizontal="center" vertical="center"/>
      <protection/>
    </xf>
    <xf numFmtId="0" fontId="9" fillId="0" borderId="23" xfId="96" applyFont="1" applyFill="1" applyBorder="1" applyAlignment="1">
      <alignment horizontal="center" vertical="center"/>
      <protection/>
    </xf>
    <xf numFmtId="0" fontId="9" fillId="0" borderId="24" xfId="96" applyFont="1" applyFill="1" applyBorder="1" applyAlignment="1">
      <alignment horizontal="center" vertical="center"/>
      <protection/>
    </xf>
    <xf numFmtId="0" fontId="9" fillId="0" borderId="25" xfId="96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4" xfId="94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14" xfId="94" applyFont="1" applyFill="1" applyBorder="1" applyAlignment="1">
      <alignment vertical="center"/>
    </xf>
    <xf numFmtId="0" fontId="9" fillId="0" borderId="14" xfId="94" applyFont="1" applyFill="1" applyBorder="1" applyAlignment="1">
      <alignment horizontal="left" vertical="center" wrapText="1"/>
    </xf>
    <xf numFmtId="0" fontId="9" fillId="0" borderId="14" xfId="94" applyFont="1" applyFill="1" applyBorder="1" applyAlignment="1">
      <alignment horizontal="center" vertical="center"/>
    </xf>
    <xf numFmtId="0" fontId="9" fillId="0" borderId="14" xfId="92" applyFont="1" applyFill="1" applyBorder="1" applyAlignment="1">
      <alignment horizontal="center" vertical="center" wrapText="1"/>
      <protection/>
    </xf>
    <xf numFmtId="0" fontId="9" fillId="0" borderId="14" xfId="94" applyFont="1" applyFill="1" applyBorder="1" applyAlignment="1">
      <alignment horizontal="center" vertical="center" wrapText="1"/>
    </xf>
    <xf numFmtId="0" fontId="9" fillId="0" borderId="14" xfId="92" applyFont="1" applyFill="1" applyBorder="1" applyAlignment="1">
      <alignment horizontal="center" vertical="center"/>
      <protection/>
    </xf>
    <xf numFmtId="0" fontId="2" fillId="0" borderId="17" xfId="92" applyFont="1" applyFill="1" applyBorder="1" applyAlignment="1">
      <alignment horizontal="center" vertical="center"/>
      <protection/>
    </xf>
    <xf numFmtId="0" fontId="2" fillId="0" borderId="18" xfId="92" applyFont="1" applyFill="1" applyBorder="1" applyAlignment="1">
      <alignment horizontal="center" vertical="center"/>
      <protection/>
    </xf>
    <xf numFmtId="0" fontId="2" fillId="0" borderId="19" xfId="92" applyFont="1" applyFill="1" applyBorder="1" applyAlignment="1">
      <alignment horizontal="center" vertical="center"/>
      <protection/>
    </xf>
    <xf numFmtId="0" fontId="9" fillId="0" borderId="14" xfId="94" applyFont="1" applyFill="1" applyBorder="1" applyAlignment="1">
      <alignment horizontal="right" vertical="center"/>
    </xf>
    <xf numFmtId="0" fontId="9" fillId="0" borderId="14" xfId="88" applyFont="1" applyFill="1" applyBorder="1" applyAlignment="1">
      <alignment vertical="center"/>
      <protection/>
    </xf>
    <xf numFmtId="2" fontId="9" fillId="0" borderId="14" xfId="88" applyNumberFormat="1" applyFont="1" applyFill="1" applyBorder="1" applyAlignment="1">
      <alignment horizontal="center" vertical="center"/>
      <protection/>
    </xf>
    <xf numFmtId="0" fontId="9" fillId="0" borderId="14" xfId="88" applyFont="1" applyFill="1" applyBorder="1" applyAlignment="1">
      <alignment horizontal="center" vertical="center"/>
      <protection/>
    </xf>
    <xf numFmtId="0" fontId="9" fillId="0" borderId="14" xfId="88" applyFont="1" applyFill="1" applyBorder="1" applyAlignment="1">
      <alignment horizontal="right" vertical="center"/>
      <protection/>
    </xf>
    <xf numFmtId="0" fontId="9" fillId="0" borderId="14" xfId="88" applyFont="1" applyFill="1" applyBorder="1" applyAlignment="1">
      <alignment horizontal="center" vertical="center" wrapText="1"/>
      <protection/>
    </xf>
    <xf numFmtId="2" fontId="9" fillId="0" borderId="14" xfId="88" applyNumberFormat="1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88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14" xfId="88" applyFont="1" applyBorder="1" applyAlignment="1">
      <alignment vertical="center"/>
      <protection/>
    </xf>
    <xf numFmtId="2" fontId="9" fillId="0" borderId="14" xfId="88" applyNumberFormat="1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right" vertical="center"/>
      <protection/>
    </xf>
    <xf numFmtId="0" fontId="9" fillId="0" borderId="14" xfId="88" applyFont="1" applyBorder="1" applyAlignment="1">
      <alignment horizontal="center" vertical="center" wrapText="1"/>
      <protection/>
    </xf>
    <xf numFmtId="2" fontId="9" fillId="0" borderId="14" xfId="88" applyNumberFormat="1" applyFont="1" applyBorder="1" applyAlignment="1">
      <alignment horizontal="center" vertical="center"/>
      <protection/>
    </xf>
    <xf numFmtId="0" fontId="9" fillId="0" borderId="14" xfId="94" applyFont="1" applyBorder="1" applyAlignment="1">
      <alignment vertical="center"/>
    </xf>
    <xf numFmtId="0" fontId="9" fillId="0" borderId="14" xfId="94" applyFont="1" applyBorder="1" applyAlignment="1">
      <alignment horizontal="center" vertical="center"/>
    </xf>
    <xf numFmtId="0" fontId="9" fillId="0" borderId="14" xfId="94" applyFont="1" applyBorder="1" applyAlignment="1">
      <alignment horizontal="center" vertical="center" wrapText="1"/>
    </xf>
    <xf numFmtId="0" fontId="9" fillId="0" borderId="14" xfId="94" applyFont="1" applyBorder="1" applyAlignment="1">
      <alignment horizontal="right" vertical="center"/>
    </xf>
    <xf numFmtId="0" fontId="9" fillId="0" borderId="22" xfId="94" applyFont="1" applyBorder="1" applyAlignment="1">
      <alignment horizontal="center" vertical="center" wrapText="1"/>
    </xf>
    <xf numFmtId="0" fontId="9" fillId="0" borderId="15" xfId="94" applyFont="1" applyBorder="1" applyAlignment="1">
      <alignment horizontal="center" vertical="center" wrapText="1"/>
    </xf>
    <xf numFmtId="0" fontId="9" fillId="0" borderId="22" xfId="94" applyFont="1" applyBorder="1" applyAlignment="1">
      <alignment horizontal="center" vertical="center"/>
    </xf>
    <xf numFmtId="0" fontId="9" fillId="0" borderId="15" xfId="94" applyFont="1" applyBorder="1" applyAlignment="1">
      <alignment horizontal="center" vertical="center"/>
    </xf>
    <xf numFmtId="0" fontId="9" fillId="0" borderId="16" xfId="94" applyFont="1" applyBorder="1" applyAlignment="1">
      <alignment horizontal="right" vertical="center"/>
    </xf>
    <xf numFmtId="0" fontId="9" fillId="0" borderId="23" xfId="94" applyFont="1" applyBorder="1" applyAlignment="1">
      <alignment horizontal="right" vertical="center"/>
    </xf>
    <xf numFmtId="0" fontId="9" fillId="0" borderId="24" xfId="94" applyFont="1" applyBorder="1" applyAlignment="1">
      <alignment vertical="center"/>
    </xf>
    <xf numFmtId="0" fontId="9" fillId="0" borderId="25" xfId="94" applyFont="1" applyBorder="1" applyAlignment="1">
      <alignment vertical="center"/>
    </xf>
    <xf numFmtId="0" fontId="9" fillId="0" borderId="22" xfId="94" applyFont="1" applyBorder="1" applyAlignment="1">
      <alignment vertical="center"/>
    </xf>
    <xf numFmtId="0" fontId="9" fillId="0" borderId="15" xfId="94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4" xfId="88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22" xfId="88" applyFont="1" applyFill="1" applyBorder="1" applyAlignment="1">
      <alignment horizontal="left" vertical="center"/>
      <protection/>
    </xf>
    <xf numFmtId="0" fontId="9" fillId="0" borderId="15" xfId="88" applyFont="1" applyFill="1" applyBorder="1" applyAlignment="1">
      <alignment horizontal="left" vertical="center"/>
      <protection/>
    </xf>
    <xf numFmtId="0" fontId="9" fillId="0" borderId="22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14" xfId="96" applyFont="1" applyFill="1" applyBorder="1" applyAlignment="1">
      <alignment horizontal="center" vertical="center"/>
      <protection/>
    </xf>
    <xf numFmtId="0" fontId="9" fillId="0" borderId="22" xfId="88" applyFont="1" applyFill="1" applyBorder="1" applyAlignment="1">
      <alignment horizontal="right" vertical="center"/>
      <protection/>
    </xf>
    <xf numFmtId="0" fontId="9" fillId="0" borderId="15" xfId="88" applyFont="1" applyFill="1" applyBorder="1" applyAlignment="1">
      <alignment horizontal="right" vertical="center"/>
      <protection/>
    </xf>
    <xf numFmtId="175" fontId="9" fillId="0" borderId="22" xfId="88" applyNumberFormat="1" applyFont="1" applyBorder="1" applyAlignment="1">
      <alignment horizontal="center" vertical="center"/>
      <protection/>
    </xf>
    <xf numFmtId="175" fontId="9" fillId="0" borderId="15" xfId="88" applyNumberFormat="1" applyFont="1" applyBorder="1" applyAlignment="1">
      <alignment horizontal="center" vertical="center"/>
      <protection/>
    </xf>
    <xf numFmtId="175" fontId="9" fillId="0" borderId="22" xfId="88" applyNumberFormat="1" applyFont="1" applyBorder="1" applyAlignment="1">
      <alignment horizontal="center" vertical="center" wrapText="1"/>
      <protection/>
    </xf>
    <xf numFmtId="175" fontId="9" fillId="0" borderId="15" xfId="88" applyNumberFormat="1" applyFont="1" applyBorder="1" applyAlignment="1">
      <alignment horizontal="center" vertical="center" wrapText="1"/>
      <protection/>
    </xf>
    <xf numFmtId="175" fontId="9" fillId="0" borderId="14" xfId="88" applyNumberFormat="1" applyFont="1" applyFill="1" applyBorder="1" applyAlignment="1">
      <alignment horizontal="center" vertical="center" wrapText="1"/>
      <protection/>
    </xf>
    <xf numFmtId="175" fontId="9" fillId="0" borderId="14" xfId="88" applyNumberFormat="1" applyFont="1" applyFill="1" applyBorder="1" applyAlignment="1">
      <alignment horizontal="center" vertical="center"/>
      <protection/>
    </xf>
    <xf numFmtId="0" fontId="2" fillId="0" borderId="14" xfId="88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6" fillId="0" borderId="14" xfId="88" applyFont="1" applyFill="1" applyBorder="1" applyAlignment="1">
      <alignment horizontal="center" vertical="center"/>
      <protection/>
    </xf>
    <xf numFmtId="0" fontId="6" fillId="0" borderId="17" xfId="88" applyFont="1" applyFill="1" applyBorder="1" applyAlignment="1">
      <alignment horizontal="center" vertical="center"/>
      <protection/>
    </xf>
    <xf numFmtId="0" fontId="6" fillId="0" borderId="19" xfId="88" applyFont="1" applyFill="1" applyBorder="1" applyAlignment="1">
      <alignment horizontal="center" vertical="center"/>
      <protection/>
    </xf>
    <xf numFmtId="176" fontId="9" fillId="0" borderId="14" xfId="88" applyNumberFormat="1" applyFont="1" applyBorder="1" applyAlignment="1">
      <alignment horizontal="center" vertical="center"/>
      <protection/>
    </xf>
    <xf numFmtId="0" fontId="9" fillId="0" borderId="22" xfId="88" applyFont="1" applyBorder="1" applyAlignment="1">
      <alignment vertical="center"/>
      <protection/>
    </xf>
    <xf numFmtId="0" fontId="9" fillId="0" borderId="15" xfId="88" applyFont="1" applyBorder="1" applyAlignment="1">
      <alignment vertical="center"/>
      <protection/>
    </xf>
    <xf numFmtId="0" fontId="9" fillId="0" borderId="16" xfId="88" applyFont="1" applyBorder="1" applyAlignment="1">
      <alignment horizontal="right" vertical="center"/>
      <protection/>
    </xf>
    <xf numFmtId="0" fontId="9" fillId="0" borderId="23" xfId="88" applyFont="1" applyBorder="1" applyAlignment="1">
      <alignment horizontal="right" vertical="center"/>
      <protection/>
    </xf>
    <xf numFmtId="0" fontId="9" fillId="0" borderId="24" xfId="88" applyFont="1" applyBorder="1" applyAlignment="1">
      <alignment vertical="center"/>
      <protection/>
    </xf>
    <xf numFmtId="0" fontId="9" fillId="0" borderId="25" xfId="88" applyFont="1" applyBorder="1" applyAlignment="1">
      <alignment vertical="center"/>
      <protection/>
    </xf>
    <xf numFmtId="0" fontId="9" fillId="0" borderId="22" xfId="88" applyFont="1" applyBorder="1" applyAlignment="1">
      <alignment horizontal="center" vertical="center" wrapText="1"/>
      <protection/>
    </xf>
    <xf numFmtId="0" fontId="9" fillId="0" borderId="15" xfId="88" applyFont="1" applyBorder="1" applyAlignment="1">
      <alignment horizontal="center" vertical="center" wrapText="1"/>
      <protection/>
    </xf>
    <xf numFmtId="0" fontId="3" fillId="0" borderId="14" xfId="88" applyFont="1" applyFill="1" applyBorder="1" applyAlignment="1">
      <alignment horizontal="center" vertical="center" wrapText="1"/>
      <protection/>
    </xf>
    <xf numFmtId="0" fontId="9" fillId="0" borderId="14" xfId="93" applyFont="1" applyFill="1" applyBorder="1" applyAlignment="1">
      <alignment horizontal="center" vertical="center" wrapText="1"/>
      <protection/>
    </xf>
    <xf numFmtId="0" fontId="3" fillId="0" borderId="14" xfId="90" applyFont="1" applyFill="1" applyBorder="1" applyAlignment="1">
      <alignment horizontal="center" vertical="center" wrapText="1"/>
      <protection/>
    </xf>
    <xf numFmtId="0" fontId="18" fillId="0" borderId="14" xfId="90" applyFont="1" applyFill="1" applyBorder="1" applyAlignment="1">
      <alignment vertical="center" wrapText="1"/>
      <protection/>
    </xf>
    <xf numFmtId="0" fontId="9" fillId="0" borderId="14" xfId="90" applyFont="1" applyFill="1" applyBorder="1" applyAlignment="1">
      <alignment horizontal="center" vertical="center" wrapText="1"/>
      <protection/>
    </xf>
    <xf numFmtId="0" fontId="9" fillId="0" borderId="14" xfId="90" applyFont="1" applyFill="1" applyBorder="1" applyAlignment="1">
      <alignment horizontal="center" vertical="center"/>
      <protection/>
    </xf>
    <xf numFmtId="0" fontId="9" fillId="0" borderId="14" xfId="90" applyFont="1" applyFill="1" applyBorder="1" applyAlignment="1">
      <alignment vertical="center"/>
      <protection/>
    </xf>
    <xf numFmtId="0" fontId="9" fillId="0" borderId="14" xfId="94" applyFont="1" applyBorder="1" applyAlignment="1" quotePrefix="1">
      <alignment horizontal="center" vertical="center" wrapText="1"/>
    </xf>
    <xf numFmtId="0" fontId="9" fillId="0" borderId="22" xfId="93" applyFont="1" applyFill="1" applyBorder="1" applyAlignment="1">
      <alignment horizontal="center" vertical="center" wrapText="1"/>
      <protection/>
    </xf>
    <xf numFmtId="0" fontId="9" fillId="0" borderId="15" xfId="93" applyFont="1" applyFill="1" applyBorder="1" applyAlignment="1">
      <alignment horizontal="center" vertical="center" wrapText="1"/>
      <protection/>
    </xf>
    <xf numFmtId="0" fontId="9" fillId="0" borderId="14" xfId="90" applyFont="1" applyFill="1" applyBorder="1" applyAlignment="1">
      <alignment horizontal="right" vertical="center"/>
      <protection/>
    </xf>
    <xf numFmtId="0" fontId="18" fillId="0" borderId="14" xfId="90" applyFont="1" applyFill="1" applyBorder="1" applyAlignment="1">
      <alignment horizontal="center" vertical="center" wrapText="1"/>
      <protection/>
    </xf>
    <xf numFmtId="0" fontId="18" fillId="0" borderId="14" xfId="94" applyFont="1" applyBorder="1" applyAlignment="1">
      <alignment vertical="center" wrapText="1"/>
    </xf>
    <xf numFmtId="0" fontId="2" fillId="0" borderId="17" xfId="94" applyFont="1" applyFill="1" applyBorder="1" applyAlignment="1">
      <alignment horizontal="center" vertical="center"/>
    </xf>
    <xf numFmtId="0" fontId="2" fillId="0" borderId="19" xfId="94" applyFont="1" applyFill="1" applyBorder="1" applyAlignment="1">
      <alignment horizontal="center" vertical="center"/>
    </xf>
    <xf numFmtId="0" fontId="2" fillId="0" borderId="14" xfId="94" applyFont="1" applyFill="1" applyBorder="1" applyAlignment="1">
      <alignment horizontal="center" vertical="center"/>
    </xf>
    <xf numFmtId="0" fontId="9" fillId="0" borderId="22" xfId="94" applyFont="1" applyBorder="1" applyAlignment="1" quotePrefix="1">
      <alignment horizontal="center" vertical="center"/>
    </xf>
    <xf numFmtId="0" fontId="9" fillId="0" borderId="17" xfId="94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7" xfId="94" applyFont="1" applyBorder="1" applyAlignment="1">
      <alignment horizontal="center" vertical="center" wrapText="1"/>
    </xf>
    <xf numFmtId="0" fontId="9" fillId="0" borderId="18" xfId="94" applyFont="1" applyBorder="1" applyAlignment="1">
      <alignment horizontal="center" vertical="center" wrapText="1"/>
    </xf>
    <xf numFmtId="0" fontId="9" fillId="0" borderId="19" xfId="94" applyFont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Input 2" xfId="82"/>
    <cellStyle name="Įprastas 2" xfId="83"/>
    <cellStyle name="Linked Cell" xfId="84"/>
    <cellStyle name="Linked Cell 2" xfId="85"/>
    <cellStyle name="Neutral" xfId="86"/>
    <cellStyle name="Neutral 2" xfId="87"/>
    <cellStyle name="Normal 13" xfId="88"/>
    <cellStyle name="Normal 2" xfId="89"/>
    <cellStyle name="Normal 2 2" xfId="90"/>
    <cellStyle name="Normal 3" xfId="91"/>
    <cellStyle name="Normal 4" xfId="92"/>
    <cellStyle name="Normal 4 2" xfId="93"/>
    <cellStyle name="Normal 5" xfId="94"/>
    <cellStyle name="Normal 5 2" xfId="95"/>
    <cellStyle name="Normal 6" xfId="96"/>
    <cellStyle name="Normal 6 2" xfId="97"/>
    <cellStyle name="Normal 6 3" xfId="98"/>
    <cellStyle name="Normal_Rezultatai 2011v 2" xfId="99"/>
    <cellStyle name="Note" xfId="100"/>
    <cellStyle name="Note 2" xfId="101"/>
    <cellStyle name="Output" xfId="102"/>
    <cellStyle name="Paprastas 2" xfId="103"/>
    <cellStyle name="Percent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26</xdr:row>
      <xdr:rowOff>247650</xdr:rowOff>
    </xdr:from>
    <xdr:to>
      <xdr:col>7</xdr:col>
      <xdr:colOff>352425</xdr:colOff>
      <xdr:row>31</xdr:row>
      <xdr:rowOff>38100</xdr:rowOff>
    </xdr:to>
    <xdr:pic>
      <xdr:nvPicPr>
        <xdr:cNvPr id="1" name="Picture 2" descr="C:\Users\glunrk\Desktop\Liepa\las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476750"/>
          <a:ext cx="1828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122" zoomScaleNormal="122" zoomScalePageLayoutView="0" workbookViewId="0" topLeftCell="A3">
      <selection activeCell="A14" sqref="A14"/>
    </sheetView>
  </sheetViews>
  <sheetFormatPr defaultColWidth="9.140625" defaultRowHeight="15"/>
  <cols>
    <col min="1" max="1" width="4.421875" style="188" customWidth="1"/>
    <col min="2" max="2" width="0.5625" style="188" customWidth="1"/>
    <col min="3" max="3" width="3.57421875" style="188" customWidth="1"/>
    <col min="4" max="41" width="5.57421875" style="188" customWidth="1"/>
    <col min="42" max="16384" width="9.140625" style="188" customWidth="1"/>
  </cols>
  <sheetData>
    <row r="1" ht="12">
      <c r="B1" s="187"/>
    </row>
    <row r="2" spans="2:4" ht="15.75">
      <c r="B2" s="187"/>
      <c r="D2" s="189"/>
    </row>
    <row r="3" ht="12">
      <c r="B3" s="187"/>
    </row>
    <row r="4" ht="12">
      <c r="B4" s="187"/>
    </row>
    <row r="5" ht="12">
      <c r="B5" s="187"/>
    </row>
    <row r="6" ht="12">
      <c r="B6" s="187"/>
    </row>
    <row r="7" ht="12">
      <c r="B7" s="187"/>
    </row>
    <row r="8" ht="13.5" customHeight="1">
      <c r="B8" s="187"/>
    </row>
    <row r="9" ht="12">
      <c r="B9" s="187"/>
    </row>
    <row r="10" ht="12">
      <c r="B10" s="187"/>
    </row>
    <row r="11" ht="12">
      <c r="B11" s="187"/>
    </row>
    <row r="12" ht="12">
      <c r="B12" s="187"/>
    </row>
    <row r="13" ht="12">
      <c r="B13" s="187"/>
    </row>
    <row r="14" ht="12">
      <c r="B14" s="187"/>
    </row>
    <row r="15" ht="12">
      <c r="B15" s="187"/>
    </row>
    <row r="16" spans="2:4" ht="21.75">
      <c r="B16" s="187"/>
      <c r="D16" s="190" t="s">
        <v>114</v>
      </c>
    </row>
    <row r="17" ht="12">
      <c r="B17" s="187"/>
    </row>
    <row r="18" spans="2:4" ht="21.75">
      <c r="B18" s="187"/>
      <c r="D18" s="190" t="s">
        <v>132</v>
      </c>
    </row>
    <row r="19" ht="12">
      <c r="B19" s="187"/>
    </row>
    <row r="20" spans="2:4" ht="21.75">
      <c r="B20" s="187"/>
      <c r="D20" s="190" t="s">
        <v>133</v>
      </c>
    </row>
    <row r="21" spans="2:4" ht="17.25" customHeight="1">
      <c r="B21" s="187"/>
      <c r="D21" s="191"/>
    </row>
    <row r="22" ht="12">
      <c r="B22" s="187"/>
    </row>
    <row r="23" spans="2:4" ht="17.25" customHeight="1">
      <c r="B23" s="187"/>
      <c r="D23" s="191"/>
    </row>
    <row r="24" ht="4.5" customHeight="1">
      <c r="B24" s="187"/>
    </row>
    <row r="25" spans="1:15" ht="3" customHeight="1">
      <c r="A25" s="192"/>
      <c r="B25" s="193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</row>
    <row r="26" ht="4.5" customHeight="1">
      <c r="B26" s="187"/>
    </row>
    <row r="27" spans="2:4" ht="19.5">
      <c r="B27" s="187"/>
      <c r="D27" s="194"/>
    </row>
    <row r="28" ht="12.75">
      <c r="B28" s="187"/>
    </row>
    <row r="29" ht="12.75">
      <c r="B29" s="187"/>
    </row>
    <row r="30" ht="12.75">
      <c r="B30" s="187"/>
    </row>
    <row r="31" ht="12.75">
      <c r="B31" s="187"/>
    </row>
    <row r="32" ht="12.75">
      <c r="B32" s="187"/>
    </row>
    <row r="33" ht="12">
      <c r="B33" s="187"/>
    </row>
    <row r="34" ht="12">
      <c r="B34" s="187"/>
    </row>
    <row r="35" ht="12">
      <c r="B35" s="187"/>
    </row>
    <row r="36" ht="12">
      <c r="B36" s="187"/>
    </row>
    <row r="37" ht="12">
      <c r="B37" s="187"/>
    </row>
    <row r="38" ht="12">
      <c r="B38" s="187"/>
    </row>
    <row r="39" ht="12">
      <c r="B39" s="187"/>
    </row>
    <row r="40" spans="2:4" ht="15.75">
      <c r="B40" s="187"/>
      <c r="D40" s="195" t="s">
        <v>130</v>
      </c>
    </row>
    <row r="41" spans="1:9" ht="6.75" customHeight="1">
      <c r="A41" s="196"/>
      <c r="B41" s="197"/>
      <c r="C41" s="196"/>
      <c r="D41" s="196"/>
      <c r="E41" s="196"/>
      <c r="F41" s="196"/>
      <c r="G41" s="196"/>
      <c r="H41" s="196"/>
      <c r="I41" s="196"/>
    </row>
    <row r="42" spans="2:9" ht="6.75" customHeight="1">
      <c r="B42" s="187"/>
      <c r="I42" s="188" t="s">
        <v>115</v>
      </c>
    </row>
    <row r="43" spans="2:4" ht="15.75">
      <c r="B43" s="187"/>
      <c r="D43" s="189" t="s">
        <v>184</v>
      </c>
    </row>
    <row r="44" ht="12">
      <c r="B44" s="187"/>
    </row>
    <row r="45" ht="12">
      <c r="B45" s="187"/>
    </row>
    <row r="46" ht="12">
      <c r="B46" s="187"/>
    </row>
    <row r="47" spans="2:12" ht="12">
      <c r="B47" s="187"/>
      <c r="E47" s="188" t="s">
        <v>129</v>
      </c>
      <c r="L47" s="188" t="s">
        <v>128</v>
      </c>
    </row>
    <row r="48" spans="2:14" ht="12">
      <c r="B48" s="187"/>
      <c r="N48" s="198"/>
    </row>
    <row r="49" ht="12">
      <c r="B49" s="187"/>
    </row>
    <row r="50" spans="2:12" ht="12">
      <c r="B50" s="187"/>
      <c r="E50" s="188" t="s">
        <v>116</v>
      </c>
      <c r="L50" s="188" t="s">
        <v>177</v>
      </c>
    </row>
    <row r="51" spans="2:14" ht="12">
      <c r="B51" s="187"/>
      <c r="N51" s="198"/>
    </row>
    <row r="52" ht="12">
      <c r="N52" s="19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S9"/>
  <sheetViews>
    <sheetView showZeros="0" zoomScalePageLayoutView="0" workbookViewId="0" topLeftCell="A1">
      <selection activeCell="L9" sqref="L9"/>
    </sheetView>
  </sheetViews>
  <sheetFormatPr defaultColWidth="9.140625" defaultRowHeight="15"/>
  <cols>
    <col min="1" max="1" width="5.421875" style="20" bestFit="1" customWidth="1"/>
    <col min="2" max="2" width="5.421875" style="20" customWidth="1"/>
    <col min="3" max="3" width="4.57421875" style="20" customWidth="1"/>
    <col min="4" max="4" width="10.57421875" style="20" bestFit="1" customWidth="1"/>
    <col min="5" max="5" width="12.57421875" style="20" customWidth="1"/>
    <col min="6" max="6" width="9.00390625" style="33" customWidth="1"/>
    <col min="7" max="7" width="5.00390625" style="20" bestFit="1" customWidth="1"/>
    <col min="8" max="8" width="3.421875" style="20" customWidth="1"/>
    <col min="9" max="9" width="7.57421875" style="20" bestFit="1" customWidth="1"/>
    <col min="10" max="10" width="7.57421875" style="20" customWidth="1"/>
    <col min="11" max="11" width="4.421875" style="20" customWidth="1"/>
    <col min="12" max="12" width="9.57421875" style="55" customWidth="1"/>
    <col min="13" max="13" width="7.8515625" style="55" customWidth="1"/>
    <col min="14" max="14" width="12.140625" style="20" customWidth="1"/>
    <col min="15" max="19" width="9.57421875" style="20" customWidth="1"/>
    <col min="20" max="16384" width="9.140625" style="20" customWidth="1"/>
  </cols>
  <sheetData>
    <row r="1" spans="1:13" ht="20.25" customHeight="1">
      <c r="A1" s="72" t="s">
        <v>134</v>
      </c>
      <c r="B1" s="72"/>
      <c r="C1" s="1"/>
      <c r="D1" s="73"/>
      <c r="E1" s="21"/>
      <c r="F1" s="29"/>
      <c r="G1" s="21"/>
      <c r="H1" s="21"/>
      <c r="I1" s="21"/>
      <c r="J1" s="21"/>
      <c r="K1" s="21"/>
      <c r="L1" s="107"/>
      <c r="M1" s="107"/>
    </row>
    <row r="2" spans="1:13" ht="12.75" customHeight="1">
      <c r="A2" s="1"/>
      <c r="B2" s="1"/>
      <c r="C2" s="1"/>
      <c r="D2" s="3" t="s">
        <v>131</v>
      </c>
      <c r="E2" s="22"/>
      <c r="F2" s="31"/>
      <c r="G2" s="22"/>
      <c r="H2" s="22"/>
      <c r="I2" s="22"/>
      <c r="J2" s="22"/>
      <c r="K2" s="22"/>
      <c r="L2" s="57"/>
      <c r="M2" s="57"/>
    </row>
    <row r="3" spans="3:13" ht="12.75" customHeight="1">
      <c r="C3" s="23"/>
      <c r="D3" s="22"/>
      <c r="E3" s="22"/>
      <c r="F3" s="31"/>
      <c r="G3" s="22"/>
      <c r="H3" s="22"/>
      <c r="I3" s="22"/>
      <c r="J3" s="22"/>
      <c r="K3" s="22"/>
      <c r="L3" s="57"/>
      <c r="M3" s="57"/>
    </row>
    <row r="4" spans="1:19" ht="19.5" customHeight="1">
      <c r="A4" s="24"/>
      <c r="B4" s="24"/>
      <c r="C4" s="24"/>
      <c r="D4" s="25" t="s">
        <v>142</v>
      </c>
      <c r="E4" s="24"/>
      <c r="F4" s="32"/>
      <c r="G4" s="24"/>
      <c r="H4" s="24"/>
      <c r="I4" s="24"/>
      <c r="J4" s="24"/>
      <c r="K4" s="24"/>
      <c r="L4" s="56"/>
      <c r="M4" s="56"/>
      <c r="N4" s="24"/>
      <c r="O4" s="24"/>
      <c r="P4" s="24"/>
      <c r="Q4" s="24"/>
      <c r="R4" s="24"/>
      <c r="S4" s="24"/>
    </row>
    <row r="5" spans="1:19" ht="1.5" customHeight="1">
      <c r="A5" s="24"/>
      <c r="B5" s="24"/>
      <c r="C5" s="24"/>
      <c r="D5" s="24"/>
      <c r="E5" s="24"/>
      <c r="F5" s="32"/>
      <c r="G5" s="24"/>
      <c r="H5" s="24"/>
      <c r="I5" s="24"/>
      <c r="J5" s="24"/>
      <c r="K5" s="24"/>
      <c r="L5" s="56"/>
      <c r="M5" s="56"/>
      <c r="N5" s="24"/>
      <c r="O5" s="24"/>
      <c r="P5" s="24"/>
      <c r="Q5" s="24"/>
      <c r="R5" s="24"/>
      <c r="S5" s="24"/>
    </row>
    <row r="6" spans="1:19" ht="19.5" customHeight="1">
      <c r="A6" s="223" t="s">
        <v>2</v>
      </c>
      <c r="B6" s="360" t="s">
        <v>182</v>
      </c>
      <c r="C6" s="324" t="s">
        <v>3</v>
      </c>
      <c r="D6" s="361" t="s">
        <v>4</v>
      </c>
      <c r="E6" s="356" t="s">
        <v>5</v>
      </c>
      <c r="F6" s="326" t="s">
        <v>6</v>
      </c>
      <c r="G6" s="358" t="s">
        <v>7</v>
      </c>
      <c r="H6" s="358" t="s">
        <v>8</v>
      </c>
      <c r="I6" s="358" t="s">
        <v>9</v>
      </c>
      <c r="J6" s="350" t="s">
        <v>10</v>
      </c>
      <c r="K6" s="358" t="s">
        <v>11</v>
      </c>
      <c r="L6" s="363" t="s">
        <v>91</v>
      </c>
      <c r="M6" s="365" t="s">
        <v>14</v>
      </c>
      <c r="N6" s="293" t="s">
        <v>16</v>
      </c>
      <c r="O6" s="24"/>
      <c r="P6" s="24"/>
      <c r="Q6" s="24"/>
      <c r="R6" s="24"/>
      <c r="S6" s="24"/>
    </row>
    <row r="7" spans="1:19" ht="15" customHeight="1">
      <c r="A7" s="105" t="s">
        <v>19</v>
      </c>
      <c r="B7" s="360"/>
      <c r="C7" s="324"/>
      <c r="D7" s="362"/>
      <c r="E7" s="357"/>
      <c r="F7" s="326"/>
      <c r="G7" s="359"/>
      <c r="H7" s="359"/>
      <c r="I7" s="359"/>
      <c r="J7" s="351"/>
      <c r="K7" s="359"/>
      <c r="L7" s="364"/>
      <c r="M7" s="366"/>
      <c r="N7" s="294"/>
      <c r="O7" s="24"/>
      <c r="P7" s="24"/>
      <c r="Q7" s="24"/>
      <c r="R7" s="24"/>
      <c r="S7" s="24"/>
    </row>
    <row r="8" spans="1:15" ht="18" customHeight="1">
      <c r="A8" s="105">
        <v>1</v>
      </c>
      <c r="B8" s="105">
        <v>1</v>
      </c>
      <c r="C8" s="105">
        <v>35</v>
      </c>
      <c r="D8" s="203" t="s">
        <v>50</v>
      </c>
      <c r="E8" s="204" t="s">
        <v>51</v>
      </c>
      <c r="F8" s="82">
        <v>38430</v>
      </c>
      <c r="G8" s="83">
        <f>IF(COUNT(F8)=0,"---",43170-F8)</f>
        <v>4740</v>
      </c>
      <c r="H8" s="84" t="s">
        <v>32</v>
      </c>
      <c r="I8" s="164" t="s">
        <v>52</v>
      </c>
      <c r="J8" s="164" t="s">
        <v>53</v>
      </c>
      <c r="K8" s="165">
        <v>1</v>
      </c>
      <c r="L8" s="267" t="s">
        <v>193</v>
      </c>
      <c r="M8" s="267" t="s">
        <v>193</v>
      </c>
      <c r="N8" s="167" t="s">
        <v>155</v>
      </c>
      <c r="O8" s="24"/>
    </row>
    <row r="9" spans="1:15" ht="18" customHeight="1">
      <c r="A9" s="105">
        <v>2</v>
      </c>
      <c r="B9" s="105">
        <v>2</v>
      </c>
      <c r="C9" s="105">
        <v>38</v>
      </c>
      <c r="D9" s="203" t="s">
        <v>57</v>
      </c>
      <c r="E9" s="204" t="s">
        <v>51</v>
      </c>
      <c r="F9" s="82">
        <v>39759</v>
      </c>
      <c r="G9" s="83">
        <f>IF(COUNT(F9)=0,"---",43170-F9)</f>
        <v>3411</v>
      </c>
      <c r="H9" s="84" t="s">
        <v>32</v>
      </c>
      <c r="I9" s="164" t="s">
        <v>52</v>
      </c>
      <c r="J9" s="164" t="s">
        <v>53</v>
      </c>
      <c r="K9" s="165">
        <v>1</v>
      </c>
      <c r="L9" s="267" t="s">
        <v>194</v>
      </c>
      <c r="M9" s="267" t="s">
        <v>194</v>
      </c>
      <c r="N9" s="167" t="s">
        <v>155</v>
      </c>
      <c r="O9" s="24"/>
    </row>
  </sheetData>
  <sheetProtection/>
  <mergeCells count="13">
    <mergeCell ref="N6:N7"/>
    <mergeCell ref="H6:H7"/>
    <mergeCell ref="I6:I7"/>
    <mergeCell ref="J6:J7"/>
    <mergeCell ref="K6:K7"/>
    <mergeCell ref="L6:L7"/>
    <mergeCell ref="M6:M7"/>
    <mergeCell ref="E6:E7"/>
    <mergeCell ref="F6:F7"/>
    <mergeCell ref="G6:G7"/>
    <mergeCell ref="B6:B7"/>
    <mergeCell ref="C6:C7"/>
    <mergeCell ref="D6:D7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</sheetPr>
  <dimension ref="A1:S20"/>
  <sheetViews>
    <sheetView showZeros="0" zoomScalePageLayoutView="0" workbookViewId="0" topLeftCell="A1">
      <selection activeCell="M12" sqref="M12"/>
    </sheetView>
  </sheetViews>
  <sheetFormatPr defaultColWidth="9.140625" defaultRowHeight="15"/>
  <cols>
    <col min="1" max="2" width="3.140625" style="20" customWidth="1"/>
    <col min="3" max="3" width="4.57421875" style="20" customWidth="1"/>
    <col min="4" max="4" width="10.57421875" style="20" bestFit="1" customWidth="1"/>
    <col min="5" max="5" width="12.57421875" style="20" customWidth="1"/>
    <col min="6" max="6" width="9.00390625" style="33" customWidth="1"/>
    <col min="7" max="7" width="5.00390625" style="20" bestFit="1" customWidth="1"/>
    <col min="8" max="8" width="3.421875" style="20" customWidth="1"/>
    <col min="9" max="9" width="7.57421875" style="20" bestFit="1" customWidth="1"/>
    <col min="10" max="10" width="7.57421875" style="20" customWidth="1"/>
    <col min="11" max="11" width="4.421875" style="20" customWidth="1"/>
    <col min="12" max="12" width="9.57421875" style="55" customWidth="1"/>
    <col min="13" max="13" width="7.8515625" style="55" customWidth="1"/>
    <col min="14" max="14" width="12.140625" style="20" customWidth="1"/>
    <col min="15" max="19" width="9.57421875" style="20" customWidth="1"/>
    <col min="20" max="16384" width="9.140625" style="20" customWidth="1"/>
  </cols>
  <sheetData>
    <row r="1" spans="1:13" ht="20.25" customHeight="1">
      <c r="A1" s="72" t="s">
        <v>134</v>
      </c>
      <c r="B1" s="1"/>
      <c r="C1" s="1"/>
      <c r="D1" s="73"/>
      <c r="E1" s="21"/>
      <c r="F1" s="29"/>
      <c r="G1" s="21"/>
      <c r="H1" s="21"/>
      <c r="I1" s="21"/>
      <c r="J1" s="21"/>
      <c r="K1" s="21"/>
      <c r="L1" s="107"/>
      <c r="M1" s="107"/>
    </row>
    <row r="2" spans="1:13" ht="12.75" customHeight="1">
      <c r="A2" s="1"/>
      <c r="B2" s="1"/>
      <c r="C2" s="1"/>
      <c r="D2" s="3" t="s">
        <v>135</v>
      </c>
      <c r="E2" s="22"/>
      <c r="F2" s="31"/>
      <c r="G2" s="22"/>
      <c r="H2" s="22"/>
      <c r="I2" s="22"/>
      <c r="J2" s="22"/>
      <c r="K2" s="22"/>
      <c r="L2" s="57"/>
      <c r="M2" s="57"/>
    </row>
    <row r="3" spans="3:13" ht="12.75" customHeight="1">
      <c r="C3" s="23"/>
      <c r="D3" s="22"/>
      <c r="E3" s="22"/>
      <c r="F3" s="31"/>
      <c r="G3" s="22"/>
      <c r="H3" s="22"/>
      <c r="I3" s="22"/>
      <c r="J3" s="22"/>
      <c r="K3" s="22"/>
      <c r="L3" s="57"/>
      <c r="M3" s="57"/>
    </row>
    <row r="4" spans="1:19" ht="19.5" customHeight="1">
      <c r="A4" s="24"/>
      <c r="B4" s="24"/>
      <c r="C4" s="24"/>
      <c r="D4" s="25" t="s">
        <v>143</v>
      </c>
      <c r="E4" s="24"/>
      <c r="F4" s="32"/>
      <c r="G4" s="24"/>
      <c r="H4" s="24"/>
      <c r="I4" s="24"/>
      <c r="J4" s="24"/>
      <c r="K4" s="24"/>
      <c r="L4" s="56"/>
      <c r="M4" s="56"/>
      <c r="N4" s="24"/>
      <c r="O4" s="24"/>
      <c r="P4" s="24"/>
      <c r="Q4" s="24"/>
      <c r="R4" s="24"/>
      <c r="S4" s="24"/>
    </row>
    <row r="5" spans="1:19" ht="1.5" customHeight="1">
      <c r="A5" s="24"/>
      <c r="B5" s="24"/>
      <c r="C5" s="24"/>
      <c r="D5" s="24"/>
      <c r="E5" s="24"/>
      <c r="F5" s="32"/>
      <c r="G5" s="24"/>
      <c r="H5" s="24"/>
      <c r="I5" s="24"/>
      <c r="J5" s="24"/>
      <c r="K5" s="24"/>
      <c r="L5" s="56"/>
      <c r="M5" s="56"/>
      <c r="N5" s="24"/>
      <c r="O5" s="24"/>
      <c r="P5" s="24"/>
      <c r="Q5" s="24"/>
      <c r="R5" s="24"/>
      <c r="S5" s="24"/>
    </row>
    <row r="6" spans="1:19" ht="19.5" customHeight="1">
      <c r="A6" s="371" t="s">
        <v>2</v>
      </c>
      <c r="B6" s="311"/>
      <c r="C6" s="324" t="s">
        <v>3</v>
      </c>
      <c r="D6" s="324" t="s">
        <v>4</v>
      </c>
      <c r="E6" s="324" t="s">
        <v>5</v>
      </c>
      <c r="F6" s="326" t="s">
        <v>6</v>
      </c>
      <c r="G6" s="324" t="s">
        <v>7</v>
      </c>
      <c r="H6" s="324" t="s">
        <v>8</v>
      </c>
      <c r="I6" s="324" t="s">
        <v>9</v>
      </c>
      <c r="J6" s="328" t="s">
        <v>10</v>
      </c>
      <c r="K6" s="324" t="s">
        <v>11</v>
      </c>
      <c r="L6" s="368" t="s">
        <v>91</v>
      </c>
      <c r="M6" s="367" t="s">
        <v>14</v>
      </c>
      <c r="N6" s="315" t="s">
        <v>16</v>
      </c>
      <c r="O6" s="24"/>
      <c r="P6" s="24"/>
      <c r="Q6" s="24"/>
      <c r="R6" s="24"/>
      <c r="S6" s="24"/>
    </row>
    <row r="7" spans="1:19" ht="15" customHeight="1">
      <c r="A7" s="105" t="s">
        <v>17</v>
      </c>
      <c r="B7" s="105" t="s">
        <v>18</v>
      </c>
      <c r="C7" s="324"/>
      <c r="D7" s="324"/>
      <c r="E7" s="324"/>
      <c r="F7" s="326"/>
      <c r="G7" s="324"/>
      <c r="H7" s="324"/>
      <c r="I7" s="324"/>
      <c r="J7" s="328"/>
      <c r="K7" s="324"/>
      <c r="L7" s="368"/>
      <c r="M7" s="367"/>
      <c r="N7" s="315"/>
      <c r="O7" s="24"/>
      <c r="P7" s="24"/>
      <c r="Q7" s="24"/>
      <c r="R7" s="24"/>
      <c r="S7" s="24"/>
    </row>
    <row r="8" spans="1:14" s="24" customFormat="1" ht="18" customHeight="1">
      <c r="A8" s="105">
        <v>1</v>
      </c>
      <c r="B8" s="105">
        <v>1</v>
      </c>
      <c r="C8" s="105">
        <v>29</v>
      </c>
      <c r="D8" s="217" t="s">
        <v>92</v>
      </c>
      <c r="E8" s="224" t="s">
        <v>156</v>
      </c>
      <c r="F8" s="129">
        <v>36697</v>
      </c>
      <c r="G8" s="135">
        <f>IF(COUNT(F8)=0,"---",43170-F8)</f>
        <v>6473</v>
      </c>
      <c r="H8" s="130" t="s">
        <v>23</v>
      </c>
      <c r="I8" s="219" t="s">
        <v>52</v>
      </c>
      <c r="J8" s="173" t="s">
        <v>53</v>
      </c>
      <c r="K8" s="174">
        <v>1</v>
      </c>
      <c r="L8" s="268">
        <v>0.002549189814814815</v>
      </c>
      <c r="M8" s="268">
        <f>L8*K8</f>
        <v>0.002549189814814815</v>
      </c>
      <c r="N8" s="176" t="s">
        <v>54</v>
      </c>
    </row>
    <row r="9" spans="1:14" s="24" customFormat="1" ht="18" customHeight="1">
      <c r="A9" s="105">
        <v>2</v>
      </c>
      <c r="B9" s="105">
        <v>2</v>
      </c>
      <c r="C9" s="105">
        <v>3</v>
      </c>
      <c r="D9" s="217" t="s">
        <v>154</v>
      </c>
      <c r="E9" s="218" t="s">
        <v>56</v>
      </c>
      <c r="F9" s="129">
        <v>37382</v>
      </c>
      <c r="G9" s="135">
        <f>IF(COUNT(F9)=0,"---",43170-F9)</f>
        <v>5788</v>
      </c>
      <c r="H9" s="219" t="s">
        <v>23</v>
      </c>
      <c r="I9" s="219" t="s">
        <v>27</v>
      </c>
      <c r="J9" s="219" t="s">
        <v>28</v>
      </c>
      <c r="K9" s="174">
        <v>1</v>
      </c>
      <c r="L9" s="268">
        <v>0.002715856481481481</v>
      </c>
      <c r="M9" s="268">
        <f>L9*K9</f>
        <v>0.002715856481481481</v>
      </c>
      <c r="N9" s="219" t="s">
        <v>49</v>
      </c>
    </row>
    <row r="10" spans="1:19" ht="18" customHeight="1">
      <c r="A10" s="105">
        <v>3</v>
      </c>
      <c r="B10" s="105"/>
      <c r="C10" s="105">
        <v>41</v>
      </c>
      <c r="D10" s="217" t="s">
        <v>59</v>
      </c>
      <c r="E10" s="224" t="s">
        <v>60</v>
      </c>
      <c r="F10" s="129">
        <v>22537</v>
      </c>
      <c r="G10" s="135">
        <f>IF(COUNT(F10)=0,"---",43170-F10)</f>
        <v>20633</v>
      </c>
      <c r="H10" s="130" t="s">
        <v>23</v>
      </c>
      <c r="I10" s="173" t="s">
        <v>33</v>
      </c>
      <c r="J10" s="173" t="s">
        <v>34</v>
      </c>
      <c r="K10" s="174">
        <v>1</v>
      </c>
      <c r="L10" s="268">
        <v>0.003801851851851852</v>
      </c>
      <c r="M10" s="268">
        <f>L10*K10</f>
        <v>0.003801851851851852</v>
      </c>
      <c r="N10" s="176" t="s">
        <v>35</v>
      </c>
      <c r="O10" s="24"/>
      <c r="P10" s="24"/>
      <c r="Q10" s="24"/>
      <c r="R10" s="24"/>
      <c r="S10" s="24"/>
    </row>
    <row r="11" spans="1:19" ht="18" customHeight="1">
      <c r="A11" s="105"/>
      <c r="B11" s="105"/>
      <c r="C11" s="105">
        <v>34</v>
      </c>
      <c r="D11" s="217" t="s">
        <v>64</v>
      </c>
      <c r="E11" s="224" t="s">
        <v>65</v>
      </c>
      <c r="F11" s="129">
        <v>22772</v>
      </c>
      <c r="G11" s="135">
        <f>IF(COUNT(F11)=0,"---",43170-F11)</f>
        <v>20398</v>
      </c>
      <c r="H11" s="130" t="s">
        <v>58</v>
      </c>
      <c r="I11" s="173" t="s">
        <v>52</v>
      </c>
      <c r="J11" s="173" t="s">
        <v>53</v>
      </c>
      <c r="K11" s="174">
        <v>0.95</v>
      </c>
      <c r="L11" s="268" t="s">
        <v>195</v>
      </c>
      <c r="M11" s="268"/>
      <c r="N11" s="176" t="s">
        <v>54</v>
      </c>
      <c r="O11" s="24"/>
      <c r="P11" s="24"/>
      <c r="Q11" s="24"/>
      <c r="R11" s="24"/>
      <c r="S11" s="24"/>
    </row>
    <row r="12" ht="12.75">
      <c r="C12" s="32"/>
    </row>
    <row r="14" spans="2:14" ht="17.25">
      <c r="B14" s="24"/>
      <c r="C14" s="24"/>
      <c r="D14" s="25" t="s">
        <v>125</v>
      </c>
      <c r="E14" s="24"/>
      <c r="F14" s="24"/>
      <c r="H14" s="24"/>
      <c r="I14" s="24"/>
      <c r="J14" s="24"/>
      <c r="K14" s="24"/>
      <c r="L14" s="56"/>
      <c r="M14" s="56"/>
      <c r="N14" s="24"/>
    </row>
    <row r="15" spans="2:14" ht="12.75">
      <c r="B15" s="24"/>
      <c r="C15" s="24"/>
      <c r="D15" s="24"/>
      <c r="E15" s="24"/>
      <c r="F15" s="24"/>
      <c r="H15" s="24"/>
      <c r="I15" s="24"/>
      <c r="J15" s="24"/>
      <c r="K15" s="24"/>
      <c r="L15" s="56"/>
      <c r="M15" s="56"/>
      <c r="N15" s="24"/>
    </row>
    <row r="16" spans="1:14" ht="12.75" customHeight="1">
      <c r="A16" s="371" t="s">
        <v>2</v>
      </c>
      <c r="B16" s="311"/>
      <c r="C16" s="324" t="s">
        <v>3</v>
      </c>
      <c r="D16" s="324" t="s">
        <v>4</v>
      </c>
      <c r="E16" s="324" t="s">
        <v>5</v>
      </c>
      <c r="F16" s="326" t="s">
        <v>6</v>
      </c>
      <c r="G16" s="324" t="s">
        <v>7</v>
      </c>
      <c r="H16" s="324" t="s">
        <v>8</v>
      </c>
      <c r="I16" s="324" t="s">
        <v>9</v>
      </c>
      <c r="J16" s="328" t="s">
        <v>10</v>
      </c>
      <c r="K16" s="324" t="s">
        <v>11</v>
      </c>
      <c r="L16" s="368" t="s">
        <v>91</v>
      </c>
      <c r="M16" s="367" t="s">
        <v>14</v>
      </c>
      <c r="N16" s="315" t="s">
        <v>16</v>
      </c>
    </row>
    <row r="17" spans="1:14" ht="13.5" customHeight="1">
      <c r="A17" s="369" t="s">
        <v>17</v>
      </c>
      <c r="B17" s="370"/>
      <c r="C17" s="324"/>
      <c r="D17" s="324"/>
      <c r="E17" s="324"/>
      <c r="F17" s="326"/>
      <c r="G17" s="324"/>
      <c r="H17" s="324"/>
      <c r="I17" s="324"/>
      <c r="J17" s="328"/>
      <c r="K17" s="324"/>
      <c r="L17" s="368"/>
      <c r="M17" s="367"/>
      <c r="N17" s="315"/>
    </row>
    <row r="18" spans="1:14" ht="18" customHeight="1">
      <c r="A18" s="369">
        <v>1</v>
      </c>
      <c r="B18" s="370"/>
      <c r="C18" s="105">
        <v>26</v>
      </c>
      <c r="D18" s="128" t="s">
        <v>71</v>
      </c>
      <c r="E18" s="96" t="s">
        <v>72</v>
      </c>
      <c r="F18" s="134">
        <v>36058</v>
      </c>
      <c r="H18" s="130" t="s">
        <v>32</v>
      </c>
      <c r="I18" s="173" t="s">
        <v>44</v>
      </c>
      <c r="J18" s="173" t="s">
        <v>45</v>
      </c>
      <c r="K18" s="174">
        <v>1</v>
      </c>
      <c r="L18" s="268">
        <v>0.0015690972222222224</v>
      </c>
      <c r="M18" s="268">
        <f>L18*K18</f>
        <v>0.0015690972222222224</v>
      </c>
      <c r="N18" s="176" t="s">
        <v>73</v>
      </c>
    </row>
    <row r="19" spans="1:14" ht="18" customHeight="1">
      <c r="A19" s="369">
        <v>2</v>
      </c>
      <c r="B19" s="370"/>
      <c r="C19" s="105">
        <v>25</v>
      </c>
      <c r="D19" s="128" t="s">
        <v>99</v>
      </c>
      <c r="E19" s="96" t="s">
        <v>72</v>
      </c>
      <c r="F19" s="134">
        <v>36058</v>
      </c>
      <c r="H19" s="130" t="s">
        <v>58</v>
      </c>
      <c r="I19" s="173" t="s">
        <v>44</v>
      </c>
      <c r="J19" s="173" t="s">
        <v>45</v>
      </c>
      <c r="K19" s="174">
        <v>0.95</v>
      </c>
      <c r="L19" s="268">
        <v>0.001762037037037037</v>
      </c>
      <c r="M19" s="268">
        <f>L19*K19</f>
        <v>0.001673935185185185</v>
      </c>
      <c r="N19" s="176" t="s">
        <v>73</v>
      </c>
    </row>
    <row r="20" spans="1:14" ht="18" customHeight="1">
      <c r="A20" s="369">
        <v>3</v>
      </c>
      <c r="B20" s="370"/>
      <c r="C20" s="105">
        <v>32</v>
      </c>
      <c r="D20" s="128" t="s">
        <v>94</v>
      </c>
      <c r="E20" s="96" t="s">
        <v>95</v>
      </c>
      <c r="F20" s="134">
        <v>24406</v>
      </c>
      <c r="H20" s="130" t="s">
        <v>23</v>
      </c>
      <c r="I20" s="173" t="s">
        <v>52</v>
      </c>
      <c r="J20" s="173" t="s">
        <v>53</v>
      </c>
      <c r="K20" s="174">
        <v>1</v>
      </c>
      <c r="L20" s="268">
        <v>0.0020561342592592593</v>
      </c>
      <c r="M20" s="268">
        <f>L20*K20</f>
        <v>0.0020561342592592593</v>
      </c>
      <c r="N20" s="176" t="s">
        <v>54</v>
      </c>
    </row>
  </sheetData>
  <sheetProtection/>
  <mergeCells count="30">
    <mergeCell ref="N6:N7"/>
    <mergeCell ref="H6:H7"/>
    <mergeCell ref="I6:I7"/>
    <mergeCell ref="J6:J7"/>
    <mergeCell ref="K6:K7"/>
    <mergeCell ref="L6:L7"/>
    <mergeCell ref="M6:M7"/>
    <mergeCell ref="A20:B20"/>
    <mergeCell ref="A6:B6"/>
    <mergeCell ref="G6:G7"/>
    <mergeCell ref="C6:C7"/>
    <mergeCell ref="D6:D7"/>
    <mergeCell ref="E6:E7"/>
    <mergeCell ref="F6:F7"/>
    <mergeCell ref="L16:L17"/>
    <mergeCell ref="A19:B19"/>
    <mergeCell ref="C16:C17"/>
    <mergeCell ref="A16:B16"/>
    <mergeCell ref="A17:B17"/>
    <mergeCell ref="A18:B18"/>
    <mergeCell ref="M16:M17"/>
    <mergeCell ref="N16:N17"/>
    <mergeCell ref="D16:D17"/>
    <mergeCell ref="E16:E17"/>
    <mergeCell ref="F16:F17"/>
    <mergeCell ref="G16:G17"/>
    <mergeCell ref="H16:H17"/>
    <mergeCell ref="I16:I17"/>
    <mergeCell ref="J16:J17"/>
    <mergeCell ref="K16:K17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A1:V12"/>
  <sheetViews>
    <sheetView showZeros="0" zoomScalePageLayoutView="0" workbookViewId="0" topLeftCell="A1">
      <selection activeCell="N10" sqref="N10"/>
    </sheetView>
  </sheetViews>
  <sheetFormatPr defaultColWidth="9.140625" defaultRowHeight="15"/>
  <cols>
    <col min="1" max="2" width="3.140625" style="20" customWidth="1"/>
    <col min="3" max="3" width="4.57421875" style="20" hidden="1" customWidth="1"/>
    <col min="4" max="4" width="4.57421875" style="20" customWidth="1"/>
    <col min="5" max="5" width="10.57421875" style="20" bestFit="1" customWidth="1"/>
    <col min="6" max="6" width="12.57421875" style="20" customWidth="1"/>
    <col min="7" max="7" width="9.00390625" style="33" customWidth="1"/>
    <col min="8" max="8" width="5.00390625" style="20" bestFit="1" customWidth="1"/>
    <col min="9" max="9" width="3.421875" style="20" customWidth="1"/>
    <col min="10" max="10" width="7.57421875" style="20" bestFit="1" customWidth="1"/>
    <col min="11" max="11" width="7.57421875" style="20" customWidth="1"/>
    <col min="12" max="12" width="4.421875" style="20" customWidth="1"/>
    <col min="13" max="13" width="4.57421875" style="20" customWidth="1"/>
    <col min="14" max="14" width="9.57421875" style="20" customWidth="1"/>
    <col min="15" max="15" width="7.8515625" style="20" customWidth="1"/>
    <col min="16" max="16" width="7.57421875" style="20" customWidth="1"/>
    <col min="17" max="17" width="11.57421875" style="20" customWidth="1"/>
    <col min="18" max="22" width="9.57421875" style="20" customWidth="1"/>
    <col min="23" max="16384" width="9.140625" style="20" customWidth="1"/>
  </cols>
  <sheetData>
    <row r="1" spans="1:16" ht="20.25" customHeight="1">
      <c r="A1" s="72" t="s">
        <v>134</v>
      </c>
      <c r="B1" s="1"/>
      <c r="C1" s="1"/>
      <c r="D1" s="1"/>
      <c r="E1" s="1"/>
      <c r="F1" s="1"/>
      <c r="G1" s="73"/>
      <c r="H1" s="21"/>
      <c r="I1" s="21"/>
      <c r="J1" s="21"/>
      <c r="K1" s="21"/>
      <c r="L1" s="21"/>
      <c r="M1" s="21"/>
      <c r="N1" s="21"/>
      <c r="O1" s="21"/>
      <c r="P1" s="21"/>
    </row>
    <row r="2" spans="1:16" ht="12.75" customHeight="1">
      <c r="A2" s="1"/>
      <c r="B2" s="1"/>
      <c r="C2" s="1"/>
      <c r="D2" s="1"/>
      <c r="E2" s="3" t="s">
        <v>131</v>
      </c>
      <c r="F2" s="1"/>
      <c r="H2" s="22"/>
      <c r="I2" s="22"/>
      <c r="J2" s="22"/>
      <c r="K2" s="22"/>
      <c r="L2" s="22"/>
      <c r="M2" s="22"/>
      <c r="N2" s="22"/>
      <c r="O2" s="22"/>
      <c r="P2" s="22"/>
    </row>
    <row r="3" spans="3:16" ht="12.75" customHeight="1">
      <c r="C3" s="23"/>
      <c r="D3" s="23"/>
      <c r="E3" s="22"/>
      <c r="F3" s="22"/>
      <c r="G3" s="31"/>
      <c r="H3" s="22"/>
      <c r="I3" s="22"/>
      <c r="J3" s="22"/>
      <c r="K3" s="22"/>
      <c r="L3" s="22"/>
      <c r="M3" s="22"/>
      <c r="N3" s="22"/>
      <c r="O3" s="22"/>
      <c r="P3" s="22"/>
    </row>
    <row r="4" spans="1:22" ht="19.5" customHeight="1">
      <c r="A4" s="24"/>
      <c r="B4" s="24"/>
      <c r="C4" s="24"/>
      <c r="D4" s="24"/>
      <c r="E4" s="25" t="s">
        <v>144</v>
      </c>
      <c r="F4" s="24"/>
      <c r="G4" s="32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.5" customHeight="1">
      <c r="A5" s="24"/>
      <c r="B5" s="24"/>
      <c r="C5" s="24"/>
      <c r="D5" s="24"/>
      <c r="E5" s="24"/>
      <c r="F5" s="24"/>
      <c r="G5" s="3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9.5" customHeight="1">
      <c r="A6" s="26"/>
      <c r="B6" s="26"/>
      <c r="C6" s="24"/>
      <c r="D6" s="24"/>
      <c r="E6" s="24"/>
      <c r="F6" s="24"/>
      <c r="G6" s="32"/>
      <c r="H6" s="24"/>
      <c r="I6" s="24"/>
      <c r="J6" s="24"/>
      <c r="K6" s="24"/>
      <c r="L6" s="24"/>
      <c r="M6" s="24"/>
      <c r="N6" s="27"/>
      <c r="O6" s="27"/>
      <c r="P6" s="27"/>
      <c r="Q6" s="24"/>
      <c r="R6" s="24"/>
      <c r="S6" s="24"/>
      <c r="T6" s="24"/>
      <c r="U6" s="24"/>
      <c r="V6" s="24"/>
    </row>
    <row r="7" spans="1:22" ht="19.5" customHeight="1">
      <c r="A7" s="371" t="s">
        <v>2</v>
      </c>
      <c r="B7" s="371"/>
      <c r="C7" s="324" t="s">
        <v>3</v>
      </c>
      <c r="D7" s="324" t="s">
        <v>3</v>
      </c>
      <c r="E7" s="325" t="s">
        <v>4</v>
      </c>
      <c r="F7" s="322" t="s">
        <v>5</v>
      </c>
      <c r="G7" s="326" t="s">
        <v>6</v>
      </c>
      <c r="H7" s="322" t="s">
        <v>7</v>
      </c>
      <c r="I7" s="322" t="s">
        <v>8</v>
      </c>
      <c r="J7" s="322" t="s">
        <v>9</v>
      </c>
      <c r="K7" s="328" t="s">
        <v>10</v>
      </c>
      <c r="L7" s="322" t="s">
        <v>11</v>
      </c>
      <c r="M7" s="326" t="s">
        <v>12</v>
      </c>
      <c r="N7" s="324" t="s">
        <v>91</v>
      </c>
      <c r="O7" s="326" t="s">
        <v>14</v>
      </c>
      <c r="P7" s="326" t="s">
        <v>15</v>
      </c>
      <c r="Q7" s="315" t="s">
        <v>16</v>
      </c>
      <c r="R7" s="24"/>
      <c r="S7" s="24"/>
      <c r="T7" s="24"/>
      <c r="U7" s="24"/>
      <c r="V7" s="24"/>
    </row>
    <row r="8" spans="1:22" ht="15" customHeight="1">
      <c r="A8" s="105" t="s">
        <v>17</v>
      </c>
      <c r="B8" s="105" t="s">
        <v>20</v>
      </c>
      <c r="C8" s="324"/>
      <c r="D8" s="324"/>
      <c r="E8" s="325"/>
      <c r="F8" s="322"/>
      <c r="G8" s="326"/>
      <c r="H8" s="322"/>
      <c r="I8" s="322"/>
      <c r="J8" s="322"/>
      <c r="K8" s="328"/>
      <c r="L8" s="322"/>
      <c r="M8" s="326"/>
      <c r="N8" s="324"/>
      <c r="O8" s="326"/>
      <c r="P8" s="326"/>
      <c r="Q8" s="315"/>
      <c r="R8" s="24"/>
      <c r="S8" s="24"/>
      <c r="T8" s="24"/>
      <c r="U8" s="24"/>
      <c r="V8" s="24"/>
    </row>
    <row r="9" spans="1:22" ht="19.5" customHeight="1">
      <c r="A9" s="105">
        <v>1</v>
      </c>
      <c r="B9" s="105">
        <v>1</v>
      </c>
      <c r="C9" s="105">
        <v>55</v>
      </c>
      <c r="D9" s="105">
        <v>34</v>
      </c>
      <c r="E9" s="217" t="s">
        <v>64</v>
      </c>
      <c r="F9" s="224" t="s">
        <v>65</v>
      </c>
      <c r="G9" s="129">
        <v>22772</v>
      </c>
      <c r="H9" s="135">
        <f>IF(COUNT(G9)=0,"---",43170-G9)</f>
        <v>20398</v>
      </c>
      <c r="I9" s="130" t="s">
        <v>58</v>
      </c>
      <c r="J9" s="173" t="s">
        <v>52</v>
      </c>
      <c r="K9" s="173" t="s">
        <v>53</v>
      </c>
      <c r="L9" s="174">
        <v>0.95</v>
      </c>
      <c r="M9" s="180">
        <v>0.7869</v>
      </c>
      <c r="N9" s="268">
        <v>0.004837962962962963</v>
      </c>
      <c r="O9" s="268">
        <f aca="true" t="shared" si="0" ref="O9:P12">N9*L9</f>
        <v>0.004596064814814815</v>
      </c>
      <c r="P9" s="268">
        <f t="shared" si="0"/>
        <v>0.0036166434027777783</v>
      </c>
      <c r="Q9" s="173" t="s">
        <v>54</v>
      </c>
      <c r="R9" s="24"/>
      <c r="S9" s="24"/>
      <c r="T9" s="24"/>
      <c r="U9" s="24"/>
      <c r="V9" s="24"/>
    </row>
    <row r="10" spans="1:22" ht="19.5" customHeight="1">
      <c r="A10" s="105">
        <v>2</v>
      </c>
      <c r="B10" s="105"/>
      <c r="C10" s="105">
        <v>59</v>
      </c>
      <c r="D10" s="105">
        <v>29</v>
      </c>
      <c r="E10" s="217" t="s">
        <v>92</v>
      </c>
      <c r="F10" s="224" t="s">
        <v>156</v>
      </c>
      <c r="G10" s="129">
        <v>36697</v>
      </c>
      <c r="H10" s="135">
        <f>IF(COUNT(G10)=0,"---",43170-G10)</f>
        <v>6473</v>
      </c>
      <c r="I10" s="130" t="s">
        <v>23</v>
      </c>
      <c r="J10" s="173" t="s">
        <v>52</v>
      </c>
      <c r="K10" s="173" t="s">
        <v>53</v>
      </c>
      <c r="L10" s="174">
        <v>1</v>
      </c>
      <c r="M10" s="180"/>
      <c r="N10" s="268">
        <v>0.0052788194444444445</v>
      </c>
      <c r="O10" s="268">
        <f t="shared" si="0"/>
        <v>0.0052788194444444445</v>
      </c>
      <c r="P10" s="268">
        <f t="shared" si="0"/>
        <v>0</v>
      </c>
      <c r="Q10" s="173" t="s">
        <v>54</v>
      </c>
      <c r="R10" s="24"/>
      <c r="S10" s="24"/>
      <c r="T10" s="24"/>
      <c r="U10" s="24"/>
      <c r="V10" s="24"/>
    </row>
    <row r="11" spans="1:17" s="24" customFormat="1" ht="18" customHeight="1">
      <c r="A11" s="105">
        <v>3</v>
      </c>
      <c r="B11" s="233"/>
      <c r="C11" s="233"/>
      <c r="D11" s="105">
        <v>3</v>
      </c>
      <c r="E11" s="217" t="s">
        <v>154</v>
      </c>
      <c r="F11" s="218" t="s">
        <v>56</v>
      </c>
      <c r="G11" s="129">
        <v>37382</v>
      </c>
      <c r="H11" s="135">
        <f>IF(COUNT(G11)=0,"---",43170-G11)</f>
        <v>5788</v>
      </c>
      <c r="I11" s="219" t="s">
        <v>23</v>
      </c>
      <c r="J11" s="219" t="s">
        <v>27</v>
      </c>
      <c r="K11" s="219" t="s">
        <v>28</v>
      </c>
      <c r="L11" s="174">
        <v>1</v>
      </c>
      <c r="M11" s="255"/>
      <c r="N11" s="268">
        <v>0.00552511574074074</v>
      </c>
      <c r="O11" s="268">
        <f t="shared" si="0"/>
        <v>0.00552511574074074</v>
      </c>
      <c r="P11" s="268">
        <f t="shared" si="0"/>
        <v>0</v>
      </c>
      <c r="Q11" s="219" t="s">
        <v>49</v>
      </c>
    </row>
    <row r="12" spans="1:22" ht="19.5" customHeight="1">
      <c r="A12" s="105">
        <v>4</v>
      </c>
      <c r="B12" s="105">
        <v>2</v>
      </c>
      <c r="C12" s="105">
        <v>15</v>
      </c>
      <c r="D12" s="105">
        <v>41</v>
      </c>
      <c r="E12" s="217" t="s">
        <v>59</v>
      </c>
      <c r="F12" s="224" t="s">
        <v>60</v>
      </c>
      <c r="G12" s="129">
        <v>22537</v>
      </c>
      <c r="H12" s="135">
        <f>IF(COUNT(G12)=0,"---",43170-G12)</f>
        <v>20633</v>
      </c>
      <c r="I12" s="130" t="s">
        <v>23</v>
      </c>
      <c r="J12" s="173" t="s">
        <v>33</v>
      </c>
      <c r="K12" s="173" t="s">
        <v>34</v>
      </c>
      <c r="L12" s="174">
        <v>1</v>
      </c>
      <c r="M12" s="180">
        <v>0.7763</v>
      </c>
      <c r="N12" s="268">
        <v>0.00706076388888889</v>
      </c>
      <c r="O12" s="268">
        <f t="shared" si="0"/>
        <v>0.00706076388888889</v>
      </c>
      <c r="P12" s="268">
        <f t="shared" si="0"/>
        <v>0.005481271006944445</v>
      </c>
      <c r="Q12" s="173" t="s">
        <v>35</v>
      </c>
      <c r="R12" s="24"/>
      <c r="S12" s="24"/>
      <c r="T12" s="24"/>
      <c r="U12" s="24"/>
      <c r="V12" s="24"/>
    </row>
  </sheetData>
  <sheetProtection/>
  <mergeCells count="16">
    <mergeCell ref="O7:O8"/>
    <mergeCell ref="P7:P8"/>
    <mergeCell ref="Q7:Q8"/>
    <mergeCell ref="I7:I8"/>
    <mergeCell ref="J7:J8"/>
    <mergeCell ref="K7:K8"/>
    <mergeCell ref="L7:L8"/>
    <mergeCell ref="M7:M8"/>
    <mergeCell ref="N7:N8"/>
    <mergeCell ref="H7:H8"/>
    <mergeCell ref="A7:B7"/>
    <mergeCell ref="C7:C8"/>
    <mergeCell ref="E7:E8"/>
    <mergeCell ref="F7:F8"/>
    <mergeCell ref="G7:G8"/>
    <mergeCell ref="D7:D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N14"/>
  <sheetViews>
    <sheetView showZeros="0" zoomScalePageLayoutView="0" workbookViewId="0" topLeftCell="A1">
      <selection activeCell="A15" sqref="A15"/>
    </sheetView>
  </sheetViews>
  <sheetFormatPr defaultColWidth="9.140625" defaultRowHeight="15"/>
  <cols>
    <col min="1" max="2" width="3.140625" style="20" customWidth="1"/>
    <col min="3" max="3" width="4.57421875" style="20" customWidth="1"/>
    <col min="4" max="4" width="10.57421875" style="20" bestFit="1" customWidth="1"/>
    <col min="5" max="5" width="12.57421875" style="20" customWidth="1"/>
    <col min="6" max="6" width="9.00390625" style="33" customWidth="1"/>
    <col min="7" max="7" width="5.00390625" style="20" bestFit="1" customWidth="1"/>
    <col min="8" max="8" width="3.421875" style="20" customWidth="1"/>
    <col min="9" max="9" width="7.57421875" style="20" bestFit="1" customWidth="1"/>
    <col min="10" max="10" width="7.57421875" style="20" customWidth="1"/>
    <col min="11" max="11" width="4.421875" style="20" customWidth="1"/>
    <col min="12" max="12" width="5.421875" style="20" customWidth="1"/>
    <col min="13" max="13" width="9.57421875" style="20" customWidth="1"/>
    <col min="14" max="14" width="7.8515625" style="20" customWidth="1"/>
    <col min="15" max="15" width="7.57421875" style="20" customWidth="1"/>
    <col min="16" max="16" width="12.421875" style="20" customWidth="1"/>
    <col min="17" max="222" width="9.140625" style="30" customWidth="1"/>
    <col min="223" max="16384" width="9.140625" style="20" customWidth="1"/>
  </cols>
  <sheetData>
    <row r="1" spans="1:15" ht="20.25" customHeight="1">
      <c r="A1" s="72" t="s">
        <v>134</v>
      </c>
      <c r="B1" s="1"/>
      <c r="C1" s="1"/>
      <c r="D1" s="1"/>
      <c r="E1" s="73"/>
      <c r="F1" s="29"/>
      <c r="G1" s="21"/>
      <c r="H1" s="21"/>
      <c r="I1" s="21"/>
      <c r="J1" s="21"/>
      <c r="K1" s="21"/>
      <c r="L1" s="21"/>
      <c r="M1" s="21"/>
      <c r="N1" s="21"/>
      <c r="O1" s="21"/>
    </row>
    <row r="2" spans="1:15" ht="12.75" customHeight="1">
      <c r="A2" s="1"/>
      <c r="B2" s="1"/>
      <c r="C2" s="1"/>
      <c r="D2" s="3" t="s">
        <v>131</v>
      </c>
      <c r="F2" s="31"/>
      <c r="G2" s="22"/>
      <c r="H2" s="22"/>
      <c r="I2" s="22"/>
      <c r="J2" s="22"/>
      <c r="K2" s="22"/>
      <c r="L2" s="22"/>
      <c r="M2" s="22"/>
      <c r="N2" s="22"/>
      <c r="O2" s="22"/>
    </row>
    <row r="3" spans="3:15" ht="12.75" customHeight="1">
      <c r="C3" s="23"/>
      <c r="D3" s="22"/>
      <c r="E3" s="22"/>
      <c r="F3" s="31"/>
      <c r="G3" s="22"/>
      <c r="H3" s="22"/>
      <c r="I3" s="22"/>
      <c r="J3" s="22"/>
      <c r="K3" s="22"/>
      <c r="L3" s="22"/>
      <c r="M3" s="22"/>
      <c r="N3" s="22"/>
      <c r="O3" s="22"/>
    </row>
    <row r="4" spans="1:16" ht="19.5" customHeight="1">
      <c r="A4" s="24"/>
      <c r="B4" s="24"/>
      <c r="C4" s="24"/>
      <c r="D4" s="25" t="s">
        <v>145</v>
      </c>
      <c r="E4" s="24"/>
      <c r="F4" s="32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.5" customHeight="1">
      <c r="A5" s="24"/>
      <c r="B5" s="24"/>
      <c r="C5" s="24"/>
      <c r="D5" s="24"/>
      <c r="E5" s="24"/>
      <c r="F5" s="32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9.5" customHeight="1">
      <c r="A6" s="26"/>
      <c r="B6" s="26"/>
      <c r="C6" s="24"/>
      <c r="D6" s="24"/>
      <c r="E6" s="24"/>
      <c r="F6" s="32"/>
      <c r="G6" s="24"/>
      <c r="H6" s="24"/>
      <c r="I6" s="24"/>
      <c r="J6" s="24"/>
      <c r="K6" s="24"/>
      <c r="L6" s="24"/>
      <c r="M6" s="27"/>
      <c r="N6" s="27"/>
      <c r="O6" s="27"/>
      <c r="P6" s="24"/>
    </row>
    <row r="7" spans="1:16" ht="19.5" customHeight="1">
      <c r="A7" s="372" t="s">
        <v>2</v>
      </c>
      <c r="B7" s="373"/>
      <c r="C7" s="324" t="s">
        <v>3</v>
      </c>
      <c r="D7" s="325" t="s">
        <v>4</v>
      </c>
      <c r="E7" s="322" t="s">
        <v>5</v>
      </c>
      <c r="F7" s="326" t="s">
        <v>6</v>
      </c>
      <c r="G7" s="322" t="s">
        <v>7</v>
      </c>
      <c r="H7" s="322" t="s">
        <v>8</v>
      </c>
      <c r="I7" s="322" t="s">
        <v>9</v>
      </c>
      <c r="J7" s="328" t="s">
        <v>10</v>
      </c>
      <c r="K7" s="322" t="s">
        <v>11</v>
      </c>
      <c r="L7" s="326" t="s">
        <v>12</v>
      </c>
      <c r="M7" s="324" t="s">
        <v>91</v>
      </c>
      <c r="N7" s="326" t="s">
        <v>14</v>
      </c>
      <c r="O7" s="326" t="s">
        <v>15</v>
      </c>
      <c r="P7" s="315" t="s">
        <v>16</v>
      </c>
    </row>
    <row r="8" spans="1:16" ht="15" customHeight="1">
      <c r="A8" s="105" t="s">
        <v>17</v>
      </c>
      <c r="B8" s="105" t="s">
        <v>200</v>
      </c>
      <c r="C8" s="324"/>
      <c r="D8" s="325"/>
      <c r="E8" s="322"/>
      <c r="F8" s="326"/>
      <c r="G8" s="322"/>
      <c r="H8" s="322"/>
      <c r="I8" s="322"/>
      <c r="J8" s="328"/>
      <c r="K8" s="322"/>
      <c r="L8" s="326"/>
      <c r="M8" s="324"/>
      <c r="N8" s="326"/>
      <c r="O8" s="326"/>
      <c r="P8" s="315"/>
    </row>
    <row r="9" spans="1:222" s="141" customFormat="1" ht="19.5" customHeight="1">
      <c r="A9" s="105">
        <v>1</v>
      </c>
      <c r="B9" s="105"/>
      <c r="C9" s="105">
        <v>26</v>
      </c>
      <c r="D9" s="217" t="s">
        <v>71</v>
      </c>
      <c r="E9" s="224" t="s">
        <v>72</v>
      </c>
      <c r="F9" s="129">
        <v>36058</v>
      </c>
      <c r="G9" s="135">
        <f aca="true" t="shared" si="0" ref="G9:G14">IF(COUNT(F9)=0,"---",43170-F9)</f>
        <v>7112</v>
      </c>
      <c r="H9" s="130" t="s">
        <v>32</v>
      </c>
      <c r="I9" s="173" t="s">
        <v>44</v>
      </c>
      <c r="J9" s="173" t="s">
        <v>45</v>
      </c>
      <c r="K9" s="174">
        <v>1</v>
      </c>
      <c r="L9" s="180"/>
      <c r="M9" s="268">
        <v>0.0033311342592592594</v>
      </c>
      <c r="N9" s="268">
        <f aca="true" t="shared" si="1" ref="N9:O12">M9*K9</f>
        <v>0.0033311342592592594</v>
      </c>
      <c r="O9" s="268">
        <f t="shared" si="1"/>
        <v>0</v>
      </c>
      <c r="P9" s="173" t="s">
        <v>73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</row>
    <row r="10" spans="1:222" s="141" customFormat="1" ht="19.5" customHeight="1">
      <c r="A10" s="105">
        <v>2</v>
      </c>
      <c r="B10" s="105">
        <v>1</v>
      </c>
      <c r="C10" s="105">
        <v>17</v>
      </c>
      <c r="D10" s="217" t="s">
        <v>101</v>
      </c>
      <c r="E10" s="224" t="s">
        <v>102</v>
      </c>
      <c r="F10" s="129">
        <v>24822</v>
      </c>
      <c r="G10" s="135">
        <f t="shared" si="0"/>
        <v>18348</v>
      </c>
      <c r="H10" s="130" t="s">
        <v>23</v>
      </c>
      <c r="I10" s="173" t="s">
        <v>46</v>
      </c>
      <c r="J10" s="173" t="s">
        <v>45</v>
      </c>
      <c r="K10" s="174">
        <v>1</v>
      </c>
      <c r="L10" s="180">
        <v>0.8747</v>
      </c>
      <c r="M10" s="268">
        <v>0.0037916666666666667</v>
      </c>
      <c r="N10" s="268">
        <f t="shared" si="1"/>
        <v>0.0037916666666666667</v>
      </c>
      <c r="O10" s="268">
        <f t="shared" si="1"/>
        <v>0.0033165708333333333</v>
      </c>
      <c r="P10" s="213" t="s">
        <v>35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</row>
    <row r="11" spans="1:222" s="141" customFormat="1" ht="19.5" customHeight="1">
      <c r="A11" s="105">
        <v>3</v>
      </c>
      <c r="B11" s="105">
        <v>2</v>
      </c>
      <c r="C11" s="105">
        <v>32</v>
      </c>
      <c r="D11" s="217" t="s">
        <v>94</v>
      </c>
      <c r="E11" s="224" t="s">
        <v>95</v>
      </c>
      <c r="F11" s="129">
        <v>24406</v>
      </c>
      <c r="G11" s="135">
        <f t="shared" si="0"/>
        <v>18764</v>
      </c>
      <c r="H11" s="130" t="s">
        <v>23</v>
      </c>
      <c r="I11" s="173" t="s">
        <v>52</v>
      </c>
      <c r="J11" s="173" t="s">
        <v>53</v>
      </c>
      <c r="K11" s="174">
        <v>1</v>
      </c>
      <c r="L11" s="180">
        <v>0.8676</v>
      </c>
      <c r="M11" s="268">
        <v>0.0039978009259259255</v>
      </c>
      <c r="N11" s="268">
        <f t="shared" si="1"/>
        <v>0.0039978009259259255</v>
      </c>
      <c r="O11" s="268">
        <f t="shared" si="1"/>
        <v>0.003468492083333333</v>
      </c>
      <c r="P11" s="173" t="s">
        <v>54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</row>
    <row r="12" spans="1:222" s="24" customFormat="1" ht="18" customHeight="1">
      <c r="A12" s="105">
        <v>4</v>
      </c>
      <c r="B12" s="105">
        <v>3</v>
      </c>
      <c r="C12" s="105">
        <v>33</v>
      </c>
      <c r="D12" s="217" t="s">
        <v>100</v>
      </c>
      <c r="E12" s="218" t="s">
        <v>158</v>
      </c>
      <c r="F12" s="129">
        <v>21607</v>
      </c>
      <c r="G12" s="135">
        <f t="shared" si="0"/>
        <v>21563</v>
      </c>
      <c r="H12" s="130" t="s">
        <v>23</v>
      </c>
      <c r="I12" s="219" t="s">
        <v>52</v>
      </c>
      <c r="J12" s="219" t="s">
        <v>159</v>
      </c>
      <c r="K12" s="174">
        <v>1</v>
      </c>
      <c r="L12" s="180">
        <v>0.8113</v>
      </c>
      <c r="M12" s="268">
        <v>0.004307754629629629</v>
      </c>
      <c r="N12" s="268">
        <f t="shared" si="1"/>
        <v>0.004307754629629629</v>
      </c>
      <c r="O12" s="268">
        <f t="shared" si="1"/>
        <v>0.003494881331018518</v>
      </c>
      <c r="P12" s="219" t="s">
        <v>155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</row>
    <row r="13" spans="1:222" s="141" customFormat="1" ht="19.5" customHeight="1">
      <c r="A13" s="105"/>
      <c r="B13" s="105"/>
      <c r="C13" s="105">
        <v>25</v>
      </c>
      <c r="D13" s="217" t="s">
        <v>99</v>
      </c>
      <c r="E13" s="224" t="s">
        <v>72</v>
      </c>
      <c r="F13" s="129">
        <v>36058</v>
      </c>
      <c r="G13" s="135">
        <f t="shared" si="0"/>
        <v>7112</v>
      </c>
      <c r="H13" s="130" t="s">
        <v>58</v>
      </c>
      <c r="I13" s="173" t="s">
        <v>44</v>
      </c>
      <c r="J13" s="173" t="s">
        <v>45</v>
      </c>
      <c r="K13" s="174">
        <v>0.95</v>
      </c>
      <c r="L13" s="180"/>
      <c r="M13" s="268" t="s">
        <v>195</v>
      </c>
      <c r="N13" s="268"/>
      <c r="O13" s="268"/>
      <c r="P13" s="173" t="s">
        <v>73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</row>
    <row r="14" spans="1:16" s="30" customFormat="1" ht="18" customHeight="1">
      <c r="A14" s="225"/>
      <c r="B14" s="225"/>
      <c r="C14" s="105">
        <v>15</v>
      </c>
      <c r="D14" s="217" t="s">
        <v>175</v>
      </c>
      <c r="E14" s="218" t="s">
        <v>176</v>
      </c>
      <c r="F14" s="129">
        <v>18770</v>
      </c>
      <c r="G14" s="135">
        <f t="shared" si="0"/>
        <v>24400</v>
      </c>
      <c r="H14" s="130" t="s">
        <v>58</v>
      </c>
      <c r="I14" s="219" t="s">
        <v>24</v>
      </c>
      <c r="J14" s="219" t="s">
        <v>28</v>
      </c>
      <c r="K14" s="174">
        <v>0.95</v>
      </c>
      <c r="L14" s="180">
        <v>0.762</v>
      </c>
      <c r="M14" s="268" t="s">
        <v>195</v>
      </c>
      <c r="N14" s="268"/>
      <c r="O14" s="268"/>
      <c r="P14" s="219" t="s">
        <v>35</v>
      </c>
    </row>
  </sheetData>
  <sheetProtection/>
  <mergeCells count="15"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7:B7"/>
    <mergeCell ref="G7:G8"/>
    <mergeCell ref="C7:C8"/>
    <mergeCell ref="D7:D8"/>
    <mergeCell ref="E7:E8"/>
    <mergeCell ref="F7:F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Q14"/>
  <sheetViews>
    <sheetView showZeros="0" zoomScalePageLayoutView="0" workbookViewId="0" topLeftCell="A1">
      <selection activeCell="J10" sqref="J10"/>
    </sheetView>
  </sheetViews>
  <sheetFormatPr defaultColWidth="9.140625" defaultRowHeight="15"/>
  <cols>
    <col min="1" max="1" width="5.421875" style="20" customWidth="1"/>
    <col min="2" max="2" width="4.57421875" style="20" customWidth="1"/>
    <col min="3" max="3" width="10.57421875" style="20" bestFit="1" customWidth="1"/>
    <col min="4" max="4" width="12.57421875" style="20" customWidth="1"/>
    <col min="5" max="5" width="9.00390625" style="33" customWidth="1"/>
    <col min="6" max="6" width="3.421875" style="20" customWidth="1"/>
    <col min="7" max="7" width="7.57421875" style="20" bestFit="1" customWidth="1"/>
    <col min="8" max="8" width="7.57421875" style="20" customWidth="1"/>
    <col min="9" max="9" width="4.421875" style="20" customWidth="1"/>
    <col min="10" max="10" width="9.57421875" style="58" customWidth="1"/>
    <col min="11" max="11" width="7.8515625" style="20" customWidth="1"/>
    <col min="12" max="12" width="12.140625" style="20" customWidth="1"/>
    <col min="13" max="17" width="9.57421875" style="20" customWidth="1"/>
    <col min="18" max="16384" width="9.140625" style="20" customWidth="1"/>
  </cols>
  <sheetData>
    <row r="1" spans="1:11" ht="20.25" customHeight="1">
      <c r="A1" s="72" t="s">
        <v>134</v>
      </c>
      <c r="B1" s="1"/>
      <c r="C1" s="1"/>
      <c r="D1" s="1"/>
      <c r="E1" s="73"/>
      <c r="F1" s="21"/>
      <c r="G1" s="21"/>
      <c r="H1" s="21"/>
      <c r="I1" s="21"/>
      <c r="J1" s="108"/>
      <c r="K1" s="21"/>
    </row>
    <row r="2" spans="1:11" ht="12.75" customHeight="1">
      <c r="A2" s="1"/>
      <c r="B2" s="1"/>
      <c r="C2" s="3" t="s">
        <v>135</v>
      </c>
      <c r="D2" s="1"/>
      <c r="F2" s="22"/>
      <c r="G2" s="22"/>
      <c r="H2" s="22"/>
      <c r="I2" s="22"/>
      <c r="J2" s="61"/>
      <c r="K2" s="22"/>
    </row>
    <row r="3" spans="2:11" ht="12.75" customHeight="1">
      <c r="B3" s="23"/>
      <c r="C3" s="22"/>
      <c r="D3" s="22"/>
      <c r="E3" s="31"/>
      <c r="F3" s="22"/>
      <c r="G3" s="22"/>
      <c r="H3" s="22"/>
      <c r="I3" s="22"/>
      <c r="J3" s="61"/>
      <c r="K3" s="22"/>
    </row>
    <row r="4" spans="1:17" ht="19.5" customHeight="1">
      <c r="A4" s="24"/>
      <c r="B4" s="24"/>
      <c r="C4" s="25" t="s">
        <v>146</v>
      </c>
      <c r="D4" s="24"/>
      <c r="E4" s="32"/>
      <c r="F4" s="24"/>
      <c r="G4" s="24"/>
      <c r="H4" s="24"/>
      <c r="I4" s="24"/>
      <c r="J4" s="60"/>
      <c r="K4" s="24"/>
      <c r="L4" s="24"/>
      <c r="M4" s="24"/>
      <c r="N4" s="24"/>
      <c r="O4" s="24"/>
      <c r="P4" s="24"/>
      <c r="Q4" s="24"/>
    </row>
    <row r="5" spans="1:17" ht="1.5" customHeight="1">
      <c r="A5" s="24"/>
      <c r="B5" s="24"/>
      <c r="C5" s="24"/>
      <c r="D5" s="24"/>
      <c r="E5" s="32"/>
      <c r="F5" s="24"/>
      <c r="G5" s="24"/>
      <c r="H5" s="24"/>
      <c r="I5" s="24"/>
      <c r="J5" s="60"/>
      <c r="K5" s="24"/>
      <c r="L5" s="24"/>
      <c r="M5" s="24"/>
      <c r="N5" s="24"/>
      <c r="O5" s="24"/>
      <c r="P5" s="24"/>
      <c r="Q5" s="24"/>
    </row>
    <row r="6" spans="1:17" ht="19.5" customHeight="1">
      <c r="A6" s="26"/>
      <c r="B6" s="24"/>
      <c r="C6" s="24"/>
      <c r="D6" s="24"/>
      <c r="E6" s="32"/>
      <c r="F6" s="24"/>
      <c r="G6" s="24"/>
      <c r="H6" s="24"/>
      <c r="I6" s="24"/>
      <c r="J6" s="59"/>
      <c r="K6" s="27"/>
      <c r="L6" s="24"/>
      <c r="M6" s="24"/>
      <c r="N6" s="24"/>
      <c r="O6" s="24"/>
      <c r="P6" s="24"/>
      <c r="Q6" s="24"/>
    </row>
    <row r="7" spans="1:17" ht="19.5" customHeight="1">
      <c r="A7" s="200" t="s">
        <v>2</v>
      </c>
      <c r="B7" s="329" t="s">
        <v>3</v>
      </c>
      <c r="C7" s="333" t="s">
        <v>4</v>
      </c>
      <c r="D7" s="331" t="s">
        <v>5</v>
      </c>
      <c r="E7" s="334" t="s">
        <v>6</v>
      </c>
      <c r="F7" s="331" t="s">
        <v>8</v>
      </c>
      <c r="G7" s="331" t="s">
        <v>9</v>
      </c>
      <c r="H7" s="329" t="s">
        <v>10</v>
      </c>
      <c r="I7" s="331" t="s">
        <v>11</v>
      </c>
      <c r="J7" s="374" t="s">
        <v>91</v>
      </c>
      <c r="K7" s="334" t="s">
        <v>14</v>
      </c>
      <c r="L7" s="315" t="s">
        <v>16</v>
      </c>
      <c r="M7" s="24"/>
      <c r="N7" s="24"/>
      <c r="O7" s="24"/>
      <c r="P7" s="24"/>
      <c r="Q7" s="24"/>
    </row>
    <row r="8" spans="1:17" ht="15" customHeight="1">
      <c r="A8" s="28" t="s">
        <v>17</v>
      </c>
      <c r="B8" s="329"/>
      <c r="C8" s="333"/>
      <c r="D8" s="331"/>
      <c r="E8" s="334"/>
      <c r="F8" s="331"/>
      <c r="G8" s="331"/>
      <c r="H8" s="329"/>
      <c r="I8" s="331"/>
      <c r="J8" s="374"/>
      <c r="K8" s="334"/>
      <c r="L8" s="315"/>
      <c r="M8" s="24"/>
      <c r="N8" s="24"/>
      <c r="O8" s="24"/>
      <c r="P8" s="24"/>
      <c r="Q8" s="24"/>
    </row>
    <row r="9" spans="1:13" ht="19.5" customHeight="1">
      <c r="A9" s="28">
        <v>1</v>
      </c>
      <c r="B9" s="105">
        <v>10</v>
      </c>
      <c r="C9" s="217" t="s">
        <v>127</v>
      </c>
      <c r="D9" s="224" t="s">
        <v>126</v>
      </c>
      <c r="E9" s="134">
        <v>32930</v>
      </c>
      <c r="F9" s="130" t="s">
        <v>32</v>
      </c>
      <c r="G9" s="173" t="s">
        <v>24</v>
      </c>
      <c r="H9" s="173" t="s">
        <v>28</v>
      </c>
      <c r="I9" s="174">
        <v>1</v>
      </c>
      <c r="J9" s="278">
        <v>0.013170949074074075</v>
      </c>
      <c r="K9" s="268">
        <f>J9*I9</f>
        <v>0.013170949074074075</v>
      </c>
      <c r="L9" s="213" t="s">
        <v>35</v>
      </c>
      <c r="M9" s="24"/>
    </row>
    <row r="10" spans="1:13" ht="19.5" customHeight="1">
      <c r="A10" s="28">
        <v>2</v>
      </c>
      <c r="B10" s="105">
        <v>17</v>
      </c>
      <c r="C10" s="217" t="s">
        <v>101</v>
      </c>
      <c r="D10" s="224" t="s">
        <v>102</v>
      </c>
      <c r="E10" s="134">
        <v>24822</v>
      </c>
      <c r="F10" s="130" t="s">
        <v>23</v>
      </c>
      <c r="G10" s="173" t="s">
        <v>46</v>
      </c>
      <c r="H10" s="173" t="s">
        <v>45</v>
      </c>
      <c r="I10" s="174">
        <v>1</v>
      </c>
      <c r="J10" s="278">
        <v>0.014633912037037037</v>
      </c>
      <c r="K10" s="268">
        <f>J10*I10</f>
        <v>0.014633912037037037</v>
      </c>
      <c r="L10" s="213" t="s">
        <v>35</v>
      </c>
      <c r="M10" s="24"/>
    </row>
    <row r="11" spans="1:12" s="24" customFormat="1" ht="18" customHeight="1">
      <c r="A11" s="28">
        <v>2</v>
      </c>
      <c r="B11" s="28">
        <v>33</v>
      </c>
      <c r="C11" s="210" t="s">
        <v>100</v>
      </c>
      <c r="D11" s="211" t="s">
        <v>158</v>
      </c>
      <c r="E11" s="134">
        <v>21607</v>
      </c>
      <c r="F11" s="130" t="s">
        <v>23</v>
      </c>
      <c r="G11" s="212" t="s">
        <v>52</v>
      </c>
      <c r="H11" s="212" t="s">
        <v>159</v>
      </c>
      <c r="I11" s="174">
        <v>1</v>
      </c>
      <c r="J11" s="278">
        <v>0.016158449074074075</v>
      </c>
      <c r="K11" s="268">
        <f>J11*I11</f>
        <v>0.016158449074074075</v>
      </c>
      <c r="L11" s="212" t="s">
        <v>155</v>
      </c>
    </row>
    <row r="12" spans="1:13" ht="19.5" customHeight="1">
      <c r="A12" s="28"/>
      <c r="B12" s="105">
        <v>25</v>
      </c>
      <c r="C12" s="217" t="s">
        <v>99</v>
      </c>
      <c r="D12" s="224" t="s">
        <v>72</v>
      </c>
      <c r="E12" s="134">
        <v>36058</v>
      </c>
      <c r="F12" s="130" t="s">
        <v>58</v>
      </c>
      <c r="G12" s="173" t="s">
        <v>44</v>
      </c>
      <c r="H12" s="173" t="s">
        <v>45</v>
      </c>
      <c r="I12" s="174">
        <v>0.95</v>
      </c>
      <c r="J12" s="278" t="s">
        <v>195</v>
      </c>
      <c r="K12" s="268"/>
      <c r="L12" s="176" t="s">
        <v>73</v>
      </c>
      <c r="M12" s="24"/>
    </row>
    <row r="13" spans="1:13" ht="19.5" customHeight="1">
      <c r="A13" s="28"/>
      <c r="B13" s="105">
        <v>32</v>
      </c>
      <c r="C13" s="217" t="s">
        <v>94</v>
      </c>
      <c r="D13" s="224" t="s">
        <v>95</v>
      </c>
      <c r="E13" s="134">
        <v>24406</v>
      </c>
      <c r="F13" s="130" t="s">
        <v>23</v>
      </c>
      <c r="G13" s="173" t="s">
        <v>52</v>
      </c>
      <c r="H13" s="173" t="s">
        <v>53</v>
      </c>
      <c r="I13" s="174">
        <v>1</v>
      </c>
      <c r="J13" s="278" t="s">
        <v>202</v>
      </c>
      <c r="K13" s="268"/>
      <c r="L13" s="176" t="s">
        <v>54</v>
      </c>
      <c r="M13" s="24"/>
    </row>
    <row r="14" spans="1:12" s="24" customFormat="1" ht="18" customHeight="1">
      <c r="A14" s="228"/>
      <c r="B14" s="28">
        <v>26</v>
      </c>
      <c r="C14" s="217" t="s">
        <v>71</v>
      </c>
      <c r="D14" s="224" t="s">
        <v>72</v>
      </c>
      <c r="E14" s="134">
        <v>36058</v>
      </c>
      <c r="F14" s="130" t="s">
        <v>32</v>
      </c>
      <c r="G14" s="173" t="s">
        <v>44</v>
      </c>
      <c r="H14" s="173" t="s">
        <v>45</v>
      </c>
      <c r="I14" s="174">
        <v>1</v>
      </c>
      <c r="J14" s="278" t="s">
        <v>195</v>
      </c>
      <c r="K14" s="268"/>
      <c r="L14" s="176" t="s">
        <v>73</v>
      </c>
    </row>
  </sheetData>
  <sheetProtection/>
  <mergeCells count="11">
    <mergeCell ref="B7:B8"/>
    <mergeCell ref="C7:C8"/>
    <mergeCell ref="D7:D8"/>
    <mergeCell ref="E7:E8"/>
    <mergeCell ref="I7:I8"/>
    <mergeCell ref="J7:J8"/>
    <mergeCell ref="K7:K8"/>
    <mergeCell ref="L7:L8"/>
    <mergeCell ref="F7:F8"/>
    <mergeCell ref="G7:G8"/>
    <mergeCell ref="H7:H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FF"/>
  </sheetPr>
  <dimension ref="A1:W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.421875" style="112" customWidth="1"/>
    <col min="2" max="2" width="7.8515625" style="48" customWidth="1"/>
    <col min="3" max="3" width="12.421875" style="48" customWidth="1"/>
    <col min="4" max="4" width="8.8515625" style="48" customWidth="1"/>
    <col min="5" max="5" width="4.140625" style="48" bestFit="1" customWidth="1"/>
    <col min="6" max="6" width="8.421875" style="48" customWidth="1"/>
    <col min="7" max="7" width="6.8515625" style="48" bestFit="1" customWidth="1"/>
    <col min="8" max="8" width="5.00390625" style="48" bestFit="1" customWidth="1"/>
    <col min="9" max="11" width="4.421875" style="112" customWidth="1"/>
    <col min="12" max="16" width="5.00390625" style="112" customWidth="1"/>
    <col min="17" max="18" width="4.421875" style="112" customWidth="1"/>
    <col min="19" max="19" width="9.7109375" style="48" bestFit="1" customWidth="1"/>
    <col min="20" max="16384" width="9.140625" style="48" customWidth="1"/>
  </cols>
  <sheetData>
    <row r="1" spans="1:17" s="20" customFormat="1" ht="20.25" customHeight="1">
      <c r="A1" s="72" t="s">
        <v>134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20" customFormat="1" ht="12.75" customHeight="1">
      <c r="A2" s="1"/>
      <c r="B2" s="3" t="s">
        <v>131</v>
      </c>
      <c r="C2" s="1"/>
      <c r="D2" s="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8" s="20" customFormat="1" ht="12.7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20" customFormat="1" ht="19.5" customHeight="1">
      <c r="A4" s="24"/>
      <c r="B4" s="25" t="s">
        <v>111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s="20" customFormat="1" ht="1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s="20" customFormat="1" ht="19.5" customHeight="1">
      <c r="A6" s="2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7"/>
      <c r="R6" s="27"/>
    </row>
    <row r="7" spans="1:23" s="20" customFormat="1" ht="19.5" customHeight="1">
      <c r="A7" s="109" t="s">
        <v>2</v>
      </c>
      <c r="B7" s="377" t="s">
        <v>4</v>
      </c>
      <c r="C7" s="379" t="s">
        <v>5</v>
      </c>
      <c r="D7" s="381" t="s">
        <v>6</v>
      </c>
      <c r="E7" s="375" t="s">
        <v>8</v>
      </c>
      <c r="F7" s="375" t="s">
        <v>9</v>
      </c>
      <c r="G7" s="350" t="s">
        <v>10</v>
      </c>
      <c r="H7" s="358" t="s">
        <v>11</v>
      </c>
      <c r="I7" s="334" t="s">
        <v>112</v>
      </c>
      <c r="J7" s="334"/>
      <c r="K7" s="334"/>
      <c r="L7" s="334"/>
      <c r="M7" s="334"/>
      <c r="N7" s="334"/>
      <c r="O7" s="334"/>
      <c r="P7" s="334"/>
      <c r="Q7" s="329" t="s">
        <v>13</v>
      </c>
      <c r="R7" s="334" t="s">
        <v>14</v>
      </c>
      <c r="S7" s="381" t="s">
        <v>16</v>
      </c>
      <c r="T7" s="24"/>
      <c r="U7" s="24"/>
      <c r="V7" s="24"/>
      <c r="W7" s="24"/>
    </row>
    <row r="8" spans="1:23" s="20" customFormat="1" ht="15" customHeight="1">
      <c r="A8" s="110" t="s">
        <v>17</v>
      </c>
      <c r="B8" s="378"/>
      <c r="C8" s="380"/>
      <c r="D8" s="382"/>
      <c r="E8" s="376"/>
      <c r="F8" s="376"/>
      <c r="G8" s="351"/>
      <c r="H8" s="359"/>
      <c r="I8" s="111">
        <v>0.95</v>
      </c>
      <c r="J8" s="111">
        <v>1</v>
      </c>
      <c r="K8" s="111">
        <v>1.05</v>
      </c>
      <c r="L8" s="111">
        <v>1.1</v>
      </c>
      <c r="M8" s="111">
        <v>1.15</v>
      </c>
      <c r="N8" s="111">
        <v>1.2</v>
      </c>
      <c r="O8" s="111">
        <v>1.25</v>
      </c>
      <c r="P8" s="111">
        <v>1.3</v>
      </c>
      <c r="Q8" s="329"/>
      <c r="R8" s="334"/>
      <c r="S8" s="382"/>
      <c r="T8" s="24"/>
      <c r="U8" s="24"/>
      <c r="V8" s="24"/>
      <c r="W8" s="24"/>
    </row>
    <row r="9" spans="1:19" ht="19.5" customHeight="1">
      <c r="A9" s="28">
        <v>1</v>
      </c>
      <c r="B9" s="128" t="s">
        <v>21</v>
      </c>
      <c r="C9" s="96" t="s">
        <v>22</v>
      </c>
      <c r="D9" s="134">
        <v>33373</v>
      </c>
      <c r="E9" s="144" t="s">
        <v>23</v>
      </c>
      <c r="F9" s="131" t="s">
        <v>24</v>
      </c>
      <c r="G9" s="131" t="s">
        <v>28</v>
      </c>
      <c r="H9" s="132">
        <v>1</v>
      </c>
      <c r="I9" s="142"/>
      <c r="J9" s="143"/>
      <c r="K9" s="143"/>
      <c r="L9" s="143" t="s">
        <v>196</v>
      </c>
      <c r="M9" s="143" t="s">
        <v>196</v>
      </c>
      <c r="N9" s="256" t="s">
        <v>192</v>
      </c>
      <c r="O9" s="143" t="s">
        <v>196</v>
      </c>
      <c r="P9" s="143" t="s">
        <v>198</v>
      </c>
      <c r="Q9" s="41">
        <v>1.25</v>
      </c>
      <c r="R9" s="41">
        <f>Q9*H9</f>
        <v>1.25</v>
      </c>
      <c r="S9" s="182" t="s">
        <v>35</v>
      </c>
    </row>
    <row r="10" spans="1:19" ht="19.5" customHeight="1">
      <c r="A10" s="28">
        <v>2</v>
      </c>
      <c r="B10" s="128" t="s">
        <v>30</v>
      </c>
      <c r="C10" s="96" t="s">
        <v>31</v>
      </c>
      <c r="D10" s="134">
        <v>30163</v>
      </c>
      <c r="E10" s="144" t="s">
        <v>32</v>
      </c>
      <c r="F10" s="131" t="s">
        <v>33</v>
      </c>
      <c r="G10" s="131" t="s">
        <v>34</v>
      </c>
      <c r="H10" s="132">
        <v>1</v>
      </c>
      <c r="I10" s="142" t="s">
        <v>196</v>
      </c>
      <c r="J10" s="143" t="s">
        <v>196</v>
      </c>
      <c r="K10" s="143" t="s">
        <v>196</v>
      </c>
      <c r="L10" s="143" t="s">
        <v>196</v>
      </c>
      <c r="M10" s="143" t="s">
        <v>197</v>
      </c>
      <c r="N10" s="143"/>
      <c r="O10" s="143"/>
      <c r="P10" s="143"/>
      <c r="Q10" s="41">
        <v>1.1</v>
      </c>
      <c r="R10" s="41">
        <f>Q10*H10</f>
        <v>1.1</v>
      </c>
      <c r="S10" s="131" t="s">
        <v>35</v>
      </c>
    </row>
    <row r="11" spans="1:19" ht="18" customHeight="1">
      <c r="A11" s="234"/>
      <c r="B11" s="203" t="s">
        <v>41</v>
      </c>
      <c r="C11" s="204" t="s">
        <v>42</v>
      </c>
      <c r="D11" s="82">
        <v>34235</v>
      </c>
      <c r="E11" s="84" t="s">
        <v>43</v>
      </c>
      <c r="F11" s="85" t="s">
        <v>44</v>
      </c>
      <c r="G11" s="85" t="s">
        <v>45</v>
      </c>
      <c r="H11" s="86">
        <v>1</v>
      </c>
      <c r="I11" s="234"/>
      <c r="J11" s="123"/>
      <c r="K11" s="87"/>
      <c r="L11" s="87"/>
      <c r="M11" s="87"/>
      <c r="N11" s="87"/>
      <c r="O11" s="87"/>
      <c r="P11" s="87"/>
      <c r="Q11" s="235" t="s">
        <v>195</v>
      </c>
      <c r="R11" s="41"/>
      <c r="S11" s="131" t="s">
        <v>35</v>
      </c>
    </row>
  </sheetData>
  <sheetProtection/>
  <mergeCells count="11">
    <mergeCell ref="R7:R8"/>
    <mergeCell ref="E7:E8"/>
    <mergeCell ref="B7:B8"/>
    <mergeCell ref="C7:C8"/>
    <mergeCell ref="D7:D8"/>
    <mergeCell ref="S7:S8"/>
    <mergeCell ref="F7:F8"/>
    <mergeCell ref="G7:G8"/>
    <mergeCell ref="H7:H8"/>
    <mergeCell ref="I7:P7"/>
    <mergeCell ref="Q7:Q8"/>
  </mergeCells>
  <printOptions horizontalCentered="1"/>
  <pageMargins left="0.1968503937007874" right="0.1968503937007874" top="0.7874015748031497" bottom="0.5905511811023623" header="0.5118110236220472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T12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5.421875" style="112" customWidth="1"/>
    <col min="2" max="2" width="8.57421875" style="48" customWidth="1"/>
    <col min="3" max="3" width="12.421875" style="48" customWidth="1"/>
    <col min="4" max="4" width="8.8515625" style="48" customWidth="1"/>
    <col min="5" max="5" width="4.140625" style="48" bestFit="1" customWidth="1"/>
    <col min="6" max="7" width="8.421875" style="48" customWidth="1"/>
    <col min="8" max="8" width="5.57421875" style="48" customWidth="1"/>
    <col min="9" max="12" width="4.421875" style="112" customWidth="1"/>
    <col min="13" max="13" width="5.00390625" style="112" customWidth="1"/>
    <col min="14" max="14" width="5.8515625" style="20" customWidth="1"/>
    <col min="15" max="15" width="6.57421875" style="20" customWidth="1"/>
    <col min="16" max="16" width="9.7109375" style="48" bestFit="1" customWidth="1"/>
    <col min="17" max="16384" width="9.140625" style="48" customWidth="1"/>
  </cols>
  <sheetData>
    <row r="1" spans="1:13" s="20" customFormat="1" ht="20.25" customHeight="1">
      <c r="A1" s="72" t="s">
        <v>134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</row>
    <row r="2" spans="1:13" s="20" customFormat="1" ht="12.75" customHeight="1">
      <c r="A2" s="1"/>
      <c r="B2" s="3" t="s">
        <v>131</v>
      </c>
      <c r="C2" s="1"/>
      <c r="D2" s="1"/>
      <c r="E2" s="22"/>
      <c r="F2" s="22"/>
      <c r="G2" s="22"/>
      <c r="H2" s="22"/>
      <c r="I2" s="22"/>
      <c r="J2" s="22"/>
      <c r="K2" s="22"/>
      <c r="L2" s="22"/>
      <c r="M2" s="22"/>
    </row>
    <row r="3" spans="2:15" s="20" customFormat="1" ht="12.7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0" customFormat="1" ht="19.5" customHeight="1">
      <c r="A4" s="24"/>
      <c r="B4" s="25" t="s">
        <v>113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20" customFormat="1" ht="1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20" customFormat="1" ht="19.5" customHeight="1">
      <c r="A6" s="2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7"/>
      <c r="O6" s="27"/>
    </row>
    <row r="7" spans="1:20" s="20" customFormat="1" ht="19.5" customHeight="1">
      <c r="A7" s="109" t="s">
        <v>2</v>
      </c>
      <c r="B7" s="377" t="s">
        <v>4</v>
      </c>
      <c r="C7" s="379" t="s">
        <v>5</v>
      </c>
      <c r="D7" s="381" t="s">
        <v>6</v>
      </c>
      <c r="E7" s="375" t="s">
        <v>8</v>
      </c>
      <c r="F7" s="375" t="s">
        <v>9</v>
      </c>
      <c r="G7" s="350" t="s">
        <v>10</v>
      </c>
      <c r="H7" s="358" t="s">
        <v>11</v>
      </c>
      <c r="I7" s="334" t="s">
        <v>112</v>
      </c>
      <c r="J7" s="334"/>
      <c r="K7" s="334"/>
      <c r="L7" s="334"/>
      <c r="M7" s="334"/>
      <c r="N7" s="329" t="s">
        <v>13</v>
      </c>
      <c r="O7" s="334" t="s">
        <v>14</v>
      </c>
      <c r="P7" s="381" t="s">
        <v>16</v>
      </c>
      <c r="Q7" s="24"/>
      <c r="R7" s="24"/>
      <c r="S7" s="24"/>
      <c r="T7" s="24"/>
    </row>
    <row r="8" spans="1:20" s="20" customFormat="1" ht="15" customHeight="1">
      <c r="A8" s="110" t="s">
        <v>17</v>
      </c>
      <c r="B8" s="378"/>
      <c r="C8" s="380"/>
      <c r="D8" s="382"/>
      <c r="E8" s="376"/>
      <c r="F8" s="376"/>
      <c r="G8" s="351"/>
      <c r="H8" s="359"/>
      <c r="I8" s="111">
        <v>1.15</v>
      </c>
      <c r="J8" s="111">
        <v>1.2</v>
      </c>
      <c r="K8" s="111">
        <v>1.25</v>
      </c>
      <c r="L8" s="111">
        <v>1.3</v>
      </c>
      <c r="M8" s="111">
        <v>1.35</v>
      </c>
      <c r="N8" s="329"/>
      <c r="O8" s="334"/>
      <c r="P8" s="382"/>
      <c r="Q8" s="24"/>
      <c r="R8" s="24"/>
      <c r="S8" s="24"/>
      <c r="T8" s="24"/>
    </row>
    <row r="9" spans="1:16" s="50" customFormat="1" ht="18" customHeight="1">
      <c r="A9" s="28">
        <v>1</v>
      </c>
      <c r="B9" s="217" t="s">
        <v>163</v>
      </c>
      <c r="C9" s="224" t="s">
        <v>164</v>
      </c>
      <c r="D9" s="134">
        <v>33279</v>
      </c>
      <c r="E9" s="173" t="s">
        <v>23</v>
      </c>
      <c r="F9" s="173" t="s">
        <v>33</v>
      </c>
      <c r="G9" s="173" t="s">
        <v>34</v>
      </c>
      <c r="H9" s="132">
        <v>1</v>
      </c>
      <c r="I9" s="235"/>
      <c r="J9" s="235"/>
      <c r="K9" s="235" t="s">
        <v>196</v>
      </c>
      <c r="L9" s="257" t="s">
        <v>192</v>
      </c>
      <c r="M9" s="235" t="s">
        <v>197</v>
      </c>
      <c r="N9" s="41">
        <v>1.25</v>
      </c>
      <c r="O9" s="133">
        <f>N9*H9</f>
        <v>1.25</v>
      </c>
      <c r="P9" s="131" t="s">
        <v>35</v>
      </c>
    </row>
    <row r="10" spans="1:16" ht="19.5" customHeight="1">
      <c r="A10" s="28">
        <v>2</v>
      </c>
      <c r="B10" s="217" t="s">
        <v>85</v>
      </c>
      <c r="C10" s="224" t="s">
        <v>86</v>
      </c>
      <c r="D10" s="134">
        <v>28768</v>
      </c>
      <c r="E10" s="84" t="s">
        <v>43</v>
      </c>
      <c r="F10" s="131" t="s">
        <v>44</v>
      </c>
      <c r="G10" s="131" t="s">
        <v>45</v>
      </c>
      <c r="H10" s="132">
        <v>1</v>
      </c>
      <c r="I10" s="143" t="s">
        <v>196</v>
      </c>
      <c r="J10" s="143" t="s">
        <v>196</v>
      </c>
      <c r="K10" s="143" t="s">
        <v>197</v>
      </c>
      <c r="L10" s="143"/>
      <c r="M10" s="143"/>
      <c r="N10" s="41">
        <v>1.2</v>
      </c>
      <c r="O10" s="133">
        <f>N10*H10</f>
        <v>1.2</v>
      </c>
      <c r="P10" s="131" t="s">
        <v>35</v>
      </c>
    </row>
    <row r="11" spans="1:16" ht="19.5" customHeight="1">
      <c r="A11" s="28"/>
      <c r="B11" s="217" t="s">
        <v>105</v>
      </c>
      <c r="C11" s="224" t="s">
        <v>106</v>
      </c>
      <c r="D11" s="134">
        <v>34322</v>
      </c>
      <c r="E11" s="144" t="s">
        <v>32</v>
      </c>
      <c r="F11" s="131" t="s">
        <v>27</v>
      </c>
      <c r="G11" s="131" t="s">
        <v>28</v>
      </c>
      <c r="H11" s="132">
        <v>1</v>
      </c>
      <c r="I11" s="143"/>
      <c r="J11" s="143"/>
      <c r="K11" s="143"/>
      <c r="L11" s="143"/>
      <c r="M11" s="143"/>
      <c r="N11" s="133" t="s">
        <v>195</v>
      </c>
      <c r="O11" s="143"/>
      <c r="P11" s="213" t="s">
        <v>35</v>
      </c>
    </row>
    <row r="12" spans="1:20" s="50" customFormat="1" ht="18" customHeight="1">
      <c r="A12" s="235"/>
      <c r="B12" s="210" t="s">
        <v>96</v>
      </c>
      <c r="C12" s="211" t="s">
        <v>161</v>
      </c>
      <c r="D12" s="134">
        <v>32235</v>
      </c>
      <c r="E12" s="130" t="s">
        <v>43</v>
      </c>
      <c r="F12" s="173" t="s">
        <v>44</v>
      </c>
      <c r="G12" s="173" t="s">
        <v>45</v>
      </c>
      <c r="H12" s="132">
        <v>1</v>
      </c>
      <c r="I12" s="228"/>
      <c r="J12" s="228"/>
      <c r="K12" s="228"/>
      <c r="L12" s="228"/>
      <c r="M12" s="228"/>
      <c r="N12" s="133" t="s">
        <v>195</v>
      </c>
      <c r="O12" s="228"/>
      <c r="P12" s="212" t="s">
        <v>162</v>
      </c>
      <c r="Q12" s="24"/>
      <c r="R12" s="24"/>
      <c r="S12" s="24"/>
      <c r="T12" s="24"/>
    </row>
  </sheetData>
  <sheetProtection/>
  <mergeCells count="11">
    <mergeCell ref="O7:O8"/>
    <mergeCell ref="E7:E8"/>
    <mergeCell ref="B7:B8"/>
    <mergeCell ref="C7:C8"/>
    <mergeCell ref="D7:D8"/>
    <mergeCell ref="P7:P8"/>
    <mergeCell ref="F7:F8"/>
    <mergeCell ref="G7:G8"/>
    <mergeCell ref="H7:H8"/>
    <mergeCell ref="I7:M7"/>
    <mergeCell ref="N7:N8"/>
  </mergeCells>
  <printOptions horizontalCentered="1"/>
  <pageMargins left="0.1968503937007874" right="0.1968503937007874" top="0.7874015748031497" bottom="0.5905511811023623" header="0.5118110236220472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99FF"/>
  </sheetPr>
  <dimension ref="A1:AB17"/>
  <sheetViews>
    <sheetView showZeros="0" zoomScalePageLayoutView="0" workbookViewId="0" topLeftCell="A1">
      <selection activeCell="M17" sqref="M17"/>
    </sheetView>
  </sheetViews>
  <sheetFormatPr defaultColWidth="9.140625" defaultRowHeight="15"/>
  <cols>
    <col min="1" max="4" width="3.140625" style="20" customWidth="1"/>
    <col min="5" max="5" width="9.00390625" style="20" customWidth="1"/>
    <col min="6" max="6" width="12.421875" style="20" customWidth="1"/>
    <col min="7" max="7" width="9.00390625" style="20" customWidth="1"/>
    <col min="8" max="8" width="5.00390625" style="20" bestFit="1" customWidth="1"/>
    <col min="9" max="9" width="3.421875" style="20" customWidth="1"/>
    <col min="10" max="10" width="7.57421875" style="20" bestFit="1" customWidth="1"/>
    <col min="11" max="11" width="7.57421875" style="20" customWidth="1"/>
    <col min="12" max="12" width="4.421875" style="20" customWidth="1"/>
    <col min="13" max="13" width="5.140625" style="20" customWidth="1"/>
    <col min="14" max="20" width="4.57421875" style="20" customWidth="1"/>
    <col min="21" max="23" width="5.421875" style="20" customWidth="1"/>
    <col min="24" max="24" width="9.7109375" style="20" bestFit="1" customWidth="1"/>
    <col min="25" max="28" width="9.57421875" style="20" customWidth="1"/>
    <col min="29" max="16384" width="9.140625" style="20" customWidth="1"/>
  </cols>
  <sheetData>
    <row r="1" spans="1:23" ht="20.25" customHeight="1">
      <c r="A1" s="72" t="s">
        <v>134</v>
      </c>
      <c r="B1" s="1"/>
      <c r="C1" s="1"/>
      <c r="D1" s="1"/>
      <c r="E1" s="73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2.75" customHeight="1">
      <c r="A2" s="1"/>
      <c r="B2" s="1"/>
      <c r="C2" s="1"/>
      <c r="D2" s="1"/>
      <c r="E2" s="3" t="s">
        <v>135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5:23" ht="12.75" customHeight="1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8" ht="19.5" customHeight="1">
      <c r="A4" s="24"/>
      <c r="B4" s="24"/>
      <c r="C4" s="24"/>
      <c r="D4" s="24"/>
      <c r="E4" s="25" t="s">
        <v>147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19.5" customHeight="1">
      <c r="A6" s="26"/>
      <c r="B6" s="26"/>
      <c r="C6" s="26"/>
      <c r="D6" s="26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7"/>
      <c r="V6" s="27"/>
      <c r="W6" s="27"/>
      <c r="X6" s="24"/>
      <c r="Y6" s="24"/>
      <c r="Z6" s="24"/>
      <c r="AA6" s="24"/>
      <c r="AB6" s="24"/>
    </row>
    <row r="7" spans="1:28" ht="19.5" customHeight="1">
      <c r="A7" s="371" t="s">
        <v>104</v>
      </c>
      <c r="B7" s="371"/>
      <c r="C7" s="371"/>
      <c r="D7" s="371"/>
      <c r="E7" s="325" t="s">
        <v>4</v>
      </c>
      <c r="F7" s="322" t="s">
        <v>5</v>
      </c>
      <c r="G7" s="326" t="s">
        <v>6</v>
      </c>
      <c r="H7" s="322" t="s">
        <v>7</v>
      </c>
      <c r="I7" s="322" t="s">
        <v>8</v>
      </c>
      <c r="J7" s="322" t="s">
        <v>9</v>
      </c>
      <c r="K7" s="328" t="s">
        <v>10</v>
      </c>
      <c r="L7" s="322" t="s">
        <v>11</v>
      </c>
      <c r="M7" s="326" t="s">
        <v>12</v>
      </c>
      <c r="N7" s="326" t="s">
        <v>103</v>
      </c>
      <c r="O7" s="326"/>
      <c r="P7" s="326"/>
      <c r="Q7" s="326"/>
      <c r="R7" s="326"/>
      <c r="S7" s="326"/>
      <c r="T7" s="326"/>
      <c r="U7" s="324" t="s">
        <v>13</v>
      </c>
      <c r="V7" s="326" t="s">
        <v>14</v>
      </c>
      <c r="W7" s="326" t="s">
        <v>15</v>
      </c>
      <c r="X7" s="315" t="s">
        <v>16</v>
      </c>
      <c r="Y7" s="24"/>
      <c r="Z7" s="24"/>
      <c r="AA7" s="24"/>
      <c r="AB7" s="24"/>
    </row>
    <row r="8" spans="1:28" ht="15" customHeight="1">
      <c r="A8" s="105" t="s">
        <v>17</v>
      </c>
      <c r="B8" s="105" t="s">
        <v>18</v>
      </c>
      <c r="C8" s="105" t="s">
        <v>19</v>
      </c>
      <c r="D8" s="105" t="s">
        <v>20</v>
      </c>
      <c r="E8" s="325"/>
      <c r="F8" s="322"/>
      <c r="G8" s="326"/>
      <c r="H8" s="322"/>
      <c r="I8" s="322"/>
      <c r="J8" s="322"/>
      <c r="K8" s="328"/>
      <c r="L8" s="322"/>
      <c r="M8" s="326"/>
      <c r="N8" s="201">
        <v>1</v>
      </c>
      <c r="O8" s="201">
        <v>2</v>
      </c>
      <c r="P8" s="201">
        <v>3</v>
      </c>
      <c r="Q8" s="201" t="s">
        <v>104</v>
      </c>
      <c r="R8" s="201">
        <v>4</v>
      </c>
      <c r="S8" s="201">
        <v>5</v>
      </c>
      <c r="T8" s="201">
        <v>6</v>
      </c>
      <c r="U8" s="324"/>
      <c r="V8" s="326"/>
      <c r="W8" s="326"/>
      <c r="X8" s="315"/>
      <c r="Y8" s="24"/>
      <c r="Z8" s="24"/>
      <c r="AA8" s="24"/>
      <c r="AB8" s="24"/>
    </row>
    <row r="9" spans="1:28" ht="19.5" customHeight="1">
      <c r="A9" s="105">
        <v>1</v>
      </c>
      <c r="B9" s="105"/>
      <c r="C9" s="105"/>
      <c r="D9" s="105"/>
      <c r="E9" s="217" t="s">
        <v>21</v>
      </c>
      <c r="F9" s="224" t="s">
        <v>22</v>
      </c>
      <c r="G9" s="129">
        <v>33373</v>
      </c>
      <c r="H9" s="135">
        <f aca="true" t="shared" si="0" ref="H9:H17">IF(COUNT(G9)=0,"---",43170-G9)</f>
        <v>9797</v>
      </c>
      <c r="I9" s="130" t="s">
        <v>23</v>
      </c>
      <c r="J9" s="131" t="s">
        <v>24</v>
      </c>
      <c r="K9" s="131" t="s">
        <v>28</v>
      </c>
      <c r="L9" s="132">
        <v>1</v>
      </c>
      <c r="M9" s="145"/>
      <c r="N9" s="175">
        <v>4.32</v>
      </c>
      <c r="O9" s="175">
        <v>4.43</v>
      </c>
      <c r="P9" s="175">
        <v>4.65</v>
      </c>
      <c r="Q9" s="250"/>
      <c r="R9" s="175">
        <v>4.1</v>
      </c>
      <c r="S9" s="271" t="s">
        <v>192</v>
      </c>
      <c r="T9" s="271" t="s">
        <v>192</v>
      </c>
      <c r="U9" s="133">
        <f aca="true" t="shared" si="1" ref="U9:U16">MAX(N9:P9,R9:T9)</f>
        <v>4.65</v>
      </c>
      <c r="V9" s="133">
        <f aca="true" t="shared" si="2" ref="V9:W16">U9*L9</f>
        <v>4.65</v>
      </c>
      <c r="W9" s="133">
        <f t="shared" si="2"/>
        <v>0</v>
      </c>
      <c r="X9" s="213" t="s">
        <v>35</v>
      </c>
      <c r="Y9" s="24"/>
      <c r="Z9" s="24"/>
      <c r="AA9" s="24"/>
      <c r="AB9" s="24"/>
    </row>
    <row r="10" spans="1:24" s="24" customFormat="1" ht="18" customHeight="1">
      <c r="A10" s="105">
        <v>2</v>
      </c>
      <c r="B10" s="233"/>
      <c r="C10" s="233"/>
      <c r="D10" s="233"/>
      <c r="E10" s="203" t="s">
        <v>41</v>
      </c>
      <c r="F10" s="204" t="s">
        <v>42</v>
      </c>
      <c r="G10" s="82">
        <v>34235</v>
      </c>
      <c r="H10" s="83">
        <f t="shared" si="0"/>
        <v>8935</v>
      </c>
      <c r="I10" s="84" t="s">
        <v>43</v>
      </c>
      <c r="J10" s="164" t="s">
        <v>44</v>
      </c>
      <c r="K10" s="164" t="s">
        <v>45</v>
      </c>
      <c r="L10" s="86">
        <v>1</v>
      </c>
      <c r="M10" s="123"/>
      <c r="N10" s="175">
        <v>3.64</v>
      </c>
      <c r="O10" s="166">
        <v>3.62</v>
      </c>
      <c r="P10" s="166">
        <v>3.67</v>
      </c>
      <c r="Q10" s="166"/>
      <c r="R10" s="166">
        <v>3.64</v>
      </c>
      <c r="S10" s="166">
        <v>3.57</v>
      </c>
      <c r="T10" s="175">
        <v>3.8</v>
      </c>
      <c r="U10" s="133">
        <f t="shared" si="1"/>
        <v>3.8</v>
      </c>
      <c r="V10" s="133">
        <f t="shared" si="2"/>
        <v>3.8</v>
      </c>
      <c r="W10" s="133">
        <f t="shared" si="2"/>
        <v>0</v>
      </c>
      <c r="X10" s="146" t="s">
        <v>35</v>
      </c>
    </row>
    <row r="11" spans="1:28" ht="19.5" customHeight="1">
      <c r="A11" s="105">
        <v>3</v>
      </c>
      <c r="B11" s="105">
        <v>1</v>
      </c>
      <c r="C11" s="105"/>
      <c r="D11" s="105"/>
      <c r="E11" s="217" t="s">
        <v>25</v>
      </c>
      <c r="F11" s="224" t="s">
        <v>26</v>
      </c>
      <c r="G11" s="129">
        <v>37217</v>
      </c>
      <c r="H11" s="135">
        <f t="shared" si="0"/>
        <v>5953</v>
      </c>
      <c r="I11" s="130" t="s">
        <v>23</v>
      </c>
      <c r="J11" s="131" t="s">
        <v>27</v>
      </c>
      <c r="K11" s="131" t="s">
        <v>28</v>
      </c>
      <c r="L11" s="132">
        <v>1</v>
      </c>
      <c r="M11" s="145"/>
      <c r="N11" s="175">
        <v>3.78</v>
      </c>
      <c r="O11" s="175">
        <v>3.45</v>
      </c>
      <c r="P11" s="175">
        <v>3.02</v>
      </c>
      <c r="Q11" s="250"/>
      <c r="R11" s="175">
        <v>3.53</v>
      </c>
      <c r="S11" s="175">
        <v>3.35</v>
      </c>
      <c r="T11" s="271" t="s">
        <v>192</v>
      </c>
      <c r="U11" s="133">
        <f t="shared" si="1"/>
        <v>3.78</v>
      </c>
      <c r="V11" s="133">
        <f t="shared" si="2"/>
        <v>3.78</v>
      </c>
      <c r="W11" s="133">
        <f t="shared" si="2"/>
        <v>0</v>
      </c>
      <c r="X11" s="146" t="s">
        <v>29</v>
      </c>
      <c r="Y11" s="24"/>
      <c r="Z11" s="24"/>
      <c r="AA11" s="24"/>
      <c r="AB11" s="24"/>
    </row>
    <row r="12" spans="1:28" ht="19.5" customHeight="1">
      <c r="A12" s="105">
        <v>5</v>
      </c>
      <c r="B12" s="105"/>
      <c r="C12" s="105"/>
      <c r="D12" s="105">
        <v>3</v>
      </c>
      <c r="E12" s="217" t="s">
        <v>30</v>
      </c>
      <c r="F12" s="224" t="s">
        <v>31</v>
      </c>
      <c r="G12" s="129">
        <v>30163</v>
      </c>
      <c r="H12" s="135">
        <f t="shared" si="0"/>
        <v>13007</v>
      </c>
      <c r="I12" s="130" t="s">
        <v>32</v>
      </c>
      <c r="J12" s="173" t="s">
        <v>33</v>
      </c>
      <c r="K12" s="173" t="s">
        <v>34</v>
      </c>
      <c r="L12" s="132">
        <v>1</v>
      </c>
      <c r="M12" s="145">
        <v>1.0387</v>
      </c>
      <c r="N12" s="175">
        <v>3.27</v>
      </c>
      <c r="O12" s="175" t="s">
        <v>199</v>
      </c>
      <c r="P12" s="175">
        <v>3.33</v>
      </c>
      <c r="Q12" s="250"/>
      <c r="R12" s="175">
        <v>3.14</v>
      </c>
      <c r="S12" s="175">
        <v>3.04</v>
      </c>
      <c r="T12" s="175" t="s">
        <v>199</v>
      </c>
      <c r="U12" s="133">
        <f t="shared" si="1"/>
        <v>3.33</v>
      </c>
      <c r="V12" s="133">
        <f t="shared" si="2"/>
        <v>3.33</v>
      </c>
      <c r="W12" s="133">
        <f t="shared" si="2"/>
        <v>3.458871</v>
      </c>
      <c r="X12" s="146" t="s">
        <v>35</v>
      </c>
      <c r="Y12" s="24"/>
      <c r="Z12" s="24"/>
      <c r="AA12" s="24"/>
      <c r="AB12" s="24"/>
    </row>
    <row r="13" spans="1:28" ht="19.5" customHeight="1">
      <c r="A13" s="105">
        <v>6</v>
      </c>
      <c r="B13" s="105"/>
      <c r="C13" s="105"/>
      <c r="D13" s="105">
        <v>2</v>
      </c>
      <c r="E13" s="217" t="s">
        <v>39</v>
      </c>
      <c r="F13" s="224" t="s">
        <v>40</v>
      </c>
      <c r="G13" s="129">
        <v>29571</v>
      </c>
      <c r="H13" s="135">
        <f t="shared" si="0"/>
        <v>13599</v>
      </c>
      <c r="I13" s="130" t="s">
        <v>32</v>
      </c>
      <c r="J13" s="131" t="s">
        <v>33</v>
      </c>
      <c r="K13" s="131" t="s">
        <v>34</v>
      </c>
      <c r="L13" s="132">
        <v>1</v>
      </c>
      <c r="M13" s="145">
        <v>1.0636</v>
      </c>
      <c r="N13" s="175">
        <v>3.26</v>
      </c>
      <c r="O13" s="175">
        <v>3.18</v>
      </c>
      <c r="P13" s="175" t="s">
        <v>199</v>
      </c>
      <c r="Q13" s="250"/>
      <c r="R13" s="271" t="s">
        <v>192</v>
      </c>
      <c r="S13" s="271" t="s">
        <v>192</v>
      </c>
      <c r="T13" s="271" t="s">
        <v>192</v>
      </c>
      <c r="U13" s="133">
        <f t="shared" si="1"/>
        <v>3.26</v>
      </c>
      <c r="V13" s="133">
        <f t="shared" si="2"/>
        <v>3.26</v>
      </c>
      <c r="W13" s="133">
        <f t="shared" si="2"/>
        <v>3.467336</v>
      </c>
      <c r="X13" s="146" t="s">
        <v>35</v>
      </c>
      <c r="Y13" s="24"/>
      <c r="Z13" s="24"/>
      <c r="AA13" s="24"/>
      <c r="AB13" s="24"/>
    </row>
    <row r="14" spans="1:28" ht="19.5" customHeight="1">
      <c r="A14" s="105">
        <v>7</v>
      </c>
      <c r="B14" s="105"/>
      <c r="C14" s="105">
        <v>1</v>
      </c>
      <c r="D14" s="105"/>
      <c r="E14" s="217" t="s">
        <v>50</v>
      </c>
      <c r="F14" s="224" t="s">
        <v>51</v>
      </c>
      <c r="G14" s="129">
        <v>38430</v>
      </c>
      <c r="H14" s="135">
        <f t="shared" si="0"/>
        <v>4740</v>
      </c>
      <c r="I14" s="130" t="s">
        <v>32</v>
      </c>
      <c r="J14" s="131" t="s">
        <v>52</v>
      </c>
      <c r="K14" s="131" t="s">
        <v>53</v>
      </c>
      <c r="L14" s="132">
        <v>1</v>
      </c>
      <c r="M14" s="271"/>
      <c r="N14" s="175">
        <v>2.8</v>
      </c>
      <c r="O14" s="271" t="s">
        <v>192</v>
      </c>
      <c r="P14" s="175">
        <v>2.68</v>
      </c>
      <c r="Q14" s="250"/>
      <c r="R14" s="175">
        <v>2.71</v>
      </c>
      <c r="S14" s="175">
        <v>2.52</v>
      </c>
      <c r="T14" s="175">
        <v>2.43</v>
      </c>
      <c r="U14" s="133">
        <f t="shared" si="1"/>
        <v>2.8</v>
      </c>
      <c r="V14" s="133">
        <f t="shared" si="2"/>
        <v>2.8</v>
      </c>
      <c r="W14" s="133">
        <f t="shared" si="2"/>
        <v>0</v>
      </c>
      <c r="X14" s="146" t="s">
        <v>155</v>
      </c>
      <c r="Y14" s="24"/>
      <c r="Z14" s="24"/>
      <c r="AA14" s="24"/>
      <c r="AB14" s="24"/>
    </row>
    <row r="15" spans="1:24" s="24" customFormat="1" ht="18" customHeight="1">
      <c r="A15" s="105">
        <v>8</v>
      </c>
      <c r="B15" s="233"/>
      <c r="C15" s="233"/>
      <c r="D15" s="105">
        <v>1</v>
      </c>
      <c r="E15" s="217" t="s">
        <v>168</v>
      </c>
      <c r="F15" s="218" t="s">
        <v>167</v>
      </c>
      <c r="G15" s="82">
        <v>21128</v>
      </c>
      <c r="H15" s="83">
        <f t="shared" si="0"/>
        <v>22042</v>
      </c>
      <c r="I15" s="84" t="s">
        <v>23</v>
      </c>
      <c r="J15" s="219" t="s">
        <v>33</v>
      </c>
      <c r="K15" s="219" t="s">
        <v>34</v>
      </c>
      <c r="L15" s="86">
        <v>1</v>
      </c>
      <c r="M15" s="145">
        <v>1.4596</v>
      </c>
      <c r="N15" s="175" t="s">
        <v>199</v>
      </c>
      <c r="O15" s="175" t="s">
        <v>199</v>
      </c>
      <c r="P15" s="219">
        <v>2.55</v>
      </c>
      <c r="Q15" s="219"/>
      <c r="R15" s="271" t="s">
        <v>192</v>
      </c>
      <c r="S15" s="271" t="s">
        <v>192</v>
      </c>
      <c r="T15" s="271" t="s">
        <v>192</v>
      </c>
      <c r="U15" s="133">
        <f t="shared" si="1"/>
        <v>2.55</v>
      </c>
      <c r="V15" s="133">
        <f t="shared" si="2"/>
        <v>2.55</v>
      </c>
      <c r="W15" s="133">
        <f t="shared" si="2"/>
        <v>3.72198</v>
      </c>
      <c r="X15" s="146" t="s">
        <v>35</v>
      </c>
    </row>
    <row r="16" spans="1:28" ht="19.5" customHeight="1">
      <c r="A16" s="105">
        <v>9</v>
      </c>
      <c r="B16" s="105"/>
      <c r="C16" s="105">
        <v>2</v>
      </c>
      <c r="D16" s="105"/>
      <c r="E16" s="217" t="s">
        <v>57</v>
      </c>
      <c r="F16" s="224" t="s">
        <v>51</v>
      </c>
      <c r="G16" s="129">
        <v>39759</v>
      </c>
      <c r="H16" s="135">
        <f t="shared" si="0"/>
        <v>3411</v>
      </c>
      <c r="I16" s="130" t="s">
        <v>32</v>
      </c>
      <c r="J16" s="131" t="s">
        <v>52</v>
      </c>
      <c r="K16" s="131" t="s">
        <v>53</v>
      </c>
      <c r="L16" s="132">
        <v>1</v>
      </c>
      <c r="M16" s="271"/>
      <c r="N16" s="175">
        <v>1.9</v>
      </c>
      <c r="O16" s="271" t="s">
        <v>192</v>
      </c>
      <c r="P16" s="175" t="s">
        <v>199</v>
      </c>
      <c r="Q16" s="250"/>
      <c r="R16" s="175">
        <v>2.09</v>
      </c>
      <c r="S16" s="175" t="s">
        <v>199</v>
      </c>
      <c r="T16" s="175">
        <v>2.42</v>
      </c>
      <c r="U16" s="133">
        <f t="shared" si="1"/>
        <v>2.42</v>
      </c>
      <c r="V16" s="133">
        <f t="shared" si="2"/>
        <v>2.42</v>
      </c>
      <c r="W16" s="133">
        <f t="shared" si="2"/>
        <v>0</v>
      </c>
      <c r="X16" s="146" t="s">
        <v>155</v>
      </c>
      <c r="Y16" s="24"/>
      <c r="Z16" s="24"/>
      <c r="AA16" s="24"/>
      <c r="AB16" s="24"/>
    </row>
    <row r="17" spans="1:28" ht="19.5" customHeight="1">
      <c r="A17" s="105"/>
      <c r="B17" s="105"/>
      <c r="C17" s="105"/>
      <c r="D17" s="105"/>
      <c r="E17" s="217" t="s">
        <v>47</v>
      </c>
      <c r="F17" s="224" t="s">
        <v>48</v>
      </c>
      <c r="G17" s="129">
        <v>39934</v>
      </c>
      <c r="H17" s="135">
        <f t="shared" si="0"/>
        <v>3236</v>
      </c>
      <c r="I17" s="130" t="s">
        <v>23</v>
      </c>
      <c r="J17" s="131" t="s">
        <v>27</v>
      </c>
      <c r="K17" s="131" t="s">
        <v>28</v>
      </c>
      <c r="L17" s="132">
        <v>1</v>
      </c>
      <c r="M17" s="145"/>
      <c r="N17" s="175"/>
      <c r="O17" s="175"/>
      <c r="P17" s="175"/>
      <c r="Q17" s="250"/>
      <c r="R17" s="175"/>
      <c r="S17" s="175"/>
      <c r="T17" s="175"/>
      <c r="U17" s="133" t="s">
        <v>195</v>
      </c>
      <c r="V17" s="133"/>
      <c r="W17" s="133"/>
      <c r="X17" s="146" t="s">
        <v>29</v>
      </c>
      <c r="Y17" s="24"/>
      <c r="Z17" s="24"/>
      <c r="AA17" s="24"/>
      <c r="AB17" s="24"/>
    </row>
  </sheetData>
  <sheetProtection/>
  <mergeCells count="15">
    <mergeCell ref="H7:H8"/>
    <mergeCell ref="A7:D7"/>
    <mergeCell ref="E7:E8"/>
    <mergeCell ref="F7:F8"/>
    <mergeCell ref="G7:G8"/>
    <mergeCell ref="U7:U8"/>
    <mergeCell ref="V7:V8"/>
    <mergeCell ref="W7:W8"/>
    <mergeCell ref="X7:X8"/>
    <mergeCell ref="M7:M8"/>
    <mergeCell ref="N7:T7"/>
    <mergeCell ref="I7:I8"/>
    <mergeCell ref="J7:J8"/>
    <mergeCell ref="K7:K8"/>
    <mergeCell ref="L7:L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C19"/>
  <sheetViews>
    <sheetView showZeros="0" zoomScalePageLayoutView="0" workbookViewId="0" topLeftCell="A3">
      <selection activeCell="U10" sqref="U10"/>
    </sheetView>
  </sheetViews>
  <sheetFormatPr defaultColWidth="9.140625" defaultRowHeight="15"/>
  <cols>
    <col min="1" max="4" width="3.140625" style="20" customWidth="1"/>
    <col min="5" max="5" width="10.00390625" style="20" customWidth="1"/>
    <col min="6" max="6" width="11.57421875" style="20" bestFit="1" customWidth="1"/>
    <col min="7" max="7" width="8.421875" style="20" bestFit="1" customWidth="1"/>
    <col min="8" max="8" width="4.421875" style="20" customWidth="1"/>
    <col min="9" max="9" width="3.421875" style="20" customWidth="1"/>
    <col min="10" max="10" width="7.8515625" style="20" customWidth="1"/>
    <col min="11" max="11" width="7.00390625" style="20" customWidth="1"/>
    <col min="12" max="12" width="4.421875" style="20" customWidth="1"/>
    <col min="13" max="13" width="5.421875" style="20" customWidth="1"/>
    <col min="14" max="16" width="4.57421875" style="20" customWidth="1"/>
    <col min="17" max="17" width="3.421875" style="20" customWidth="1"/>
    <col min="18" max="20" width="4.57421875" style="20" customWidth="1"/>
    <col min="21" max="23" width="5.57421875" style="20" customWidth="1"/>
    <col min="24" max="24" width="12.57421875" style="20" customWidth="1"/>
    <col min="25" max="25" width="9.57421875" style="20" customWidth="1"/>
    <col min="26" max="26" width="6.421875" style="20" customWidth="1"/>
    <col min="27" max="29" width="9.57421875" style="20" customWidth="1"/>
    <col min="30" max="16384" width="9.140625" style="20" customWidth="1"/>
  </cols>
  <sheetData>
    <row r="1" spans="1:23" ht="20.25" customHeight="1">
      <c r="A1" s="72" t="s">
        <v>134</v>
      </c>
      <c r="B1" s="1"/>
      <c r="C1" s="1"/>
      <c r="D1" s="1"/>
      <c r="E1" s="73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2.75" customHeight="1">
      <c r="A2" s="1"/>
      <c r="B2" s="1"/>
      <c r="C2" s="1"/>
      <c r="D2" s="1"/>
      <c r="E2" s="3" t="s">
        <v>135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5:23" ht="12.75" customHeight="1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9" ht="19.5" customHeight="1">
      <c r="A4" s="24"/>
      <c r="B4" s="24"/>
      <c r="C4" s="24"/>
      <c r="D4" s="24"/>
      <c r="E4" s="25" t="s">
        <v>148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1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9.5" customHeight="1">
      <c r="A6" s="26"/>
      <c r="B6" s="26"/>
      <c r="C6" s="26"/>
      <c r="D6" s="26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7"/>
      <c r="V6" s="27"/>
      <c r="W6" s="27"/>
      <c r="X6" s="24"/>
      <c r="Y6" s="24"/>
      <c r="Z6" s="24"/>
      <c r="AA6" s="24"/>
      <c r="AB6" s="24"/>
      <c r="AC6" s="24"/>
    </row>
    <row r="7" spans="1:29" ht="19.5" customHeight="1">
      <c r="A7" s="371" t="s">
        <v>104</v>
      </c>
      <c r="B7" s="371"/>
      <c r="C7" s="371"/>
      <c r="D7" s="371"/>
      <c r="E7" s="325" t="s">
        <v>4</v>
      </c>
      <c r="F7" s="322" t="s">
        <v>5</v>
      </c>
      <c r="G7" s="326" t="s">
        <v>6</v>
      </c>
      <c r="H7" s="322" t="s">
        <v>7</v>
      </c>
      <c r="I7" s="322" t="s">
        <v>8</v>
      </c>
      <c r="J7" s="322" t="s">
        <v>9</v>
      </c>
      <c r="K7" s="328" t="s">
        <v>10</v>
      </c>
      <c r="L7" s="322" t="s">
        <v>11</v>
      </c>
      <c r="M7" s="326" t="s">
        <v>12</v>
      </c>
      <c r="N7" s="326" t="s">
        <v>103</v>
      </c>
      <c r="O7" s="326"/>
      <c r="P7" s="326"/>
      <c r="Q7" s="326"/>
      <c r="R7" s="326"/>
      <c r="S7" s="326"/>
      <c r="T7" s="326"/>
      <c r="U7" s="324" t="s">
        <v>13</v>
      </c>
      <c r="V7" s="383" t="s">
        <v>14</v>
      </c>
      <c r="W7" s="326" t="s">
        <v>15</v>
      </c>
      <c r="X7" s="315" t="s">
        <v>16</v>
      </c>
      <c r="Y7" s="24"/>
      <c r="Z7" s="24"/>
      <c r="AA7" s="24"/>
      <c r="AB7" s="24"/>
      <c r="AC7" s="24"/>
    </row>
    <row r="8" spans="1:29" ht="15" customHeight="1">
      <c r="A8" s="105" t="s">
        <v>17</v>
      </c>
      <c r="B8" s="105" t="s">
        <v>18</v>
      </c>
      <c r="C8" s="105" t="s">
        <v>19</v>
      </c>
      <c r="D8" s="105" t="s">
        <v>20</v>
      </c>
      <c r="E8" s="325"/>
      <c r="F8" s="322"/>
      <c r="G8" s="326"/>
      <c r="H8" s="322"/>
      <c r="I8" s="322"/>
      <c r="J8" s="322"/>
      <c r="K8" s="328"/>
      <c r="L8" s="322"/>
      <c r="M8" s="326"/>
      <c r="N8" s="201">
        <v>1</v>
      </c>
      <c r="O8" s="201">
        <v>2</v>
      </c>
      <c r="P8" s="201">
        <v>3</v>
      </c>
      <c r="Q8" s="236" t="s">
        <v>104</v>
      </c>
      <c r="R8" s="201">
        <v>4</v>
      </c>
      <c r="S8" s="201">
        <v>5</v>
      </c>
      <c r="T8" s="201">
        <v>6</v>
      </c>
      <c r="U8" s="324"/>
      <c r="V8" s="383"/>
      <c r="W8" s="326"/>
      <c r="X8" s="315"/>
      <c r="Y8" s="24"/>
      <c r="Z8" s="24"/>
      <c r="AA8" s="24"/>
      <c r="AB8" s="24"/>
      <c r="AC8" s="24"/>
    </row>
    <row r="9" spans="1:29" ht="19.5" customHeight="1">
      <c r="A9" s="105">
        <v>1</v>
      </c>
      <c r="B9" s="105"/>
      <c r="C9" s="105"/>
      <c r="D9" s="105"/>
      <c r="E9" s="217" t="s">
        <v>66</v>
      </c>
      <c r="F9" s="224" t="s">
        <v>67</v>
      </c>
      <c r="G9" s="129">
        <v>34926</v>
      </c>
      <c r="H9" s="135">
        <f aca="true" t="shared" si="0" ref="H9:H19">IF(COUNT(G9)=0,"---",43170-G9)</f>
        <v>8244</v>
      </c>
      <c r="I9" s="130" t="s">
        <v>58</v>
      </c>
      <c r="J9" s="173" t="s">
        <v>44</v>
      </c>
      <c r="K9" s="173" t="s">
        <v>45</v>
      </c>
      <c r="L9" s="132">
        <v>1.1</v>
      </c>
      <c r="M9" s="145"/>
      <c r="N9" s="175">
        <v>5.86</v>
      </c>
      <c r="O9" s="175">
        <v>3.13</v>
      </c>
      <c r="P9" s="271" t="s">
        <v>192</v>
      </c>
      <c r="Q9" s="250"/>
      <c r="R9" s="271" t="s">
        <v>192</v>
      </c>
      <c r="S9" s="271" t="s">
        <v>192</v>
      </c>
      <c r="T9" s="271" t="s">
        <v>192</v>
      </c>
      <c r="U9" s="133">
        <f aca="true" t="shared" si="1" ref="U9:U16">MAX(N9:P9,R9:T9)</f>
        <v>5.86</v>
      </c>
      <c r="V9" s="133">
        <f aca="true" t="shared" si="2" ref="V9:W16">U9*L9</f>
        <v>6.446000000000001</v>
      </c>
      <c r="W9" s="133">
        <f t="shared" si="2"/>
        <v>0</v>
      </c>
      <c r="X9" s="146" t="s">
        <v>73</v>
      </c>
      <c r="Y9" s="24"/>
      <c r="Z9" s="24"/>
      <c r="AA9" s="24"/>
      <c r="AB9" s="24"/>
      <c r="AC9" s="24"/>
    </row>
    <row r="10" spans="1:29" ht="19.5" customHeight="1">
      <c r="A10" s="105">
        <v>2</v>
      </c>
      <c r="B10" s="105">
        <v>1</v>
      </c>
      <c r="C10" s="105"/>
      <c r="D10" s="105"/>
      <c r="E10" s="217" t="s">
        <v>68</v>
      </c>
      <c r="F10" s="224" t="s">
        <v>69</v>
      </c>
      <c r="G10" s="129">
        <v>36263</v>
      </c>
      <c r="H10" s="135">
        <f t="shared" si="0"/>
        <v>6907</v>
      </c>
      <c r="I10" s="130" t="s">
        <v>23</v>
      </c>
      <c r="J10" s="173" t="s">
        <v>27</v>
      </c>
      <c r="K10" s="173" t="s">
        <v>28</v>
      </c>
      <c r="L10" s="132">
        <v>1</v>
      </c>
      <c r="M10" s="145"/>
      <c r="N10" s="175">
        <v>6.05</v>
      </c>
      <c r="O10" s="175" t="s">
        <v>199</v>
      </c>
      <c r="P10" s="175" t="s">
        <v>199</v>
      </c>
      <c r="Q10" s="250"/>
      <c r="R10" s="175">
        <v>5.69</v>
      </c>
      <c r="S10" s="175" t="s">
        <v>199</v>
      </c>
      <c r="T10" s="175">
        <v>5.89</v>
      </c>
      <c r="U10" s="133">
        <f t="shared" si="1"/>
        <v>6.05</v>
      </c>
      <c r="V10" s="133">
        <f t="shared" si="2"/>
        <v>6.05</v>
      </c>
      <c r="W10" s="133">
        <f t="shared" si="2"/>
        <v>0</v>
      </c>
      <c r="X10" s="146" t="s">
        <v>70</v>
      </c>
      <c r="Y10" s="24"/>
      <c r="Z10" s="40"/>
      <c r="AA10" s="24"/>
      <c r="AB10" s="24"/>
      <c r="AC10" s="24"/>
    </row>
    <row r="11" spans="1:29" ht="19.5" customHeight="1">
      <c r="A11" s="105">
        <v>3</v>
      </c>
      <c r="B11" s="105"/>
      <c r="C11" s="105"/>
      <c r="D11" s="105"/>
      <c r="E11" s="217" t="s">
        <v>105</v>
      </c>
      <c r="F11" s="224" t="s">
        <v>106</v>
      </c>
      <c r="G11" s="129">
        <v>34322</v>
      </c>
      <c r="H11" s="135">
        <f t="shared" si="0"/>
        <v>8848</v>
      </c>
      <c r="I11" s="130" t="s">
        <v>32</v>
      </c>
      <c r="J11" s="173" t="s">
        <v>27</v>
      </c>
      <c r="K11" s="173" t="s">
        <v>28</v>
      </c>
      <c r="L11" s="132">
        <v>1</v>
      </c>
      <c r="M11" s="145"/>
      <c r="N11" s="175">
        <v>5.6</v>
      </c>
      <c r="O11" s="175">
        <v>5.47</v>
      </c>
      <c r="P11" s="175">
        <v>5.86</v>
      </c>
      <c r="Q11" s="250"/>
      <c r="R11" s="175">
        <v>5.54</v>
      </c>
      <c r="S11" s="175">
        <v>-5.75</v>
      </c>
      <c r="T11" s="271" t="s">
        <v>192</v>
      </c>
      <c r="U11" s="133">
        <f t="shared" si="1"/>
        <v>5.86</v>
      </c>
      <c r="V11" s="133">
        <f t="shared" si="2"/>
        <v>5.86</v>
      </c>
      <c r="W11" s="133">
        <f t="shared" si="2"/>
        <v>0</v>
      </c>
      <c r="X11" s="213" t="s">
        <v>35</v>
      </c>
      <c r="Y11" s="24"/>
      <c r="Z11" s="24"/>
      <c r="AA11" s="24"/>
      <c r="AB11" s="24"/>
      <c r="AC11" s="24"/>
    </row>
    <row r="12" spans="1:24" s="24" customFormat="1" ht="18" customHeight="1">
      <c r="A12" s="105">
        <v>4</v>
      </c>
      <c r="B12" s="233"/>
      <c r="C12" s="233"/>
      <c r="D12" s="233"/>
      <c r="E12" s="220" t="s">
        <v>173</v>
      </c>
      <c r="F12" s="221" t="s">
        <v>174</v>
      </c>
      <c r="G12" s="129">
        <v>31854</v>
      </c>
      <c r="H12" s="135">
        <f t="shared" si="0"/>
        <v>11316</v>
      </c>
      <c r="I12" s="222" t="s">
        <v>23</v>
      </c>
      <c r="J12" s="222" t="s">
        <v>24</v>
      </c>
      <c r="K12" s="222" t="s">
        <v>28</v>
      </c>
      <c r="L12" s="132">
        <v>1</v>
      </c>
      <c r="M12" s="216"/>
      <c r="N12" s="222">
        <v>4.98</v>
      </c>
      <c r="O12" s="222">
        <v>4.02</v>
      </c>
      <c r="P12" s="222">
        <v>4.13</v>
      </c>
      <c r="Q12" s="222"/>
      <c r="R12" s="222">
        <v>4.59</v>
      </c>
      <c r="S12" s="222">
        <v>4.38</v>
      </c>
      <c r="T12" s="219">
        <v>4.56</v>
      </c>
      <c r="U12" s="133">
        <f t="shared" si="1"/>
        <v>4.98</v>
      </c>
      <c r="V12" s="133">
        <f t="shared" si="2"/>
        <v>4.98</v>
      </c>
      <c r="W12" s="133">
        <f t="shared" si="2"/>
        <v>0</v>
      </c>
      <c r="X12" s="222" t="s">
        <v>35</v>
      </c>
    </row>
    <row r="13" spans="1:29" ht="19.5" customHeight="1">
      <c r="A13" s="105">
        <v>5</v>
      </c>
      <c r="B13" s="105">
        <v>2</v>
      </c>
      <c r="C13" s="105"/>
      <c r="D13" s="105"/>
      <c r="E13" s="217" t="s">
        <v>97</v>
      </c>
      <c r="F13" s="224" t="s">
        <v>98</v>
      </c>
      <c r="G13" s="129">
        <v>36686</v>
      </c>
      <c r="H13" s="135">
        <f t="shared" si="0"/>
        <v>6484</v>
      </c>
      <c r="I13" s="130" t="s">
        <v>23</v>
      </c>
      <c r="J13" s="173" t="s">
        <v>27</v>
      </c>
      <c r="K13" s="173" t="s">
        <v>28</v>
      </c>
      <c r="L13" s="132">
        <v>1</v>
      </c>
      <c r="M13" s="145"/>
      <c r="N13" s="175">
        <v>4.35</v>
      </c>
      <c r="O13" s="175">
        <v>4.17</v>
      </c>
      <c r="P13" s="175">
        <v>3.83</v>
      </c>
      <c r="Q13" s="250"/>
      <c r="R13" s="175" t="s">
        <v>199</v>
      </c>
      <c r="S13" s="175">
        <v>4.2</v>
      </c>
      <c r="T13" s="175">
        <v>4.16</v>
      </c>
      <c r="U13" s="133">
        <f t="shared" si="1"/>
        <v>4.35</v>
      </c>
      <c r="V13" s="133">
        <f t="shared" si="2"/>
        <v>4.35</v>
      </c>
      <c r="W13" s="133">
        <f t="shared" si="2"/>
        <v>0</v>
      </c>
      <c r="X13" s="274" t="s">
        <v>29</v>
      </c>
      <c r="Y13" s="24"/>
      <c r="Z13" s="40"/>
      <c r="AA13" s="24"/>
      <c r="AB13" s="24"/>
      <c r="AC13" s="24"/>
    </row>
    <row r="14" spans="1:24" s="24" customFormat="1" ht="18" customHeight="1">
      <c r="A14" s="105">
        <v>6</v>
      </c>
      <c r="B14" s="233"/>
      <c r="C14" s="233"/>
      <c r="D14" s="105">
        <v>1</v>
      </c>
      <c r="E14" s="217" t="s">
        <v>100</v>
      </c>
      <c r="F14" s="218" t="s">
        <v>158</v>
      </c>
      <c r="G14" s="129">
        <v>21607</v>
      </c>
      <c r="H14" s="135">
        <f t="shared" si="0"/>
        <v>21563</v>
      </c>
      <c r="I14" s="130" t="s">
        <v>23</v>
      </c>
      <c r="J14" s="219" t="s">
        <v>52</v>
      </c>
      <c r="K14" s="219" t="s">
        <v>159</v>
      </c>
      <c r="L14" s="132">
        <v>1</v>
      </c>
      <c r="M14" s="145">
        <v>1.4203</v>
      </c>
      <c r="N14" s="219">
        <v>2.97</v>
      </c>
      <c r="O14" s="219">
        <v>3.45</v>
      </c>
      <c r="P14" s="219">
        <v>3.51</v>
      </c>
      <c r="Q14" s="219"/>
      <c r="R14" s="219">
        <v>3.68</v>
      </c>
      <c r="S14" s="271" t="s">
        <v>192</v>
      </c>
      <c r="T14" s="271" t="s">
        <v>192</v>
      </c>
      <c r="U14" s="133">
        <f t="shared" si="1"/>
        <v>3.68</v>
      </c>
      <c r="V14" s="133">
        <f t="shared" si="2"/>
        <v>3.68</v>
      </c>
      <c r="W14" s="133">
        <f t="shared" si="2"/>
        <v>5.226704</v>
      </c>
      <c r="X14" s="219" t="s">
        <v>155</v>
      </c>
    </row>
    <row r="15" spans="1:29" ht="19.5" customHeight="1">
      <c r="A15" s="105">
        <v>7</v>
      </c>
      <c r="B15" s="105"/>
      <c r="C15" s="105"/>
      <c r="D15" s="105">
        <v>2</v>
      </c>
      <c r="E15" s="217" t="s">
        <v>82</v>
      </c>
      <c r="F15" s="224" t="s">
        <v>83</v>
      </c>
      <c r="G15" s="129">
        <v>23542</v>
      </c>
      <c r="H15" s="135">
        <f t="shared" si="0"/>
        <v>19628</v>
      </c>
      <c r="I15" s="130" t="s">
        <v>84</v>
      </c>
      <c r="J15" s="173" t="s">
        <v>33</v>
      </c>
      <c r="K15" s="173" t="s">
        <v>34</v>
      </c>
      <c r="L15" s="132">
        <v>1</v>
      </c>
      <c r="M15" s="145">
        <v>1.3056</v>
      </c>
      <c r="N15" s="175">
        <v>3.49</v>
      </c>
      <c r="O15" s="271" t="s">
        <v>192</v>
      </c>
      <c r="P15" s="271" t="s">
        <v>192</v>
      </c>
      <c r="Q15" s="250"/>
      <c r="R15" s="271" t="s">
        <v>192</v>
      </c>
      <c r="S15" s="271" t="s">
        <v>192</v>
      </c>
      <c r="T15" s="271" t="s">
        <v>192</v>
      </c>
      <c r="U15" s="133">
        <f t="shared" si="1"/>
        <v>3.49</v>
      </c>
      <c r="V15" s="133">
        <f t="shared" si="2"/>
        <v>3.49</v>
      </c>
      <c r="W15" s="133">
        <f t="shared" si="2"/>
        <v>4.556544000000001</v>
      </c>
      <c r="X15" s="146" t="s">
        <v>35</v>
      </c>
      <c r="Y15" s="24"/>
      <c r="Z15" s="40"/>
      <c r="AA15" s="24"/>
      <c r="AB15" s="24"/>
      <c r="AC15" s="24"/>
    </row>
    <row r="16" spans="1:29" ht="19.5" customHeight="1">
      <c r="A16" s="105">
        <v>8</v>
      </c>
      <c r="B16" s="105"/>
      <c r="C16" s="105"/>
      <c r="D16" s="105"/>
      <c r="E16" s="217" t="s">
        <v>85</v>
      </c>
      <c r="F16" s="224" t="s">
        <v>86</v>
      </c>
      <c r="G16" s="129">
        <v>28768</v>
      </c>
      <c r="H16" s="135">
        <f t="shared" si="0"/>
        <v>14402</v>
      </c>
      <c r="I16" s="130" t="s">
        <v>43</v>
      </c>
      <c r="J16" s="173" t="s">
        <v>44</v>
      </c>
      <c r="K16" s="173" t="s">
        <v>45</v>
      </c>
      <c r="L16" s="132">
        <v>1</v>
      </c>
      <c r="M16" s="145"/>
      <c r="N16" s="175">
        <v>3.15</v>
      </c>
      <c r="O16" s="175" t="s">
        <v>199</v>
      </c>
      <c r="P16" s="175" t="s">
        <v>199</v>
      </c>
      <c r="Q16" s="250"/>
      <c r="R16" s="175">
        <v>2.99</v>
      </c>
      <c r="S16" s="175">
        <v>3.32</v>
      </c>
      <c r="T16" s="175">
        <v>3.33</v>
      </c>
      <c r="U16" s="133">
        <f t="shared" si="1"/>
        <v>3.33</v>
      </c>
      <c r="V16" s="133">
        <f t="shared" si="2"/>
        <v>3.33</v>
      </c>
      <c r="W16" s="133">
        <f t="shared" si="2"/>
        <v>0</v>
      </c>
      <c r="X16" s="213" t="s">
        <v>35</v>
      </c>
      <c r="Y16" s="24"/>
      <c r="Z16" s="24"/>
      <c r="AA16" s="24"/>
      <c r="AB16" s="24"/>
      <c r="AC16" s="24"/>
    </row>
    <row r="17" spans="1:29" ht="19.5" customHeight="1">
      <c r="A17" s="105"/>
      <c r="B17" s="105"/>
      <c r="C17" s="105"/>
      <c r="D17" s="105"/>
      <c r="E17" s="217" t="s">
        <v>74</v>
      </c>
      <c r="F17" s="224" t="s">
        <v>75</v>
      </c>
      <c r="G17" s="129">
        <v>21585</v>
      </c>
      <c r="H17" s="135">
        <f t="shared" si="0"/>
        <v>21585</v>
      </c>
      <c r="I17" s="130" t="s">
        <v>58</v>
      </c>
      <c r="J17" s="173" t="s">
        <v>46</v>
      </c>
      <c r="K17" s="173" t="s">
        <v>45</v>
      </c>
      <c r="L17" s="132">
        <v>1.1</v>
      </c>
      <c r="M17" s="145">
        <v>1.4203</v>
      </c>
      <c r="N17" s="175"/>
      <c r="O17" s="175"/>
      <c r="P17" s="175"/>
      <c r="Q17" s="250"/>
      <c r="R17" s="175"/>
      <c r="S17" s="175"/>
      <c r="T17" s="175"/>
      <c r="U17" s="133" t="s">
        <v>195</v>
      </c>
      <c r="V17" s="133"/>
      <c r="W17" s="133">
        <f>V17*M17</f>
        <v>0</v>
      </c>
      <c r="X17" s="213" t="s">
        <v>35</v>
      </c>
      <c r="Y17" s="24"/>
      <c r="Z17" s="40"/>
      <c r="AA17" s="24"/>
      <c r="AB17" s="24"/>
      <c r="AC17" s="24"/>
    </row>
    <row r="18" spans="1:29" ht="19.5" customHeight="1">
      <c r="A18" s="105"/>
      <c r="B18" s="105"/>
      <c r="C18" s="105"/>
      <c r="D18" s="105"/>
      <c r="E18" s="217" t="s">
        <v>87</v>
      </c>
      <c r="F18" s="224" t="s">
        <v>160</v>
      </c>
      <c r="G18" s="129">
        <v>24809</v>
      </c>
      <c r="H18" s="135">
        <f t="shared" si="0"/>
        <v>18361</v>
      </c>
      <c r="I18" s="130" t="s">
        <v>43</v>
      </c>
      <c r="J18" s="173" t="s">
        <v>44</v>
      </c>
      <c r="K18" s="173" t="s">
        <v>45</v>
      </c>
      <c r="L18" s="132">
        <v>1</v>
      </c>
      <c r="M18" s="145">
        <v>1.2549</v>
      </c>
      <c r="N18" s="175"/>
      <c r="O18" s="175"/>
      <c r="P18" s="175"/>
      <c r="Q18" s="250"/>
      <c r="R18" s="175"/>
      <c r="S18" s="175"/>
      <c r="T18" s="175"/>
      <c r="U18" s="133" t="s">
        <v>195</v>
      </c>
      <c r="V18" s="133"/>
      <c r="W18" s="133">
        <f>V18*M18</f>
        <v>0</v>
      </c>
      <c r="X18" s="146" t="s">
        <v>35</v>
      </c>
      <c r="Y18" s="24"/>
      <c r="Z18" s="40"/>
      <c r="AA18" s="24"/>
      <c r="AB18" s="24"/>
      <c r="AC18" s="24"/>
    </row>
    <row r="19" spans="1:24" s="24" customFormat="1" ht="18" customHeight="1">
      <c r="A19" s="233"/>
      <c r="B19" s="233"/>
      <c r="C19" s="233"/>
      <c r="D19" s="233"/>
      <c r="E19" s="217" t="s">
        <v>96</v>
      </c>
      <c r="F19" s="218" t="s">
        <v>161</v>
      </c>
      <c r="G19" s="129">
        <v>32235</v>
      </c>
      <c r="H19" s="135">
        <f t="shared" si="0"/>
        <v>10935</v>
      </c>
      <c r="I19" s="130" t="s">
        <v>43</v>
      </c>
      <c r="J19" s="173" t="s">
        <v>44</v>
      </c>
      <c r="K19" s="219" t="s">
        <v>45</v>
      </c>
      <c r="L19" s="132">
        <v>1</v>
      </c>
      <c r="M19" s="233"/>
      <c r="N19" s="219"/>
      <c r="O19" s="219"/>
      <c r="P19" s="219"/>
      <c r="Q19" s="219"/>
      <c r="R19" s="219"/>
      <c r="S19" s="219"/>
      <c r="T19" s="219"/>
      <c r="U19" s="133" t="s">
        <v>195</v>
      </c>
      <c r="V19" s="133"/>
      <c r="W19" s="133">
        <f>V19*M19</f>
        <v>0</v>
      </c>
      <c r="X19" s="219" t="s">
        <v>162</v>
      </c>
    </row>
  </sheetData>
  <sheetProtection/>
  <mergeCells count="15">
    <mergeCell ref="W7:W8"/>
    <mergeCell ref="X7:X8"/>
    <mergeCell ref="K7:K8"/>
    <mergeCell ref="L7:L8"/>
    <mergeCell ref="U7:U8"/>
    <mergeCell ref="V7:V8"/>
    <mergeCell ref="M7:M8"/>
    <mergeCell ref="N7:T7"/>
    <mergeCell ref="I7:I8"/>
    <mergeCell ref="J7:J8"/>
    <mergeCell ref="H7:H8"/>
    <mergeCell ref="A7:D7"/>
    <mergeCell ref="E7:E8"/>
    <mergeCell ref="F7:F8"/>
    <mergeCell ref="G7:G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99FF"/>
  </sheetPr>
  <dimension ref="A1:U23"/>
  <sheetViews>
    <sheetView showZeros="0" zoomScalePageLayoutView="0" workbookViewId="0" topLeftCell="A5">
      <selection activeCell="P10" sqref="P10"/>
    </sheetView>
  </sheetViews>
  <sheetFormatPr defaultColWidth="9.140625" defaultRowHeight="15"/>
  <cols>
    <col min="1" max="1" width="5.421875" style="12" customWidth="1"/>
    <col min="2" max="2" width="10.57421875" style="12" customWidth="1"/>
    <col min="3" max="3" width="12.421875" style="12" customWidth="1"/>
    <col min="4" max="4" width="9.00390625" style="12" customWidth="1"/>
    <col min="5" max="5" width="4.00390625" style="12" customWidth="1"/>
    <col min="6" max="7" width="7.57421875" style="12" customWidth="1"/>
    <col min="8" max="8" width="4.421875" style="12" customWidth="1"/>
    <col min="9" max="11" width="4.57421875" style="12" customWidth="1"/>
    <col min="12" max="12" width="4.57421875" style="12" hidden="1" customWidth="1"/>
    <col min="13" max="15" width="4.57421875" style="12" customWidth="1"/>
    <col min="16" max="16" width="6.8515625" style="12" customWidth="1"/>
    <col min="17" max="17" width="6.57421875" style="12" customWidth="1"/>
    <col min="18" max="18" width="13.421875" style="12" bestFit="1" customWidth="1"/>
    <col min="19" max="21" width="9.57421875" style="12" customWidth="1"/>
    <col min="22" max="16384" width="8.8515625" style="12" customWidth="1"/>
  </cols>
  <sheetData>
    <row r="1" spans="1:17" ht="20.25" customHeight="1">
      <c r="A1" s="72" t="s">
        <v>134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customHeight="1">
      <c r="A2" s="1"/>
      <c r="B2" s="3" t="s">
        <v>135</v>
      </c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2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1" ht="19.5" customHeight="1">
      <c r="A4" s="16"/>
      <c r="B4" s="35" t="s">
        <v>187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9.5" customHeight="1">
      <c r="A6" s="3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8"/>
      <c r="Q6" s="18"/>
      <c r="R6" s="16"/>
      <c r="S6" s="16"/>
      <c r="T6" s="16"/>
      <c r="U6" s="16"/>
    </row>
    <row r="7" spans="1:21" ht="19.5" customHeight="1">
      <c r="A7" s="229" t="s">
        <v>2</v>
      </c>
      <c r="B7" s="339" t="s">
        <v>4</v>
      </c>
      <c r="C7" s="336" t="s">
        <v>5</v>
      </c>
      <c r="D7" s="338" t="s">
        <v>6</v>
      </c>
      <c r="E7" s="336" t="s">
        <v>8</v>
      </c>
      <c r="F7" s="336" t="s">
        <v>9</v>
      </c>
      <c r="G7" s="330" t="s">
        <v>10</v>
      </c>
      <c r="H7" s="336" t="s">
        <v>11</v>
      </c>
      <c r="I7" s="338" t="s">
        <v>103</v>
      </c>
      <c r="J7" s="338"/>
      <c r="K7" s="338"/>
      <c r="L7" s="338"/>
      <c r="M7" s="338"/>
      <c r="N7" s="338"/>
      <c r="O7" s="338"/>
      <c r="P7" s="337" t="s">
        <v>13</v>
      </c>
      <c r="Q7" s="338" t="s">
        <v>14</v>
      </c>
      <c r="R7" s="384" t="s">
        <v>16</v>
      </c>
      <c r="S7" s="16"/>
      <c r="T7" s="16"/>
      <c r="U7" s="16"/>
    </row>
    <row r="8" spans="1:21" ht="15" customHeight="1">
      <c r="A8" s="11" t="s">
        <v>17</v>
      </c>
      <c r="B8" s="339"/>
      <c r="C8" s="336"/>
      <c r="D8" s="338"/>
      <c r="E8" s="336"/>
      <c r="F8" s="336"/>
      <c r="G8" s="330"/>
      <c r="H8" s="336"/>
      <c r="I8" s="199">
        <v>1</v>
      </c>
      <c r="J8" s="199">
        <v>2</v>
      </c>
      <c r="K8" s="199">
        <v>3</v>
      </c>
      <c r="L8" s="199" t="s">
        <v>104</v>
      </c>
      <c r="M8" s="199">
        <v>4</v>
      </c>
      <c r="N8" s="199">
        <v>5</v>
      </c>
      <c r="O8" s="199">
        <v>6</v>
      </c>
      <c r="P8" s="337"/>
      <c r="Q8" s="338"/>
      <c r="R8" s="384"/>
      <c r="S8" s="16"/>
      <c r="T8" s="16"/>
      <c r="U8" s="16"/>
    </row>
    <row r="9" spans="1:21" ht="19.5" customHeight="1">
      <c r="A9" s="147">
        <v>1</v>
      </c>
      <c r="B9" s="220" t="s">
        <v>36</v>
      </c>
      <c r="C9" s="230" t="s">
        <v>37</v>
      </c>
      <c r="D9" s="148">
        <v>32818</v>
      </c>
      <c r="E9" s="126" t="s">
        <v>32</v>
      </c>
      <c r="F9" s="138" t="s">
        <v>33</v>
      </c>
      <c r="G9" s="138" t="s">
        <v>34</v>
      </c>
      <c r="H9" s="127">
        <v>1</v>
      </c>
      <c r="I9" s="172">
        <v>6.38</v>
      </c>
      <c r="J9" s="172">
        <v>6.53</v>
      </c>
      <c r="K9" s="172" t="s">
        <v>199</v>
      </c>
      <c r="L9" s="248"/>
      <c r="M9" s="172">
        <v>6.51</v>
      </c>
      <c r="N9" s="172">
        <v>6.71</v>
      </c>
      <c r="O9" s="172">
        <v>6.73</v>
      </c>
      <c r="P9" s="93">
        <f>MAX(I9:K9,M9:O9)</f>
        <v>6.73</v>
      </c>
      <c r="Q9" s="93">
        <f>P9*H9</f>
        <v>6.73</v>
      </c>
      <c r="R9" s="37" t="s">
        <v>38</v>
      </c>
      <c r="S9" s="16"/>
      <c r="T9" s="16"/>
      <c r="U9" s="16"/>
    </row>
    <row r="10" spans="1:18" s="16" customFormat="1" ht="18" customHeight="1">
      <c r="A10" s="147">
        <v>2</v>
      </c>
      <c r="B10" s="217" t="s">
        <v>21</v>
      </c>
      <c r="C10" s="224" t="s">
        <v>22</v>
      </c>
      <c r="D10" s="134">
        <v>33373</v>
      </c>
      <c r="E10" s="126" t="s">
        <v>23</v>
      </c>
      <c r="F10" s="173" t="s">
        <v>24</v>
      </c>
      <c r="G10" s="173" t="s">
        <v>28</v>
      </c>
      <c r="H10" s="132">
        <v>1</v>
      </c>
      <c r="I10" s="258">
        <v>6.41</v>
      </c>
      <c r="J10" s="175">
        <v>6.19</v>
      </c>
      <c r="K10" s="175">
        <v>6.09</v>
      </c>
      <c r="L10" s="175"/>
      <c r="M10" s="175">
        <v>5.99</v>
      </c>
      <c r="N10" s="175">
        <v>6.29</v>
      </c>
      <c r="O10" s="175">
        <v>6.66</v>
      </c>
      <c r="P10" s="93">
        <f>MAX(I10:K10,M10:O10)</f>
        <v>6.66</v>
      </c>
      <c r="Q10" s="93">
        <f>P10*H10</f>
        <v>6.66</v>
      </c>
      <c r="R10" s="213" t="s">
        <v>35</v>
      </c>
    </row>
    <row r="13" spans="1:18" ht="17.25">
      <c r="A13" s="16"/>
      <c r="B13" s="35" t="s">
        <v>188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3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  <c r="Q14" s="18"/>
      <c r="R14" s="16"/>
    </row>
    <row r="15" spans="1:18" ht="12.75">
      <c r="A15" s="229" t="s">
        <v>2</v>
      </c>
      <c r="B15" s="339" t="s">
        <v>4</v>
      </c>
      <c r="C15" s="336" t="s">
        <v>5</v>
      </c>
      <c r="D15" s="338" t="s">
        <v>6</v>
      </c>
      <c r="E15" s="336" t="s">
        <v>8</v>
      </c>
      <c r="F15" s="336" t="s">
        <v>9</v>
      </c>
      <c r="G15" s="330" t="s">
        <v>10</v>
      </c>
      <c r="H15" s="336" t="s">
        <v>11</v>
      </c>
      <c r="I15" s="338" t="s">
        <v>103</v>
      </c>
      <c r="J15" s="338"/>
      <c r="K15" s="338"/>
      <c r="L15" s="338"/>
      <c r="M15" s="338"/>
      <c r="N15" s="338"/>
      <c r="O15" s="338"/>
      <c r="P15" s="337" t="s">
        <v>13</v>
      </c>
      <c r="Q15" s="338" t="s">
        <v>14</v>
      </c>
      <c r="R15" s="384" t="s">
        <v>16</v>
      </c>
    </row>
    <row r="16" spans="1:18" ht="12.75">
      <c r="A16" s="11" t="s">
        <v>17</v>
      </c>
      <c r="B16" s="339"/>
      <c r="C16" s="336"/>
      <c r="D16" s="338"/>
      <c r="E16" s="336"/>
      <c r="F16" s="336"/>
      <c r="G16" s="330"/>
      <c r="H16" s="336"/>
      <c r="I16" s="199">
        <v>1</v>
      </c>
      <c r="J16" s="199">
        <v>2</v>
      </c>
      <c r="K16" s="199">
        <v>3</v>
      </c>
      <c r="L16" s="199" t="s">
        <v>104</v>
      </c>
      <c r="M16" s="199">
        <v>4</v>
      </c>
      <c r="N16" s="199">
        <v>5</v>
      </c>
      <c r="O16" s="199">
        <v>6</v>
      </c>
      <c r="P16" s="337"/>
      <c r="Q16" s="338"/>
      <c r="R16" s="384"/>
    </row>
    <row r="17" spans="1:18" ht="18" customHeight="1">
      <c r="A17" s="11">
        <v>1</v>
      </c>
      <c r="B17" s="220" t="s">
        <v>109</v>
      </c>
      <c r="C17" s="230" t="s">
        <v>110</v>
      </c>
      <c r="D17" s="148">
        <v>26522</v>
      </c>
      <c r="E17" s="126" t="s">
        <v>43</v>
      </c>
      <c r="F17" s="138" t="s">
        <v>46</v>
      </c>
      <c r="G17" s="138" t="s">
        <v>45</v>
      </c>
      <c r="H17" s="150">
        <v>1</v>
      </c>
      <c r="I17" s="172">
        <v>9.03</v>
      </c>
      <c r="J17" s="172">
        <v>9.45</v>
      </c>
      <c r="K17" s="172" t="s">
        <v>199</v>
      </c>
      <c r="L17" s="248"/>
      <c r="M17" s="172">
        <v>9.6</v>
      </c>
      <c r="N17" s="172">
        <v>9.64</v>
      </c>
      <c r="O17" s="172">
        <v>9.58</v>
      </c>
      <c r="P17" s="93">
        <f aca="true" t="shared" si="0" ref="P17:P22">MAX(I17:K17,M17:O17)</f>
        <v>9.64</v>
      </c>
      <c r="Q17" s="93">
        <f aca="true" t="shared" si="1" ref="Q17:Q22">P17*H17</f>
        <v>9.64</v>
      </c>
      <c r="R17" s="213" t="s">
        <v>35</v>
      </c>
    </row>
    <row r="18" spans="1:18" ht="18" customHeight="1">
      <c r="A18" s="11">
        <v>2</v>
      </c>
      <c r="B18" s="220" t="s">
        <v>105</v>
      </c>
      <c r="C18" s="230" t="s">
        <v>106</v>
      </c>
      <c r="D18" s="148">
        <v>34322</v>
      </c>
      <c r="E18" s="126" t="s">
        <v>32</v>
      </c>
      <c r="F18" s="138" t="s">
        <v>27</v>
      </c>
      <c r="G18" s="138" t="s">
        <v>28</v>
      </c>
      <c r="H18" s="150">
        <v>1</v>
      </c>
      <c r="I18" s="172">
        <v>8.79</v>
      </c>
      <c r="J18" s="279" t="s">
        <v>192</v>
      </c>
      <c r="K18" s="279" t="s">
        <v>192</v>
      </c>
      <c r="L18" s="248"/>
      <c r="M18" s="172" t="s">
        <v>199</v>
      </c>
      <c r="N18" s="172" t="s">
        <v>199</v>
      </c>
      <c r="O18" s="172">
        <v>8.43</v>
      </c>
      <c r="P18" s="93">
        <f t="shared" si="0"/>
        <v>8.79</v>
      </c>
      <c r="Q18" s="93">
        <f t="shared" si="1"/>
        <v>8.79</v>
      </c>
      <c r="R18" s="213" t="s">
        <v>35</v>
      </c>
    </row>
    <row r="19" spans="1:18" ht="18" customHeight="1">
      <c r="A19" s="11">
        <v>3</v>
      </c>
      <c r="B19" s="220" t="s">
        <v>79</v>
      </c>
      <c r="C19" s="230" t="s">
        <v>80</v>
      </c>
      <c r="D19" s="148">
        <v>22836</v>
      </c>
      <c r="E19" s="126" t="s">
        <v>58</v>
      </c>
      <c r="F19" s="138" t="s">
        <v>52</v>
      </c>
      <c r="G19" s="138" t="s">
        <v>157</v>
      </c>
      <c r="H19" s="132">
        <v>1.1</v>
      </c>
      <c r="I19" s="172">
        <v>6.5</v>
      </c>
      <c r="J19" s="172">
        <v>6.45</v>
      </c>
      <c r="K19" s="172">
        <v>6.96</v>
      </c>
      <c r="L19" s="248"/>
      <c r="M19" s="172">
        <v>6.79</v>
      </c>
      <c r="N19" s="172" t="s">
        <v>199</v>
      </c>
      <c r="O19" s="172">
        <v>6.69</v>
      </c>
      <c r="P19" s="93">
        <f t="shared" si="0"/>
        <v>6.96</v>
      </c>
      <c r="Q19" s="93">
        <f t="shared" si="1"/>
        <v>7.656000000000001</v>
      </c>
      <c r="R19" s="37" t="s">
        <v>81</v>
      </c>
    </row>
    <row r="20" spans="1:18" ht="18" customHeight="1">
      <c r="A20" s="11">
        <v>4</v>
      </c>
      <c r="B20" s="217" t="s">
        <v>74</v>
      </c>
      <c r="C20" s="224" t="s">
        <v>75</v>
      </c>
      <c r="D20" s="129">
        <v>21585</v>
      </c>
      <c r="E20" s="130" t="s">
        <v>58</v>
      </c>
      <c r="F20" s="131" t="s">
        <v>46</v>
      </c>
      <c r="G20" s="131" t="s">
        <v>45</v>
      </c>
      <c r="H20" s="132">
        <v>1.1</v>
      </c>
      <c r="I20" s="249" t="s">
        <v>199</v>
      </c>
      <c r="J20" s="258">
        <v>6.54</v>
      </c>
      <c r="K20" s="258">
        <v>6.73</v>
      </c>
      <c r="L20" s="258"/>
      <c r="M20" s="258">
        <v>6.73</v>
      </c>
      <c r="N20" s="258">
        <v>6.58</v>
      </c>
      <c r="O20" s="258">
        <v>6.59</v>
      </c>
      <c r="P20" s="93">
        <f t="shared" si="0"/>
        <v>6.73</v>
      </c>
      <c r="Q20" s="93">
        <f t="shared" si="1"/>
        <v>7.403000000000001</v>
      </c>
      <c r="R20" s="213" t="s">
        <v>35</v>
      </c>
    </row>
    <row r="21" spans="1:18" ht="18" customHeight="1">
      <c r="A21" s="11">
        <v>5</v>
      </c>
      <c r="B21" s="210" t="s">
        <v>100</v>
      </c>
      <c r="C21" s="211" t="s">
        <v>158</v>
      </c>
      <c r="D21" s="134">
        <v>21607</v>
      </c>
      <c r="E21" s="130" t="s">
        <v>23</v>
      </c>
      <c r="F21" s="212" t="s">
        <v>52</v>
      </c>
      <c r="G21" s="212" t="s">
        <v>159</v>
      </c>
      <c r="H21" s="132">
        <v>1</v>
      </c>
      <c r="I21" s="258">
        <v>4.97</v>
      </c>
      <c r="J21" s="258">
        <v>6.52</v>
      </c>
      <c r="K21" s="258">
        <v>6.91</v>
      </c>
      <c r="L21" s="258"/>
      <c r="M21" s="258">
        <v>6.73</v>
      </c>
      <c r="N21" s="258">
        <v>6.99</v>
      </c>
      <c r="O21" s="258">
        <v>6.95</v>
      </c>
      <c r="P21" s="93">
        <f t="shared" si="0"/>
        <v>6.99</v>
      </c>
      <c r="Q21" s="93">
        <f t="shared" si="1"/>
        <v>6.99</v>
      </c>
      <c r="R21" s="209" t="s">
        <v>155</v>
      </c>
    </row>
    <row r="22" spans="1:18" ht="18" customHeight="1">
      <c r="A22" s="11">
        <v>6</v>
      </c>
      <c r="B22" s="220" t="s">
        <v>76</v>
      </c>
      <c r="C22" s="230" t="s">
        <v>77</v>
      </c>
      <c r="D22" s="148">
        <v>35930</v>
      </c>
      <c r="E22" s="126" t="s">
        <v>23</v>
      </c>
      <c r="F22" s="138" t="s">
        <v>52</v>
      </c>
      <c r="G22" s="138" t="s">
        <v>53</v>
      </c>
      <c r="H22" s="150">
        <v>1</v>
      </c>
      <c r="I22" s="172">
        <v>6.26</v>
      </c>
      <c r="J22" s="172">
        <v>6.12</v>
      </c>
      <c r="K22" s="172">
        <v>5.99</v>
      </c>
      <c r="L22" s="248"/>
      <c r="M22" s="172">
        <v>6.13</v>
      </c>
      <c r="N22" s="172">
        <v>6.03</v>
      </c>
      <c r="O22" s="172">
        <v>6.13</v>
      </c>
      <c r="P22" s="93">
        <f t="shared" si="0"/>
        <v>6.26</v>
      </c>
      <c r="Q22" s="93">
        <f t="shared" si="1"/>
        <v>6.26</v>
      </c>
      <c r="R22" s="37" t="s">
        <v>78</v>
      </c>
    </row>
    <row r="23" spans="1:18" ht="18" customHeight="1">
      <c r="A23" s="11"/>
      <c r="B23" s="220" t="s">
        <v>107</v>
      </c>
      <c r="C23" s="230" t="s">
        <v>108</v>
      </c>
      <c r="D23" s="148">
        <v>35910</v>
      </c>
      <c r="E23" s="126" t="s">
        <v>23</v>
      </c>
      <c r="F23" s="138" t="s">
        <v>52</v>
      </c>
      <c r="G23" s="138" t="s">
        <v>53</v>
      </c>
      <c r="H23" s="150">
        <v>1</v>
      </c>
      <c r="I23" s="172"/>
      <c r="J23" s="172"/>
      <c r="K23" s="172"/>
      <c r="L23" s="248"/>
      <c r="M23" s="172"/>
      <c r="N23" s="172"/>
      <c r="O23" s="172"/>
      <c r="P23" s="93" t="s">
        <v>195</v>
      </c>
      <c r="Q23" s="93"/>
      <c r="R23" s="37" t="s">
        <v>81</v>
      </c>
    </row>
  </sheetData>
  <sheetProtection/>
  <mergeCells count="22">
    <mergeCell ref="R7:R8"/>
    <mergeCell ref="E7:E8"/>
    <mergeCell ref="F7:F8"/>
    <mergeCell ref="G7:G8"/>
    <mergeCell ref="H7:H8"/>
    <mergeCell ref="I7:O7"/>
    <mergeCell ref="P7:P8"/>
    <mergeCell ref="Q7:Q8"/>
    <mergeCell ref="B15:B16"/>
    <mergeCell ref="C15:C16"/>
    <mergeCell ref="D15:D16"/>
    <mergeCell ref="B7:B8"/>
    <mergeCell ref="C7:C8"/>
    <mergeCell ref="D7:D8"/>
    <mergeCell ref="Q15:Q16"/>
    <mergeCell ref="R15:R16"/>
    <mergeCell ref="E15:E16"/>
    <mergeCell ref="F15:F16"/>
    <mergeCell ref="G15:G16"/>
    <mergeCell ref="H15:H16"/>
    <mergeCell ref="I15:O15"/>
    <mergeCell ref="P15:P16"/>
  </mergeCells>
  <printOptions horizontalCentered="1"/>
  <pageMargins left="0.393055555555556" right="0.393055555555556" top="0.393055555555556" bottom="0.393055555555556" header="0.4" footer="0.51180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R20"/>
  <sheetViews>
    <sheetView showZeros="0" zoomScalePageLayoutView="0" workbookViewId="0" topLeftCell="A1">
      <selection activeCell="C10" sqref="C10"/>
    </sheetView>
  </sheetViews>
  <sheetFormatPr defaultColWidth="9.140625" defaultRowHeight="15"/>
  <cols>
    <col min="1" max="1" width="5.421875" style="1" bestFit="1" customWidth="1"/>
    <col min="2" max="2" width="4.421875" style="1" customWidth="1"/>
    <col min="3" max="3" width="10.57421875" style="1" bestFit="1" customWidth="1"/>
    <col min="4" max="4" width="14.421875" style="1" customWidth="1"/>
    <col min="5" max="5" width="9.00390625" style="1" customWidth="1"/>
    <col min="6" max="6" width="5.00390625" style="1" bestFit="1" customWidth="1"/>
    <col min="7" max="7" width="4.421875" style="1" customWidth="1"/>
    <col min="8" max="8" width="9.00390625" style="1" customWidth="1"/>
    <col min="9" max="9" width="7.421875" style="1" bestFit="1" customWidth="1"/>
    <col min="10" max="10" width="4.57421875" style="1" customWidth="1"/>
    <col min="11" max="11" width="6.8515625" style="1" customWidth="1"/>
    <col min="12" max="12" width="6.57421875" style="1" customWidth="1"/>
    <col min="13" max="13" width="11.421875" style="1" customWidth="1"/>
    <col min="14" max="14" width="3.57421875" style="1" hidden="1" customWidth="1"/>
    <col min="15" max="15" width="2.00390625" style="1" hidden="1" customWidth="1"/>
    <col min="16" max="18" width="9.57421875" style="1" customWidth="1"/>
    <col min="19" max="16384" width="9.140625" style="1" customWidth="1"/>
  </cols>
  <sheetData>
    <row r="1" spans="1:12" ht="20.25" customHeight="1">
      <c r="A1" s="72" t="s">
        <v>134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3:12" ht="12.75" customHeight="1">
      <c r="C2" s="3" t="s">
        <v>135</v>
      </c>
      <c r="D2" s="2"/>
      <c r="E2" s="2"/>
      <c r="F2" s="2"/>
      <c r="G2" s="2"/>
      <c r="H2" s="2"/>
      <c r="I2" s="2"/>
      <c r="J2" s="2"/>
      <c r="K2" s="2"/>
      <c r="L2" s="2"/>
    </row>
    <row r="3" spans="2:12" ht="12.75" customHeight="1"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8" ht="19.5" customHeight="1">
      <c r="A4" s="4"/>
      <c r="B4" s="4"/>
      <c r="C4" s="74" t="s">
        <v>136</v>
      </c>
      <c r="D4" s="4"/>
      <c r="E4" s="4"/>
      <c r="F4" s="4"/>
      <c r="G4" s="4"/>
      <c r="H4" s="4"/>
      <c r="I4" s="4"/>
      <c r="J4" s="4"/>
      <c r="K4" s="5"/>
      <c r="L4" s="5"/>
      <c r="M4" s="4"/>
      <c r="N4" s="4"/>
      <c r="O4" s="4"/>
      <c r="P4" s="4"/>
      <c r="Q4" s="4"/>
      <c r="R4" s="4"/>
    </row>
    <row r="5" spans="1:18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4"/>
      <c r="N5" s="4"/>
      <c r="O5" s="4"/>
      <c r="P5" s="4"/>
      <c r="Q5" s="4"/>
      <c r="R5" s="4"/>
    </row>
    <row r="6" spans="1:18" ht="19.5" customHeight="1">
      <c r="A6" s="75"/>
      <c r="B6" s="4"/>
      <c r="C6" s="283" t="s">
        <v>0</v>
      </c>
      <c r="D6" s="284"/>
      <c r="E6" s="4"/>
      <c r="F6" s="4"/>
      <c r="G6" s="4"/>
      <c r="H6" s="4"/>
      <c r="I6" s="4"/>
      <c r="J6" s="4"/>
      <c r="K6" s="78" t="s">
        <v>0</v>
      </c>
      <c r="L6" s="94">
        <v>0</v>
      </c>
      <c r="M6" s="79"/>
      <c r="N6" s="4"/>
      <c r="O6" s="4"/>
      <c r="P6" s="4"/>
      <c r="Q6" s="4"/>
      <c r="R6" s="4"/>
    </row>
    <row r="7" spans="1:18" ht="19.5" customHeight="1">
      <c r="A7" s="80" t="s">
        <v>2</v>
      </c>
      <c r="B7" s="281" t="s">
        <v>3</v>
      </c>
      <c r="C7" s="285" t="s">
        <v>4</v>
      </c>
      <c r="D7" s="287" t="s">
        <v>5</v>
      </c>
      <c r="E7" s="289" t="s">
        <v>6</v>
      </c>
      <c r="F7" s="281" t="s">
        <v>7</v>
      </c>
      <c r="G7" s="281" t="s">
        <v>8</v>
      </c>
      <c r="H7" s="281" t="s">
        <v>9</v>
      </c>
      <c r="I7" s="281" t="s">
        <v>10</v>
      </c>
      <c r="J7" s="281" t="s">
        <v>11</v>
      </c>
      <c r="K7" s="295" t="s">
        <v>13</v>
      </c>
      <c r="L7" s="293" t="s">
        <v>14</v>
      </c>
      <c r="M7" s="293" t="s">
        <v>16</v>
      </c>
      <c r="N7" s="4"/>
      <c r="O7" s="4"/>
      <c r="P7" s="4"/>
      <c r="Q7" s="4"/>
      <c r="R7" s="4"/>
    </row>
    <row r="8" spans="1:18" ht="15" customHeight="1">
      <c r="A8" s="202" t="s">
        <v>19</v>
      </c>
      <c r="B8" s="282"/>
      <c r="C8" s="286"/>
      <c r="D8" s="288"/>
      <c r="E8" s="290"/>
      <c r="F8" s="282"/>
      <c r="G8" s="282"/>
      <c r="H8" s="282"/>
      <c r="I8" s="282"/>
      <c r="J8" s="282"/>
      <c r="K8" s="296"/>
      <c r="L8" s="294"/>
      <c r="M8" s="294"/>
      <c r="N8" s="4"/>
      <c r="O8" s="4"/>
      <c r="P8" s="4"/>
      <c r="Q8" s="4"/>
      <c r="R8" s="4"/>
    </row>
    <row r="9" spans="1:15" s="168" customFormat="1" ht="18" customHeight="1">
      <c r="A9" s="185">
        <v>1</v>
      </c>
      <c r="B9" s="185">
        <v>35</v>
      </c>
      <c r="C9" s="81" t="s">
        <v>50</v>
      </c>
      <c r="D9" s="88" t="s">
        <v>51</v>
      </c>
      <c r="E9" s="82">
        <v>38430</v>
      </c>
      <c r="F9" s="83">
        <f>IF(COUNT(E9)=0,"---",43170-E9)</f>
        <v>4740</v>
      </c>
      <c r="G9" s="84" t="s">
        <v>32</v>
      </c>
      <c r="H9" s="164" t="s">
        <v>52</v>
      </c>
      <c r="I9" s="164" t="s">
        <v>53</v>
      </c>
      <c r="J9" s="165">
        <v>1</v>
      </c>
      <c r="K9" s="87">
        <v>10.65</v>
      </c>
      <c r="L9" s="87">
        <f>K9*J9</f>
        <v>10.65</v>
      </c>
      <c r="M9" s="167" t="s">
        <v>155</v>
      </c>
      <c r="N9" s="168">
        <v>4</v>
      </c>
      <c r="O9" s="168">
        <v>3</v>
      </c>
    </row>
    <row r="10" spans="1:15" s="168" customFormat="1" ht="18" customHeight="1">
      <c r="A10" s="185">
        <v>2</v>
      </c>
      <c r="B10" s="185">
        <v>38</v>
      </c>
      <c r="C10" s="81" t="s">
        <v>57</v>
      </c>
      <c r="D10" s="88" t="s">
        <v>51</v>
      </c>
      <c r="E10" s="82">
        <v>39759</v>
      </c>
      <c r="F10" s="83">
        <f>IF(COUNT(E10)=0,"---",43170-E10)</f>
        <v>3411</v>
      </c>
      <c r="G10" s="84" t="s">
        <v>32</v>
      </c>
      <c r="H10" s="164" t="s">
        <v>52</v>
      </c>
      <c r="I10" s="164" t="s">
        <v>53</v>
      </c>
      <c r="J10" s="165">
        <v>1</v>
      </c>
      <c r="K10" s="87">
        <v>12.75</v>
      </c>
      <c r="L10" s="87">
        <f>K10*J10</f>
        <v>12.75</v>
      </c>
      <c r="M10" s="167" t="s">
        <v>155</v>
      </c>
      <c r="N10" s="168">
        <v>3</v>
      </c>
      <c r="O10" s="168">
        <v>3</v>
      </c>
    </row>
    <row r="11" spans="1:15" s="168" customFormat="1" ht="18" customHeight="1">
      <c r="A11" s="185"/>
      <c r="B11" s="185">
        <v>2</v>
      </c>
      <c r="C11" s="81" t="s">
        <v>47</v>
      </c>
      <c r="D11" s="88" t="s">
        <v>48</v>
      </c>
      <c r="E11" s="82">
        <v>39934</v>
      </c>
      <c r="F11" s="83">
        <f>IF(COUNT(E11)=0,"---",43170-E11)</f>
        <v>3236</v>
      </c>
      <c r="G11" s="84" t="s">
        <v>23</v>
      </c>
      <c r="H11" s="164" t="s">
        <v>27</v>
      </c>
      <c r="I11" s="164" t="s">
        <v>28</v>
      </c>
      <c r="J11" s="165">
        <v>1</v>
      </c>
      <c r="K11" s="87" t="s">
        <v>195</v>
      </c>
      <c r="L11" s="87"/>
      <c r="M11" s="167" t="s">
        <v>49</v>
      </c>
      <c r="N11" s="168">
        <v>2</v>
      </c>
      <c r="O11" s="168">
        <v>1</v>
      </c>
    </row>
    <row r="14" spans="4:5" ht="12.75">
      <c r="D14" s="69"/>
      <c r="E14" s="69"/>
    </row>
    <row r="15" spans="1:13" ht="17.25">
      <c r="A15" s="9"/>
      <c r="B15" s="9"/>
      <c r="C15" s="90" t="s">
        <v>137</v>
      </c>
      <c r="D15" s="9"/>
      <c r="E15" s="9"/>
      <c r="F15" s="9"/>
      <c r="G15" s="9"/>
      <c r="H15" s="9"/>
      <c r="I15" s="9"/>
      <c r="J15" s="9"/>
      <c r="K15" s="10"/>
      <c r="L15" s="10"/>
      <c r="M15" s="9"/>
    </row>
    <row r="16" spans="1:1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10"/>
      <c r="M16" s="9"/>
    </row>
    <row r="17" spans="1:13" ht="12.75">
      <c r="A17" s="91"/>
      <c r="B17" s="9"/>
      <c r="C17" s="283" t="s">
        <v>0</v>
      </c>
      <c r="D17" s="284"/>
      <c r="E17" s="9"/>
      <c r="F17" s="9"/>
      <c r="G17" s="9"/>
      <c r="H17" s="9"/>
      <c r="I17" s="9"/>
      <c r="J17" s="9"/>
      <c r="K17" s="78" t="s">
        <v>0</v>
      </c>
      <c r="L17" s="94">
        <v>0</v>
      </c>
      <c r="M17" s="79"/>
    </row>
    <row r="18" spans="1:13" ht="12.75">
      <c r="A18" s="92" t="s">
        <v>2</v>
      </c>
      <c r="B18" s="291" t="s">
        <v>3</v>
      </c>
      <c r="C18" s="285" t="s">
        <v>4</v>
      </c>
      <c r="D18" s="287" t="s">
        <v>5</v>
      </c>
      <c r="E18" s="301" t="s">
        <v>6</v>
      </c>
      <c r="F18" s="299" t="s">
        <v>7</v>
      </c>
      <c r="G18" s="299" t="s">
        <v>8</v>
      </c>
      <c r="H18" s="299" t="s">
        <v>9</v>
      </c>
      <c r="I18" s="297" t="s">
        <v>10</v>
      </c>
      <c r="J18" s="299" t="s">
        <v>11</v>
      </c>
      <c r="K18" s="295" t="s">
        <v>13</v>
      </c>
      <c r="L18" s="293" t="s">
        <v>14</v>
      </c>
      <c r="M18" s="293" t="s">
        <v>16</v>
      </c>
    </row>
    <row r="19" spans="1:13" ht="12.75">
      <c r="A19" s="136" t="s">
        <v>19</v>
      </c>
      <c r="B19" s="292"/>
      <c r="C19" s="286"/>
      <c r="D19" s="288"/>
      <c r="E19" s="302"/>
      <c r="F19" s="300"/>
      <c r="G19" s="300"/>
      <c r="H19" s="300"/>
      <c r="I19" s="298"/>
      <c r="J19" s="300"/>
      <c r="K19" s="296"/>
      <c r="L19" s="294"/>
      <c r="M19" s="294"/>
    </row>
    <row r="20" spans="1:13" ht="18" customHeight="1">
      <c r="A20" s="185">
        <v>1</v>
      </c>
      <c r="B20" s="186">
        <v>5</v>
      </c>
      <c r="C20" s="81" t="s">
        <v>88</v>
      </c>
      <c r="D20" s="88" t="s">
        <v>89</v>
      </c>
      <c r="E20" s="82">
        <v>37802</v>
      </c>
      <c r="F20" s="83">
        <f>IF(COUNT(E20)=0,"---",43170-E20)</f>
        <v>5368</v>
      </c>
      <c r="G20" s="84" t="s">
        <v>23</v>
      </c>
      <c r="H20" s="85" t="s">
        <v>27</v>
      </c>
      <c r="I20" s="85" t="s">
        <v>28</v>
      </c>
      <c r="J20" s="86">
        <v>1</v>
      </c>
      <c r="K20" s="166">
        <v>10.22</v>
      </c>
      <c r="L20" s="93">
        <f>K20*J20</f>
        <v>10.22</v>
      </c>
      <c r="M20" s="167" t="s">
        <v>29</v>
      </c>
    </row>
  </sheetData>
  <sheetProtection/>
  <mergeCells count="26">
    <mergeCell ref="M18:M19"/>
    <mergeCell ref="I18:I19"/>
    <mergeCell ref="J18:J19"/>
    <mergeCell ref="K18:K19"/>
    <mergeCell ref="L18:L19"/>
    <mergeCell ref="E18:E19"/>
    <mergeCell ref="F18:F19"/>
    <mergeCell ref="G18:G19"/>
    <mergeCell ref="H18:H19"/>
    <mergeCell ref="C17:D17"/>
    <mergeCell ref="B18:B19"/>
    <mergeCell ref="C18:C19"/>
    <mergeCell ref="D18:D19"/>
    <mergeCell ref="J7:J8"/>
    <mergeCell ref="M7:M8"/>
    <mergeCell ref="K7:K8"/>
    <mergeCell ref="L7:L8"/>
    <mergeCell ref="I7:I8"/>
    <mergeCell ref="G7:G8"/>
    <mergeCell ref="H7:H8"/>
    <mergeCell ref="C6:D6"/>
    <mergeCell ref="B7:B8"/>
    <mergeCell ref="C7:C8"/>
    <mergeCell ref="D7:D8"/>
    <mergeCell ref="E7:E8"/>
    <mergeCell ref="F7:F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8"/>
  <sheetViews>
    <sheetView showZeros="0" zoomScalePageLayoutView="0" workbookViewId="0" topLeftCell="A11">
      <selection activeCell="R36" sqref="R36"/>
    </sheetView>
  </sheetViews>
  <sheetFormatPr defaultColWidth="9.140625" defaultRowHeight="15"/>
  <cols>
    <col min="1" max="1" width="5.00390625" style="12" customWidth="1"/>
    <col min="2" max="2" width="9.57421875" style="12" customWidth="1"/>
    <col min="3" max="3" width="12.421875" style="12" customWidth="1"/>
    <col min="4" max="4" width="8.8515625" style="19" customWidth="1"/>
    <col min="5" max="5" width="4.140625" style="12" customWidth="1"/>
    <col min="6" max="6" width="4.00390625" style="12" customWidth="1"/>
    <col min="7" max="7" width="6.8515625" style="12" customWidth="1"/>
    <col min="8" max="8" width="6.421875" style="12" customWidth="1"/>
    <col min="9" max="9" width="4.421875" style="12" customWidth="1"/>
    <col min="10" max="10" width="5.00390625" style="12" customWidth="1"/>
    <col min="11" max="13" width="4.57421875" style="12" customWidth="1"/>
    <col min="14" max="14" width="3.8515625" style="12" customWidth="1"/>
    <col min="15" max="17" width="4.57421875" style="12" customWidth="1"/>
    <col min="18" max="18" width="6.8515625" style="12" customWidth="1"/>
    <col min="19" max="19" width="6.57421875" style="12" customWidth="1"/>
    <col min="20" max="20" width="6.140625" style="12" customWidth="1"/>
    <col min="21" max="21" width="11.421875" style="12" customWidth="1"/>
    <col min="22" max="22" width="10.140625" style="12" bestFit="1" customWidth="1"/>
    <col min="23" max="26" width="9.57421875" style="12" customWidth="1"/>
    <col min="27" max="16384" width="9.140625" style="12" customWidth="1"/>
  </cols>
  <sheetData>
    <row r="1" spans="1:20" ht="20.25" customHeight="1">
      <c r="A1" s="72" t="s">
        <v>134</v>
      </c>
      <c r="B1" s="1"/>
      <c r="C1" s="1"/>
      <c r="D1" s="1"/>
      <c r="E1" s="7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2.75" customHeight="1">
      <c r="A2" s="1"/>
      <c r="B2" s="3" t="s">
        <v>131</v>
      </c>
      <c r="C2" s="1"/>
      <c r="D2" s="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ht="12.75" customHeight="1">
      <c r="B3" s="14"/>
      <c r="C3" s="14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6" ht="19.5" customHeight="1">
      <c r="A4" s="16"/>
      <c r="B4" s="35" t="s">
        <v>149</v>
      </c>
      <c r="C4" s="16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.5" customHeight="1">
      <c r="A5" s="16"/>
      <c r="B5" s="16"/>
      <c r="C5" s="16"/>
      <c r="D5" s="1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9.5" customHeight="1">
      <c r="A6" s="36"/>
      <c r="B6" s="16"/>
      <c r="C6" s="16"/>
      <c r="D6" s="3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8"/>
      <c r="S6" s="18"/>
      <c r="T6" s="18"/>
      <c r="U6" s="16"/>
      <c r="V6" s="16"/>
      <c r="W6" s="16"/>
      <c r="X6" s="16"/>
      <c r="Y6" s="16"/>
      <c r="Z6" s="16"/>
    </row>
    <row r="7" spans="1:26" ht="19.5" customHeight="1">
      <c r="A7" s="71" t="s">
        <v>2</v>
      </c>
      <c r="B7" s="344" t="s">
        <v>4</v>
      </c>
      <c r="C7" s="346" t="s">
        <v>5</v>
      </c>
      <c r="D7" s="340" t="s">
        <v>6</v>
      </c>
      <c r="E7" s="348" t="s">
        <v>7</v>
      </c>
      <c r="F7" s="348" t="s">
        <v>8</v>
      </c>
      <c r="G7" s="348" t="s">
        <v>9</v>
      </c>
      <c r="H7" s="350" t="s">
        <v>10</v>
      </c>
      <c r="I7" s="348" t="s">
        <v>11</v>
      </c>
      <c r="J7" s="390" t="s">
        <v>192</v>
      </c>
      <c r="K7" s="338" t="s">
        <v>103</v>
      </c>
      <c r="L7" s="338"/>
      <c r="M7" s="338"/>
      <c r="N7" s="338"/>
      <c r="O7" s="338"/>
      <c r="P7" s="338"/>
      <c r="Q7" s="338"/>
      <c r="R7" s="337" t="s">
        <v>13</v>
      </c>
      <c r="S7" s="338" t="s">
        <v>14</v>
      </c>
      <c r="T7" s="390" t="s">
        <v>192</v>
      </c>
      <c r="U7" s="391" t="s">
        <v>16</v>
      </c>
      <c r="V7" s="394" t="s">
        <v>118</v>
      </c>
      <c r="W7" s="16"/>
      <c r="X7" s="16"/>
      <c r="Y7" s="16"/>
      <c r="Z7" s="16"/>
    </row>
    <row r="8" spans="1:26" ht="15" customHeight="1">
      <c r="A8" s="113" t="s">
        <v>18</v>
      </c>
      <c r="B8" s="345"/>
      <c r="C8" s="347"/>
      <c r="D8" s="341"/>
      <c r="E8" s="349"/>
      <c r="F8" s="349"/>
      <c r="G8" s="349"/>
      <c r="H8" s="351"/>
      <c r="I8" s="349"/>
      <c r="J8" s="338"/>
      <c r="K8" s="70">
        <v>1</v>
      </c>
      <c r="L8" s="70">
        <v>2</v>
      </c>
      <c r="M8" s="70">
        <v>3</v>
      </c>
      <c r="N8" s="70" t="s">
        <v>104</v>
      </c>
      <c r="O8" s="70">
        <v>4</v>
      </c>
      <c r="P8" s="70">
        <v>5</v>
      </c>
      <c r="Q8" s="70">
        <v>6</v>
      </c>
      <c r="R8" s="337"/>
      <c r="S8" s="338"/>
      <c r="T8" s="338"/>
      <c r="U8" s="392"/>
      <c r="V8" s="394"/>
      <c r="W8" s="16"/>
      <c r="X8" s="16"/>
      <c r="Y8" s="16"/>
      <c r="Z8" s="16"/>
    </row>
    <row r="9" spans="1:22" ht="19.5" customHeight="1">
      <c r="A9" s="28">
        <v>1</v>
      </c>
      <c r="B9" s="137" t="s">
        <v>55</v>
      </c>
      <c r="C9" s="104" t="s">
        <v>56</v>
      </c>
      <c r="D9" s="148">
        <v>37382</v>
      </c>
      <c r="E9" s="151">
        <v>15</v>
      </c>
      <c r="F9" s="126" t="s">
        <v>23</v>
      </c>
      <c r="G9" s="138" t="s">
        <v>27</v>
      </c>
      <c r="H9" s="138" t="s">
        <v>28</v>
      </c>
      <c r="I9" s="127">
        <v>1</v>
      </c>
      <c r="J9" s="152"/>
      <c r="K9" s="149">
        <v>6.48</v>
      </c>
      <c r="L9" s="149">
        <v>5.83</v>
      </c>
      <c r="M9" s="149">
        <v>5.58</v>
      </c>
      <c r="N9" s="150"/>
      <c r="O9" s="149">
        <v>6.48</v>
      </c>
      <c r="P9" s="149">
        <v>6.27</v>
      </c>
      <c r="Q9" s="149">
        <v>5.66</v>
      </c>
      <c r="R9" s="93">
        <f>MAX(K9:M9,O9:Q9)</f>
        <v>6.48</v>
      </c>
      <c r="S9" s="93">
        <f>R9*I9</f>
        <v>6.48</v>
      </c>
      <c r="T9" s="93">
        <f>S9*J9</f>
        <v>0</v>
      </c>
      <c r="U9" s="37" t="s">
        <v>49</v>
      </c>
      <c r="V9" s="149" t="s">
        <v>117</v>
      </c>
    </row>
    <row r="10" spans="1:22" ht="19.5" customHeight="1">
      <c r="A10" s="62"/>
      <c r="B10" s="115"/>
      <c r="C10" s="116"/>
      <c r="D10" s="63"/>
      <c r="E10" s="64"/>
      <c r="F10" s="117"/>
      <c r="G10" s="118"/>
      <c r="H10" s="118"/>
      <c r="I10" s="119"/>
      <c r="J10" s="120"/>
      <c r="K10" s="65"/>
      <c r="L10" s="65"/>
      <c r="M10" s="65"/>
      <c r="N10" s="66"/>
      <c r="O10" s="65"/>
      <c r="P10" s="65"/>
      <c r="Q10" s="65"/>
      <c r="R10" s="67"/>
      <c r="S10" s="68"/>
      <c r="T10" s="68"/>
      <c r="U10" s="121"/>
      <c r="V10" s="65"/>
    </row>
    <row r="11" spans="1:26" ht="19.5" customHeight="1">
      <c r="A11" s="16"/>
      <c r="B11" s="35" t="s">
        <v>150</v>
      </c>
      <c r="C11" s="16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.5" customHeight="1">
      <c r="A12" s="16"/>
      <c r="B12" s="16"/>
      <c r="C12" s="16"/>
      <c r="D12" s="1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9.5" customHeight="1">
      <c r="A13" s="36"/>
      <c r="B13" s="16"/>
      <c r="C13" s="16"/>
      <c r="D13" s="3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8"/>
      <c r="S13" s="18"/>
      <c r="T13" s="18"/>
      <c r="U13" s="16"/>
      <c r="V13" s="16"/>
      <c r="W13" s="16"/>
      <c r="X13" s="16"/>
      <c r="Y13" s="16"/>
      <c r="Z13" s="16"/>
    </row>
    <row r="14" spans="1:26" ht="19.5" customHeight="1">
      <c r="A14" s="229" t="s">
        <v>2</v>
      </c>
      <c r="B14" s="339" t="s">
        <v>4</v>
      </c>
      <c r="C14" s="336" t="s">
        <v>5</v>
      </c>
      <c r="D14" s="338" t="s">
        <v>6</v>
      </c>
      <c r="E14" s="336" t="s">
        <v>7</v>
      </c>
      <c r="F14" s="336" t="s">
        <v>8</v>
      </c>
      <c r="G14" s="336" t="s">
        <v>9</v>
      </c>
      <c r="H14" s="330" t="s">
        <v>10</v>
      </c>
      <c r="I14" s="336" t="s">
        <v>11</v>
      </c>
      <c r="J14" s="395" t="s">
        <v>12</v>
      </c>
      <c r="K14" s="338" t="s">
        <v>103</v>
      </c>
      <c r="L14" s="338"/>
      <c r="M14" s="338"/>
      <c r="N14" s="338"/>
      <c r="O14" s="338"/>
      <c r="P14" s="338"/>
      <c r="Q14" s="338"/>
      <c r="R14" s="337" t="s">
        <v>13</v>
      </c>
      <c r="S14" s="338" t="s">
        <v>14</v>
      </c>
      <c r="T14" s="338" t="s">
        <v>15</v>
      </c>
      <c r="U14" s="384" t="s">
        <v>16</v>
      </c>
      <c r="V14" s="394" t="s">
        <v>118</v>
      </c>
      <c r="W14" s="16"/>
      <c r="X14" s="16"/>
      <c r="Y14" s="16"/>
      <c r="Z14" s="16"/>
    </row>
    <row r="15" spans="1:26" ht="15" customHeight="1">
      <c r="A15" s="113" t="s">
        <v>20</v>
      </c>
      <c r="B15" s="339"/>
      <c r="C15" s="336"/>
      <c r="D15" s="338"/>
      <c r="E15" s="336"/>
      <c r="F15" s="336"/>
      <c r="G15" s="336"/>
      <c r="H15" s="330"/>
      <c r="I15" s="336"/>
      <c r="J15" s="395"/>
      <c r="K15" s="199">
        <v>1</v>
      </c>
      <c r="L15" s="199">
        <v>2</v>
      </c>
      <c r="M15" s="199">
        <v>3</v>
      </c>
      <c r="N15" s="199" t="s">
        <v>104</v>
      </c>
      <c r="O15" s="199">
        <v>4</v>
      </c>
      <c r="P15" s="199">
        <v>5</v>
      </c>
      <c r="Q15" s="199">
        <v>6</v>
      </c>
      <c r="R15" s="337"/>
      <c r="S15" s="338"/>
      <c r="T15" s="338"/>
      <c r="U15" s="384"/>
      <c r="V15" s="394"/>
      <c r="W15" s="16"/>
      <c r="X15" s="16"/>
      <c r="Y15" s="16"/>
      <c r="Z15" s="16"/>
    </row>
    <row r="16" spans="1:22" s="16" customFormat="1" ht="18" customHeight="1">
      <c r="A16" s="28">
        <v>1</v>
      </c>
      <c r="B16" s="210" t="s">
        <v>168</v>
      </c>
      <c r="C16" s="211" t="s">
        <v>167</v>
      </c>
      <c r="D16" s="82">
        <v>21128</v>
      </c>
      <c r="E16" s="83">
        <f>IF(COUNT(D16)=0,"---",43170-D16)</f>
        <v>22042</v>
      </c>
      <c r="F16" s="84" t="s">
        <v>23</v>
      </c>
      <c r="G16" s="212" t="s">
        <v>33</v>
      </c>
      <c r="H16" s="212" t="s">
        <v>34</v>
      </c>
      <c r="I16" s="86">
        <v>1</v>
      </c>
      <c r="J16" s="237">
        <v>1.6782</v>
      </c>
      <c r="K16" s="237" t="s">
        <v>199</v>
      </c>
      <c r="L16" s="237">
        <v>6.39</v>
      </c>
      <c r="M16" s="237">
        <v>6.16</v>
      </c>
      <c r="N16" s="258"/>
      <c r="O16" s="237">
        <v>5.78</v>
      </c>
      <c r="P16" s="237" t="s">
        <v>199</v>
      </c>
      <c r="Q16" s="237" t="s">
        <v>199</v>
      </c>
      <c r="R16" s="93">
        <f>MAX(K16:M16,P16:Q16)</f>
        <v>6.39</v>
      </c>
      <c r="S16" s="93">
        <f>R16*I16</f>
        <v>6.39</v>
      </c>
      <c r="T16" s="93">
        <f>S16*J16</f>
        <v>10.723697999999999</v>
      </c>
      <c r="U16" s="167" t="s">
        <v>35</v>
      </c>
      <c r="V16" s="184" t="s">
        <v>183</v>
      </c>
    </row>
    <row r="17" spans="1:22" s="16" customFormat="1" ht="18" customHeight="1">
      <c r="A17" s="232"/>
      <c r="B17" s="203" t="s">
        <v>61</v>
      </c>
      <c r="C17" s="204" t="s">
        <v>62</v>
      </c>
      <c r="D17" s="82">
        <v>24823</v>
      </c>
      <c r="E17" s="83">
        <f>IF(COUNT(D17)=0,"---",43170-D17)</f>
        <v>18347</v>
      </c>
      <c r="F17" s="84" t="s">
        <v>43</v>
      </c>
      <c r="G17" s="85" t="s">
        <v>44</v>
      </c>
      <c r="H17" s="85" t="s">
        <v>45</v>
      </c>
      <c r="I17" s="86">
        <v>1</v>
      </c>
      <c r="J17" s="123">
        <v>1.4619</v>
      </c>
      <c r="K17" s="166"/>
      <c r="L17" s="166"/>
      <c r="M17" s="166"/>
      <c r="N17" s="166"/>
      <c r="O17" s="166"/>
      <c r="P17" s="166"/>
      <c r="Q17" s="258"/>
      <c r="R17" s="93" t="s">
        <v>195</v>
      </c>
      <c r="S17" s="93"/>
      <c r="T17" s="93">
        <f>S17*J17</f>
        <v>0</v>
      </c>
      <c r="U17" s="167" t="s">
        <v>63</v>
      </c>
      <c r="V17" s="184" t="s">
        <v>183</v>
      </c>
    </row>
    <row r="20" ht="17.25">
      <c r="B20" s="39" t="s">
        <v>151</v>
      </c>
    </row>
    <row r="22" spans="1:22" ht="12.75">
      <c r="A22" s="238" t="s">
        <v>2</v>
      </c>
      <c r="B22" s="393" t="s">
        <v>4</v>
      </c>
      <c r="C22" s="389" t="s">
        <v>5</v>
      </c>
      <c r="D22" s="387" t="s">
        <v>6</v>
      </c>
      <c r="E22" s="389" t="s">
        <v>7</v>
      </c>
      <c r="F22" s="389" t="s">
        <v>8</v>
      </c>
      <c r="G22" s="389" t="s">
        <v>9</v>
      </c>
      <c r="H22" s="330" t="s">
        <v>10</v>
      </c>
      <c r="I22" s="389" t="s">
        <v>11</v>
      </c>
      <c r="J22" s="386" t="s">
        <v>12</v>
      </c>
      <c r="K22" s="387" t="s">
        <v>103</v>
      </c>
      <c r="L22" s="387"/>
      <c r="M22" s="387"/>
      <c r="N22" s="387"/>
      <c r="O22" s="387"/>
      <c r="P22" s="387"/>
      <c r="Q22" s="387"/>
      <c r="R22" s="388" t="s">
        <v>13</v>
      </c>
      <c r="S22" s="387" t="s">
        <v>14</v>
      </c>
      <c r="T22" s="387" t="s">
        <v>15</v>
      </c>
      <c r="U22" s="384" t="s">
        <v>16</v>
      </c>
      <c r="V22" s="385" t="s">
        <v>118</v>
      </c>
    </row>
    <row r="23" spans="1:22" ht="12.75">
      <c r="A23" s="153" t="s">
        <v>20</v>
      </c>
      <c r="B23" s="393"/>
      <c r="C23" s="389"/>
      <c r="D23" s="387"/>
      <c r="E23" s="389"/>
      <c r="F23" s="389"/>
      <c r="G23" s="389"/>
      <c r="H23" s="330"/>
      <c r="I23" s="389"/>
      <c r="J23" s="386"/>
      <c r="K23" s="239">
        <v>1</v>
      </c>
      <c r="L23" s="239">
        <v>2</v>
      </c>
      <c r="M23" s="239">
        <v>3</v>
      </c>
      <c r="N23" s="239" t="s">
        <v>104</v>
      </c>
      <c r="O23" s="239">
        <v>4</v>
      </c>
      <c r="P23" s="239">
        <v>5</v>
      </c>
      <c r="Q23" s="239">
        <v>6</v>
      </c>
      <c r="R23" s="388"/>
      <c r="S23" s="387"/>
      <c r="T23" s="387"/>
      <c r="U23" s="384"/>
      <c r="V23" s="385"/>
    </row>
    <row r="24" spans="1:22" ht="18" customHeight="1">
      <c r="A24" s="153">
        <v>1</v>
      </c>
      <c r="B24" s="240" t="s">
        <v>79</v>
      </c>
      <c r="C24" s="241" t="s">
        <v>80</v>
      </c>
      <c r="D24" s="154">
        <v>22836</v>
      </c>
      <c r="E24" s="155">
        <f>IF(COUNT(D24)=0,"---",43170-D24)</f>
        <v>20334</v>
      </c>
      <c r="F24" s="156" t="s">
        <v>58</v>
      </c>
      <c r="G24" s="157" t="s">
        <v>52</v>
      </c>
      <c r="H24" s="157" t="s">
        <v>157</v>
      </c>
      <c r="I24" s="158">
        <v>1.1</v>
      </c>
      <c r="J24" s="159">
        <v>1.2736</v>
      </c>
      <c r="K24" s="252">
        <v>7.75</v>
      </c>
      <c r="L24" s="252" t="s">
        <v>199</v>
      </c>
      <c r="M24" s="252" t="s">
        <v>199</v>
      </c>
      <c r="N24" s="161"/>
      <c r="O24" s="252">
        <v>7.51</v>
      </c>
      <c r="P24" s="252">
        <v>7.89</v>
      </c>
      <c r="Q24" s="252">
        <v>7.86</v>
      </c>
      <c r="R24" s="160">
        <f>MAX(K24:M24,O24:Q24)</f>
        <v>7.89</v>
      </c>
      <c r="S24" s="160">
        <f aca="true" t="shared" si="0" ref="S24:T26">R24*I24</f>
        <v>8.679</v>
      </c>
      <c r="T24" s="160">
        <f t="shared" si="0"/>
        <v>11.0535744</v>
      </c>
      <c r="U24" s="162" t="s">
        <v>81</v>
      </c>
      <c r="V24" s="163" t="s">
        <v>119</v>
      </c>
    </row>
    <row r="25" spans="1:22" ht="18" customHeight="1">
      <c r="A25" s="153">
        <v>2</v>
      </c>
      <c r="B25" s="240" t="s">
        <v>122</v>
      </c>
      <c r="C25" s="241" t="s">
        <v>121</v>
      </c>
      <c r="D25" s="154">
        <v>19341</v>
      </c>
      <c r="E25" s="155">
        <f>IF(COUNT(D25)=0,"---",43170-D25)</f>
        <v>23829</v>
      </c>
      <c r="F25" s="156" t="s">
        <v>43</v>
      </c>
      <c r="G25" s="157" t="s">
        <v>46</v>
      </c>
      <c r="H25" s="157" t="s">
        <v>45</v>
      </c>
      <c r="I25" s="158">
        <v>1</v>
      </c>
      <c r="J25" s="159">
        <v>1.4719</v>
      </c>
      <c r="K25" s="252">
        <v>7.43</v>
      </c>
      <c r="L25" s="252">
        <v>7.44</v>
      </c>
      <c r="M25" s="252">
        <v>7.35</v>
      </c>
      <c r="N25" s="161"/>
      <c r="O25" s="252">
        <v>7.29</v>
      </c>
      <c r="P25" s="252" t="s">
        <v>199</v>
      </c>
      <c r="Q25" s="252">
        <v>7.45</v>
      </c>
      <c r="R25" s="160">
        <f>MAX(K25:M25,O25:Q25)</f>
        <v>7.45</v>
      </c>
      <c r="S25" s="160">
        <f t="shared" si="0"/>
        <v>7.45</v>
      </c>
      <c r="T25" s="160">
        <f t="shared" si="0"/>
        <v>10.965655</v>
      </c>
      <c r="U25" s="162" t="s">
        <v>35</v>
      </c>
      <c r="V25" s="163" t="s">
        <v>120</v>
      </c>
    </row>
    <row r="26" spans="1:22" ht="18" customHeight="1">
      <c r="A26" s="153">
        <v>3</v>
      </c>
      <c r="B26" s="217" t="s">
        <v>100</v>
      </c>
      <c r="C26" s="218" t="s">
        <v>158</v>
      </c>
      <c r="D26" s="129">
        <v>21607</v>
      </c>
      <c r="E26" s="155">
        <f>IF(COUNT(D26)=0,"---",43170-D26)</f>
        <v>21563</v>
      </c>
      <c r="F26" s="130" t="s">
        <v>23</v>
      </c>
      <c r="G26" s="219" t="s">
        <v>52</v>
      </c>
      <c r="H26" s="219" t="s">
        <v>159</v>
      </c>
      <c r="I26" s="132">
        <v>1</v>
      </c>
      <c r="J26" s="159">
        <v>1.397</v>
      </c>
      <c r="K26" s="169">
        <v>7.78</v>
      </c>
      <c r="L26" s="252" t="s">
        <v>199</v>
      </c>
      <c r="M26" s="169">
        <v>7.32</v>
      </c>
      <c r="N26" s="169"/>
      <c r="O26" s="169">
        <v>7.29</v>
      </c>
      <c r="P26" s="169">
        <v>7.75</v>
      </c>
      <c r="Q26" s="259" t="s">
        <v>192</v>
      </c>
      <c r="R26" s="160">
        <f>MAX(K26:M26,O26:Q26)</f>
        <v>7.78</v>
      </c>
      <c r="S26" s="160">
        <f t="shared" si="0"/>
        <v>7.78</v>
      </c>
      <c r="T26" s="160">
        <f t="shared" si="0"/>
        <v>10.86866</v>
      </c>
      <c r="U26" s="222" t="s">
        <v>155</v>
      </c>
      <c r="V26" s="163" t="s">
        <v>119</v>
      </c>
    </row>
    <row r="27" spans="1:22" ht="18" customHeight="1">
      <c r="A27" s="153"/>
      <c r="B27" s="240" t="s">
        <v>87</v>
      </c>
      <c r="C27" s="241" t="s">
        <v>160</v>
      </c>
      <c r="D27" s="154">
        <v>24809</v>
      </c>
      <c r="E27" s="155">
        <f>IF(COUNT(D27)=0,"---",43170-D27)</f>
        <v>18361</v>
      </c>
      <c r="F27" s="156" t="s">
        <v>43</v>
      </c>
      <c r="G27" s="157" t="s">
        <v>44</v>
      </c>
      <c r="H27" s="157" t="s">
        <v>45</v>
      </c>
      <c r="I27" s="158">
        <v>1</v>
      </c>
      <c r="J27" s="159">
        <v>1.1468</v>
      </c>
      <c r="K27" s="252"/>
      <c r="L27" s="252"/>
      <c r="M27" s="252"/>
      <c r="N27" s="161"/>
      <c r="O27" s="252"/>
      <c r="P27" s="252"/>
      <c r="Q27" s="252"/>
      <c r="R27" s="160" t="s">
        <v>195</v>
      </c>
      <c r="S27" s="160"/>
      <c r="T27" s="160">
        <f>S27*J27</f>
        <v>0</v>
      </c>
      <c r="U27" s="162" t="s">
        <v>35</v>
      </c>
      <c r="V27" s="163" t="s">
        <v>119</v>
      </c>
    </row>
    <row r="28" spans="1:22" ht="18" customHeight="1">
      <c r="A28" s="153"/>
      <c r="B28" s="240" t="s">
        <v>109</v>
      </c>
      <c r="C28" s="241" t="s">
        <v>110</v>
      </c>
      <c r="D28" s="154">
        <v>26522</v>
      </c>
      <c r="E28" s="155">
        <f>IF(COUNT(D28)=0,"---",43170-D28)</f>
        <v>16648</v>
      </c>
      <c r="F28" s="156" t="s">
        <v>43</v>
      </c>
      <c r="G28" s="157" t="s">
        <v>46</v>
      </c>
      <c r="H28" s="157" t="s">
        <v>45</v>
      </c>
      <c r="I28" s="158">
        <v>1</v>
      </c>
      <c r="J28" s="159">
        <v>1.1131</v>
      </c>
      <c r="K28" s="252"/>
      <c r="L28" s="252"/>
      <c r="M28" s="252"/>
      <c r="N28" s="161"/>
      <c r="O28" s="252"/>
      <c r="P28" s="252"/>
      <c r="Q28" s="252"/>
      <c r="R28" s="160" t="s">
        <v>195</v>
      </c>
      <c r="S28" s="160"/>
      <c r="T28" s="160">
        <f>S28*J28</f>
        <v>0</v>
      </c>
      <c r="U28" s="162" t="s">
        <v>35</v>
      </c>
      <c r="V28" s="163" t="s">
        <v>189</v>
      </c>
    </row>
  </sheetData>
  <sheetProtection/>
  <mergeCells count="45">
    <mergeCell ref="V7:V8"/>
    <mergeCell ref="B7:B8"/>
    <mergeCell ref="C7:C8"/>
    <mergeCell ref="D7:D8"/>
    <mergeCell ref="F7:F8"/>
    <mergeCell ref="E7:E8"/>
    <mergeCell ref="H7:H8"/>
    <mergeCell ref="I7:I8"/>
    <mergeCell ref="J7:J8"/>
    <mergeCell ref="K7:Q7"/>
    <mergeCell ref="B14:B15"/>
    <mergeCell ref="C14:C15"/>
    <mergeCell ref="D14:D15"/>
    <mergeCell ref="G7:G8"/>
    <mergeCell ref="G14:G15"/>
    <mergeCell ref="H14:H15"/>
    <mergeCell ref="T14:T15"/>
    <mergeCell ref="U14:U15"/>
    <mergeCell ref="V14:V15"/>
    <mergeCell ref="J14:J15"/>
    <mergeCell ref="K14:Q14"/>
    <mergeCell ref="R14:R15"/>
    <mergeCell ref="S14:S15"/>
    <mergeCell ref="R7:R8"/>
    <mergeCell ref="S7:S8"/>
    <mergeCell ref="T7:T8"/>
    <mergeCell ref="U7:U8"/>
    <mergeCell ref="B22:B23"/>
    <mergeCell ref="C22:C23"/>
    <mergeCell ref="D22:D23"/>
    <mergeCell ref="I14:I15"/>
    <mergeCell ref="E14:E15"/>
    <mergeCell ref="F14:F15"/>
    <mergeCell ref="E22:E23"/>
    <mergeCell ref="F22:F23"/>
    <mergeCell ref="G22:G23"/>
    <mergeCell ref="I22:I23"/>
    <mergeCell ref="H22:H23"/>
    <mergeCell ref="T22:T23"/>
    <mergeCell ref="U22:U23"/>
    <mergeCell ref="V22:V23"/>
    <mergeCell ref="J22:J23"/>
    <mergeCell ref="K22:Q22"/>
    <mergeCell ref="R22:R23"/>
    <mergeCell ref="S22:S23"/>
  </mergeCells>
  <printOptions horizontalCentered="1"/>
  <pageMargins left="0.393055555555556" right="0.393055555555556" top="0.393055555555556" bottom="0.393055555555556" header="0.4" footer="0.51180555555555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99FF"/>
  </sheetPr>
  <dimension ref="A1:Y21"/>
  <sheetViews>
    <sheetView showZeros="0" zoomScalePageLayoutView="0" workbookViewId="0" topLeftCell="A1">
      <selection activeCell="S6" sqref="S6"/>
    </sheetView>
  </sheetViews>
  <sheetFormatPr defaultColWidth="9.140625" defaultRowHeight="15"/>
  <cols>
    <col min="1" max="2" width="3.7109375" style="12" customWidth="1"/>
    <col min="3" max="3" width="10.57421875" style="12" customWidth="1"/>
    <col min="4" max="4" width="12.421875" style="12" customWidth="1"/>
    <col min="5" max="5" width="9.00390625" style="12" customWidth="1"/>
    <col min="6" max="6" width="5.00390625" style="12" customWidth="1"/>
    <col min="7" max="7" width="4.00390625" style="12" customWidth="1"/>
    <col min="8" max="9" width="7.57421875" style="12" customWidth="1"/>
    <col min="10" max="11" width="4.421875" style="12" customWidth="1"/>
    <col min="12" max="14" width="4.57421875" style="12" customWidth="1"/>
    <col min="15" max="15" width="4.57421875" style="12" hidden="1" customWidth="1"/>
    <col min="16" max="18" width="4.57421875" style="12" customWidth="1"/>
    <col min="19" max="19" width="6.8515625" style="12" customWidth="1"/>
    <col min="20" max="21" width="6.57421875" style="12" customWidth="1"/>
    <col min="22" max="22" width="13.421875" style="12" bestFit="1" customWidth="1"/>
    <col min="23" max="25" width="9.57421875" style="12" customWidth="1"/>
    <col min="26" max="16384" width="8.8515625" style="12" customWidth="1"/>
  </cols>
  <sheetData>
    <row r="1" spans="1:21" ht="20.25" customHeight="1">
      <c r="A1" s="72" t="s">
        <v>134</v>
      </c>
      <c r="B1" s="72"/>
      <c r="C1" s="1"/>
      <c r="D1" s="1"/>
      <c r="E1" s="1"/>
      <c r="F1" s="7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.75" customHeight="1">
      <c r="A2" s="1"/>
      <c r="B2" s="1"/>
      <c r="C2" s="3" t="s">
        <v>131</v>
      </c>
      <c r="D2" s="1"/>
      <c r="E2" s="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3:21" ht="12.75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5" ht="19.5" customHeight="1">
      <c r="A4" s="16"/>
      <c r="B4" s="16"/>
      <c r="C4" s="35" t="s">
        <v>191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9.5" customHeight="1">
      <c r="A6" s="36"/>
      <c r="B6" s="3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8"/>
      <c r="T6" s="18"/>
      <c r="U6" s="18"/>
      <c r="V6" s="16"/>
      <c r="W6" s="16"/>
      <c r="X6" s="16"/>
      <c r="Y6" s="16"/>
    </row>
    <row r="7" spans="1:25" ht="19.5" customHeight="1">
      <c r="A7" s="310" t="s">
        <v>2</v>
      </c>
      <c r="B7" s="311"/>
      <c r="C7" s="321" t="s">
        <v>4</v>
      </c>
      <c r="D7" s="312" t="s">
        <v>5</v>
      </c>
      <c r="E7" s="316" t="s">
        <v>6</v>
      </c>
      <c r="F7" s="312" t="s">
        <v>7</v>
      </c>
      <c r="G7" s="312" t="s">
        <v>8</v>
      </c>
      <c r="H7" s="312" t="s">
        <v>9</v>
      </c>
      <c r="I7" s="328" t="s">
        <v>10</v>
      </c>
      <c r="J7" s="312" t="s">
        <v>11</v>
      </c>
      <c r="K7" s="326" t="s">
        <v>12</v>
      </c>
      <c r="L7" s="316" t="s">
        <v>103</v>
      </c>
      <c r="M7" s="316"/>
      <c r="N7" s="316"/>
      <c r="O7" s="316"/>
      <c r="P7" s="316"/>
      <c r="Q7" s="316"/>
      <c r="R7" s="316"/>
      <c r="S7" s="314" t="s">
        <v>13</v>
      </c>
      <c r="T7" s="316" t="s">
        <v>14</v>
      </c>
      <c r="U7" s="316" t="s">
        <v>15</v>
      </c>
      <c r="V7" s="384" t="s">
        <v>16</v>
      </c>
      <c r="W7" s="16"/>
      <c r="X7" s="16"/>
      <c r="Y7" s="16"/>
    </row>
    <row r="8" spans="1:25" ht="15" customHeight="1">
      <c r="A8" s="136" t="s">
        <v>17</v>
      </c>
      <c r="B8" s="136" t="s">
        <v>20</v>
      </c>
      <c r="C8" s="321"/>
      <c r="D8" s="312"/>
      <c r="E8" s="316"/>
      <c r="F8" s="312"/>
      <c r="G8" s="312"/>
      <c r="H8" s="312"/>
      <c r="I8" s="328"/>
      <c r="J8" s="312"/>
      <c r="K8" s="326"/>
      <c r="L8" s="215">
        <v>1</v>
      </c>
      <c r="M8" s="215">
        <v>2</v>
      </c>
      <c r="N8" s="215">
        <v>3</v>
      </c>
      <c r="O8" s="215" t="s">
        <v>104</v>
      </c>
      <c r="P8" s="215">
        <v>4</v>
      </c>
      <c r="Q8" s="215">
        <v>5</v>
      </c>
      <c r="R8" s="215">
        <v>6</v>
      </c>
      <c r="S8" s="314"/>
      <c r="T8" s="316"/>
      <c r="U8" s="316"/>
      <c r="V8" s="384"/>
      <c r="W8" s="16"/>
      <c r="X8" s="16"/>
      <c r="Y8" s="16"/>
    </row>
    <row r="9" spans="1:25" ht="19.5" customHeight="1">
      <c r="A9" s="242">
        <v>1</v>
      </c>
      <c r="B9" s="242"/>
      <c r="C9" s="220" t="s">
        <v>36</v>
      </c>
      <c r="D9" s="230" t="s">
        <v>37</v>
      </c>
      <c r="E9" s="148">
        <v>32818</v>
      </c>
      <c r="F9" s="151">
        <f>IF(COUNT(E9)=0,"---",43170-E9)</f>
        <v>10352</v>
      </c>
      <c r="G9" s="126" t="s">
        <v>32</v>
      </c>
      <c r="H9" s="138" t="s">
        <v>33</v>
      </c>
      <c r="I9" s="138" t="s">
        <v>34</v>
      </c>
      <c r="J9" s="127">
        <v>1</v>
      </c>
      <c r="K9" s="127"/>
      <c r="L9" s="149" t="s">
        <v>199</v>
      </c>
      <c r="M9" s="149">
        <v>15.66</v>
      </c>
      <c r="N9" s="149" t="s">
        <v>199</v>
      </c>
      <c r="O9" s="150"/>
      <c r="P9" s="149">
        <v>13.97</v>
      </c>
      <c r="Q9" s="149" t="s">
        <v>199</v>
      </c>
      <c r="R9" s="149">
        <v>17.35</v>
      </c>
      <c r="S9" s="93">
        <f>MAX(L9:N9,P9:R9)</f>
        <v>17.35</v>
      </c>
      <c r="T9" s="93">
        <f>S9*J9</f>
        <v>17.35</v>
      </c>
      <c r="U9" s="260">
        <f>+T9*K9</f>
        <v>0</v>
      </c>
      <c r="V9" s="37" t="s">
        <v>38</v>
      </c>
      <c r="W9" s="16"/>
      <c r="X9" s="16"/>
      <c r="Y9" s="16"/>
    </row>
    <row r="10" spans="1:22" s="16" customFormat="1" ht="18" customHeight="1">
      <c r="A10" s="242">
        <v>2</v>
      </c>
      <c r="B10" s="242">
        <v>1</v>
      </c>
      <c r="C10" s="217" t="s">
        <v>64</v>
      </c>
      <c r="D10" s="224" t="s">
        <v>65</v>
      </c>
      <c r="E10" s="129">
        <v>22772</v>
      </c>
      <c r="F10" s="135">
        <f>IF(COUNT(E10)=0,"---",43170-E10)</f>
        <v>20398</v>
      </c>
      <c r="G10" s="130" t="s">
        <v>58</v>
      </c>
      <c r="H10" s="131" t="s">
        <v>52</v>
      </c>
      <c r="I10" s="131" t="s">
        <v>53</v>
      </c>
      <c r="J10" s="132">
        <v>1.1</v>
      </c>
      <c r="K10" s="243">
        <v>1.4348</v>
      </c>
      <c r="L10" s="169">
        <v>12.98</v>
      </c>
      <c r="M10" s="169">
        <v>11.08</v>
      </c>
      <c r="N10" s="259" t="s">
        <v>192</v>
      </c>
      <c r="O10" s="259" t="s">
        <v>192</v>
      </c>
      <c r="P10" s="259" t="s">
        <v>192</v>
      </c>
      <c r="Q10" s="259" t="s">
        <v>192</v>
      </c>
      <c r="R10" s="259" t="s">
        <v>192</v>
      </c>
      <c r="S10" s="261">
        <f>MAX(L10:N10,P10:R10)</f>
        <v>12.98</v>
      </c>
      <c r="T10" s="261">
        <f>S10*J10</f>
        <v>14.278000000000002</v>
      </c>
      <c r="U10" s="11">
        <f>+T10*K10</f>
        <v>20.486074400000003</v>
      </c>
      <c r="V10" s="222" t="s">
        <v>155</v>
      </c>
    </row>
    <row r="11" spans="1:22" s="16" customFormat="1" ht="18" customHeight="1">
      <c r="A11" s="242">
        <v>3</v>
      </c>
      <c r="B11" s="242">
        <v>2</v>
      </c>
      <c r="C11" s="217" t="s">
        <v>59</v>
      </c>
      <c r="D11" s="224" t="s">
        <v>60</v>
      </c>
      <c r="E11" s="129">
        <v>22537</v>
      </c>
      <c r="F11" s="135">
        <f>IF(COUNT(E11)=0,"---",43170-E11)</f>
        <v>20633</v>
      </c>
      <c r="G11" s="130" t="s">
        <v>23</v>
      </c>
      <c r="H11" s="131" t="s">
        <v>33</v>
      </c>
      <c r="I11" s="131" t="s">
        <v>34</v>
      </c>
      <c r="J11" s="132">
        <v>1</v>
      </c>
      <c r="K11" s="243">
        <v>1.4637</v>
      </c>
      <c r="L11" s="169">
        <v>11.9</v>
      </c>
      <c r="M11" s="169">
        <v>11.12</v>
      </c>
      <c r="N11" s="259" t="s">
        <v>192</v>
      </c>
      <c r="O11" s="259" t="s">
        <v>192</v>
      </c>
      <c r="P11" s="259" t="s">
        <v>192</v>
      </c>
      <c r="Q11" s="259" t="s">
        <v>192</v>
      </c>
      <c r="R11" s="259" t="s">
        <v>192</v>
      </c>
      <c r="S11" s="261">
        <f>MAX(L11:N11,P11:R11)</f>
        <v>11.9</v>
      </c>
      <c r="T11" s="261">
        <f>S11*J11</f>
        <v>11.9</v>
      </c>
      <c r="U11" s="11">
        <f>+T11*K11</f>
        <v>17.41803</v>
      </c>
      <c r="V11" s="213" t="s">
        <v>35</v>
      </c>
    </row>
    <row r="14" spans="2:19" ht="17.25">
      <c r="B14" s="16"/>
      <c r="C14" s="35" t="s">
        <v>185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2:19" ht="12.75">
      <c r="B15" s="3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8"/>
      <c r="R15" s="18"/>
      <c r="S15" s="16"/>
    </row>
    <row r="16" spans="1:22" ht="13.5">
      <c r="A16" s="310" t="s">
        <v>2</v>
      </c>
      <c r="B16" s="311"/>
      <c r="C16" s="339" t="s">
        <v>4</v>
      </c>
      <c r="D16" s="336" t="s">
        <v>5</v>
      </c>
      <c r="E16" s="338" t="s">
        <v>6</v>
      </c>
      <c r="F16" s="312" t="s">
        <v>7</v>
      </c>
      <c r="G16" s="336" t="s">
        <v>8</v>
      </c>
      <c r="H16" s="336" t="s">
        <v>9</v>
      </c>
      <c r="I16" s="330" t="s">
        <v>10</v>
      </c>
      <c r="J16" s="336" t="s">
        <v>11</v>
      </c>
      <c r="K16" s="399" t="s">
        <v>192</v>
      </c>
      <c r="L16" s="338" t="s">
        <v>103</v>
      </c>
      <c r="M16" s="338"/>
      <c r="N16" s="338"/>
      <c r="O16" s="338"/>
      <c r="P16" s="338"/>
      <c r="Q16" s="338"/>
      <c r="R16" s="338"/>
      <c r="S16" s="337" t="s">
        <v>13</v>
      </c>
      <c r="T16" s="338" t="s">
        <v>14</v>
      </c>
      <c r="U16" s="326" t="s">
        <v>192</v>
      </c>
      <c r="V16" s="384" t="s">
        <v>16</v>
      </c>
    </row>
    <row r="17" spans="1:22" ht="13.5">
      <c r="A17" s="398" t="s">
        <v>17</v>
      </c>
      <c r="B17" s="370"/>
      <c r="C17" s="339"/>
      <c r="D17" s="336"/>
      <c r="E17" s="338"/>
      <c r="F17" s="312"/>
      <c r="G17" s="336"/>
      <c r="H17" s="336"/>
      <c r="I17" s="330"/>
      <c r="J17" s="336"/>
      <c r="K17" s="343"/>
      <c r="L17" s="199">
        <v>1</v>
      </c>
      <c r="M17" s="199">
        <v>2</v>
      </c>
      <c r="N17" s="199">
        <v>3</v>
      </c>
      <c r="O17" s="199" t="s">
        <v>104</v>
      </c>
      <c r="P17" s="199">
        <v>4</v>
      </c>
      <c r="Q17" s="199">
        <v>5</v>
      </c>
      <c r="R17" s="199">
        <v>6</v>
      </c>
      <c r="S17" s="337"/>
      <c r="T17" s="338"/>
      <c r="U17" s="326"/>
      <c r="V17" s="384"/>
    </row>
    <row r="18" spans="1:22" ht="18" customHeight="1">
      <c r="A18" s="396">
        <v>1</v>
      </c>
      <c r="B18" s="397"/>
      <c r="C18" s="220" t="s">
        <v>109</v>
      </c>
      <c r="D18" s="230" t="s">
        <v>110</v>
      </c>
      <c r="E18" s="148">
        <v>26522</v>
      </c>
      <c r="F18" s="151">
        <f>IF(COUNT(E18)=0,"---",43170-E18)</f>
        <v>16648</v>
      </c>
      <c r="G18" s="126" t="s">
        <v>43</v>
      </c>
      <c r="H18" s="138" t="s">
        <v>46</v>
      </c>
      <c r="I18" s="138" t="s">
        <v>45</v>
      </c>
      <c r="J18" s="150">
        <v>1</v>
      </c>
      <c r="K18" s="247" t="s">
        <v>192</v>
      </c>
      <c r="L18" s="149">
        <v>27.95</v>
      </c>
      <c r="M18" s="149">
        <v>22.84</v>
      </c>
      <c r="N18" s="149">
        <v>28.88</v>
      </c>
      <c r="O18" s="150"/>
      <c r="P18" s="149">
        <v>29.52</v>
      </c>
      <c r="Q18" s="149">
        <v>29.69</v>
      </c>
      <c r="R18" s="149" t="s">
        <v>199</v>
      </c>
      <c r="S18" s="93">
        <f>MAX(L18:N18,P18:R18)</f>
        <v>29.69</v>
      </c>
      <c r="T18" s="93">
        <f>S18*J18</f>
        <v>29.69</v>
      </c>
      <c r="U18" s="247" t="s">
        <v>192</v>
      </c>
      <c r="V18" s="146" t="s">
        <v>35</v>
      </c>
    </row>
    <row r="19" spans="1:22" ht="18" customHeight="1">
      <c r="A19" s="396">
        <v>2</v>
      </c>
      <c r="B19" s="397"/>
      <c r="C19" s="217" t="s">
        <v>74</v>
      </c>
      <c r="D19" s="224" t="s">
        <v>75</v>
      </c>
      <c r="E19" s="129">
        <v>21585</v>
      </c>
      <c r="F19" s="135">
        <f>IF(COUNT(E19)=0,"---",43170-E19)</f>
        <v>21585</v>
      </c>
      <c r="G19" s="130" t="s">
        <v>58</v>
      </c>
      <c r="H19" s="131" t="s">
        <v>46</v>
      </c>
      <c r="I19" s="131" t="s">
        <v>45</v>
      </c>
      <c r="J19" s="132">
        <v>1.1</v>
      </c>
      <c r="K19" s="247" t="s">
        <v>192</v>
      </c>
      <c r="L19" s="149">
        <v>21.69</v>
      </c>
      <c r="M19" s="149">
        <v>19.98</v>
      </c>
      <c r="N19" s="149" t="s">
        <v>199</v>
      </c>
      <c r="O19" s="149">
        <v>27.95</v>
      </c>
      <c r="P19" s="149">
        <v>21.15</v>
      </c>
      <c r="Q19" s="149" t="s">
        <v>199</v>
      </c>
      <c r="R19" s="149" t="s">
        <v>199</v>
      </c>
      <c r="S19" s="93">
        <f>MAX(L19:N19,P19:R19)</f>
        <v>21.69</v>
      </c>
      <c r="T19" s="93">
        <f>S19*J19</f>
        <v>23.859</v>
      </c>
      <c r="U19" s="247" t="s">
        <v>192</v>
      </c>
      <c r="V19" s="146" t="s">
        <v>35</v>
      </c>
    </row>
    <row r="20" spans="1:22" ht="18" customHeight="1">
      <c r="A20" s="398">
        <v>3</v>
      </c>
      <c r="B20" s="370"/>
      <c r="C20" s="220" t="s">
        <v>105</v>
      </c>
      <c r="D20" s="230" t="s">
        <v>106</v>
      </c>
      <c r="E20" s="148">
        <v>34322</v>
      </c>
      <c r="F20" s="135">
        <f>IF(COUNT(E20)=0,"---",43170-E20)</f>
        <v>8848</v>
      </c>
      <c r="G20" s="126" t="s">
        <v>32</v>
      </c>
      <c r="H20" s="138" t="s">
        <v>27</v>
      </c>
      <c r="I20" s="138" t="s">
        <v>28</v>
      </c>
      <c r="J20" s="150">
        <v>1</v>
      </c>
      <c r="K20" s="247" t="s">
        <v>192</v>
      </c>
      <c r="L20" s="149" t="s">
        <v>199</v>
      </c>
      <c r="M20" s="149">
        <v>18.09</v>
      </c>
      <c r="N20" s="149">
        <v>14.88</v>
      </c>
      <c r="O20" s="149">
        <v>17.85</v>
      </c>
      <c r="P20" s="149">
        <v>19.17</v>
      </c>
      <c r="Q20" s="149">
        <v>18.4</v>
      </c>
      <c r="R20" s="149">
        <v>19.55</v>
      </c>
      <c r="S20" s="93">
        <f>MAX(L20:N20,P20:R20)</f>
        <v>19.55</v>
      </c>
      <c r="T20" s="93">
        <f>S20*J20</f>
        <v>19.55</v>
      </c>
      <c r="U20" s="247" t="s">
        <v>192</v>
      </c>
      <c r="V20" s="213" t="s">
        <v>35</v>
      </c>
    </row>
    <row r="21" spans="1:22" ht="18" customHeight="1">
      <c r="A21" s="396">
        <v>4</v>
      </c>
      <c r="B21" s="397"/>
      <c r="C21" s="217" t="s">
        <v>82</v>
      </c>
      <c r="D21" s="224" t="s">
        <v>83</v>
      </c>
      <c r="E21" s="129">
        <v>23542</v>
      </c>
      <c r="F21" s="135">
        <f>IF(COUNT(E21)=0,"---",43170-E21)</f>
        <v>19628</v>
      </c>
      <c r="G21" s="130" t="s">
        <v>23</v>
      </c>
      <c r="H21" s="131" t="s">
        <v>33</v>
      </c>
      <c r="I21" s="131" t="s">
        <v>34</v>
      </c>
      <c r="J21" s="132">
        <v>1</v>
      </c>
      <c r="K21" s="247" t="s">
        <v>192</v>
      </c>
      <c r="L21" s="149" t="s">
        <v>199</v>
      </c>
      <c r="M21" s="149">
        <v>17.85</v>
      </c>
      <c r="N21" s="149">
        <v>15.15</v>
      </c>
      <c r="O21" s="149">
        <v>27.95</v>
      </c>
      <c r="P21" s="149">
        <v>16.99</v>
      </c>
      <c r="Q21" s="149">
        <v>14.15</v>
      </c>
      <c r="R21" s="262" t="s">
        <v>192</v>
      </c>
      <c r="S21" s="93">
        <f>MAX(L21:N21,P21:R21)</f>
        <v>17.85</v>
      </c>
      <c r="T21" s="93">
        <f>S21*J21</f>
        <v>17.85</v>
      </c>
      <c r="U21" s="247" t="s">
        <v>192</v>
      </c>
      <c r="V21" s="146" t="s">
        <v>35</v>
      </c>
    </row>
  </sheetData>
  <sheetProtection/>
  <mergeCells count="35">
    <mergeCell ref="A7:B7"/>
    <mergeCell ref="K7:K8"/>
    <mergeCell ref="T7:T8"/>
    <mergeCell ref="C7:C8"/>
    <mergeCell ref="D7:D8"/>
    <mergeCell ref="E7:E8"/>
    <mergeCell ref="F7:F8"/>
    <mergeCell ref="V7:V8"/>
    <mergeCell ref="G7:G8"/>
    <mergeCell ref="H7:H8"/>
    <mergeCell ref="I7:I8"/>
    <mergeCell ref="J7:J8"/>
    <mergeCell ref="L7:R7"/>
    <mergeCell ref="S7:S8"/>
    <mergeCell ref="U7:U8"/>
    <mergeCell ref="V16:V17"/>
    <mergeCell ref="U16:U17"/>
    <mergeCell ref="A21:B21"/>
    <mergeCell ref="A20:B20"/>
    <mergeCell ref="F16:F17"/>
    <mergeCell ref="K16:K17"/>
    <mergeCell ref="A16:B16"/>
    <mergeCell ref="A17:B17"/>
    <mergeCell ref="I16:I17"/>
    <mergeCell ref="J16:J17"/>
    <mergeCell ref="A18:B18"/>
    <mergeCell ref="A19:B19"/>
    <mergeCell ref="G16:G17"/>
    <mergeCell ref="H16:H17"/>
    <mergeCell ref="S16:S17"/>
    <mergeCell ref="T16:T17"/>
    <mergeCell ref="C16:C17"/>
    <mergeCell ref="D16:D17"/>
    <mergeCell ref="E16:E17"/>
    <mergeCell ref="L16:R16"/>
  </mergeCells>
  <printOptions horizontalCentered="1"/>
  <pageMargins left="0.393055555555556" right="0.393055555555556" top="0.393055555555556" bottom="0.393055555555556" header="0.4" footer="0.51180555555555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X12"/>
  <sheetViews>
    <sheetView showZeros="0" zoomScalePageLayoutView="0" workbookViewId="0" topLeftCell="A1">
      <selection activeCell="A12" sqref="A12"/>
    </sheetView>
  </sheetViews>
  <sheetFormatPr defaultColWidth="9.140625" defaultRowHeight="15"/>
  <cols>
    <col min="1" max="1" width="5.421875" style="12" customWidth="1"/>
    <col min="2" max="2" width="10.57421875" style="12" customWidth="1"/>
    <col min="3" max="3" width="11.57421875" style="12" customWidth="1"/>
    <col min="4" max="4" width="9.00390625" style="12" customWidth="1"/>
    <col min="5" max="5" width="4.421875" style="12" bestFit="1" customWidth="1"/>
    <col min="6" max="6" width="4.00390625" style="12" customWidth="1"/>
    <col min="7" max="8" width="7.57421875" style="12" customWidth="1"/>
    <col min="9" max="9" width="4.421875" style="12" customWidth="1"/>
    <col min="10" max="10" width="8.140625" style="12" bestFit="1" customWidth="1"/>
    <col min="11" max="17" width="5.7109375" style="12" customWidth="1"/>
    <col min="18" max="18" width="5.57421875" style="12" bestFit="1" customWidth="1"/>
    <col min="19" max="20" width="5.7109375" style="12" customWidth="1"/>
    <col min="21" max="21" width="9.28125" style="12" bestFit="1" customWidth="1"/>
    <col min="22" max="24" width="9.57421875" style="12" customWidth="1"/>
    <col min="25" max="16384" width="8.8515625" style="12" customWidth="1"/>
  </cols>
  <sheetData>
    <row r="1" spans="1:20" ht="20.25" customHeight="1">
      <c r="A1" s="72" t="s">
        <v>134</v>
      </c>
      <c r="B1" s="1"/>
      <c r="C1" s="1"/>
      <c r="D1" s="1"/>
      <c r="E1" s="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2.75" customHeight="1">
      <c r="A2" s="1"/>
      <c r="B2" s="3" t="s">
        <v>135</v>
      </c>
      <c r="C2" s="1"/>
      <c r="D2" s="1"/>
      <c r="E2" s="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ht="12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4" ht="19.5" customHeight="1">
      <c r="A4" s="16"/>
      <c r="B4" s="35" t="s">
        <v>190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9.5" customHeight="1">
      <c r="A6" s="3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8"/>
      <c r="S6" s="18"/>
      <c r="T6" s="18"/>
      <c r="U6" s="16"/>
      <c r="V6" s="16"/>
      <c r="W6" s="16"/>
      <c r="X6" s="16"/>
    </row>
    <row r="7" spans="1:24" ht="19.5" customHeight="1">
      <c r="A7" s="229" t="s">
        <v>2</v>
      </c>
      <c r="B7" s="339" t="s">
        <v>4</v>
      </c>
      <c r="C7" s="336" t="s">
        <v>5</v>
      </c>
      <c r="D7" s="338" t="s">
        <v>6</v>
      </c>
      <c r="E7" s="312" t="s">
        <v>7</v>
      </c>
      <c r="F7" s="336" t="s">
        <v>8</v>
      </c>
      <c r="G7" s="336" t="s">
        <v>9</v>
      </c>
      <c r="H7" s="330" t="s">
        <v>10</v>
      </c>
      <c r="I7" s="336" t="s">
        <v>11</v>
      </c>
      <c r="J7" s="334" t="s">
        <v>12</v>
      </c>
      <c r="K7" s="338" t="s">
        <v>103</v>
      </c>
      <c r="L7" s="338"/>
      <c r="M7" s="338"/>
      <c r="N7" s="338"/>
      <c r="O7" s="338"/>
      <c r="P7" s="338"/>
      <c r="Q7" s="338"/>
      <c r="R7" s="337" t="s">
        <v>13</v>
      </c>
      <c r="S7" s="338" t="s">
        <v>14</v>
      </c>
      <c r="T7" s="334" t="s">
        <v>15</v>
      </c>
      <c r="U7" s="384" t="s">
        <v>16</v>
      </c>
      <c r="V7" s="16"/>
      <c r="W7" s="16"/>
      <c r="X7" s="16"/>
    </row>
    <row r="8" spans="1:24" ht="15" customHeight="1">
      <c r="A8" s="11" t="s">
        <v>20</v>
      </c>
      <c r="B8" s="339"/>
      <c r="C8" s="336"/>
      <c r="D8" s="338"/>
      <c r="E8" s="312"/>
      <c r="F8" s="336"/>
      <c r="G8" s="336"/>
      <c r="H8" s="330"/>
      <c r="I8" s="336"/>
      <c r="J8" s="334"/>
      <c r="K8" s="199">
        <v>1</v>
      </c>
      <c r="L8" s="199">
        <v>2</v>
      </c>
      <c r="M8" s="199">
        <v>3</v>
      </c>
      <c r="N8" s="199" t="s">
        <v>104</v>
      </c>
      <c r="O8" s="199">
        <v>4</v>
      </c>
      <c r="P8" s="199">
        <v>5</v>
      </c>
      <c r="Q8" s="199">
        <v>6</v>
      </c>
      <c r="R8" s="337"/>
      <c r="S8" s="338"/>
      <c r="T8" s="334"/>
      <c r="U8" s="384"/>
      <c r="V8" s="16"/>
      <c r="W8" s="16"/>
      <c r="X8" s="16"/>
    </row>
    <row r="9" spans="1:24" ht="18" customHeight="1">
      <c r="A9" s="11">
        <v>1</v>
      </c>
      <c r="B9" s="217" t="s">
        <v>82</v>
      </c>
      <c r="C9" s="224" t="s">
        <v>83</v>
      </c>
      <c r="D9" s="129">
        <v>23542</v>
      </c>
      <c r="E9" s="135">
        <f>IF(COUNT(D9)=0,"---",43170-D9)</f>
        <v>19628</v>
      </c>
      <c r="F9" s="130" t="s">
        <v>23</v>
      </c>
      <c r="G9" s="131" t="s">
        <v>33</v>
      </c>
      <c r="H9" s="131" t="s">
        <v>34</v>
      </c>
      <c r="I9" s="132">
        <v>1</v>
      </c>
      <c r="J9" s="132">
        <v>1.0568</v>
      </c>
      <c r="K9" s="175">
        <v>17.91</v>
      </c>
      <c r="L9" s="263">
        <v>18.93</v>
      </c>
      <c r="M9" s="175">
        <v>19.67</v>
      </c>
      <c r="N9" s="175"/>
      <c r="O9" s="175">
        <v>19.04</v>
      </c>
      <c r="P9" s="175" t="s">
        <v>199</v>
      </c>
      <c r="Q9" s="271" t="s">
        <v>192</v>
      </c>
      <c r="R9" s="93">
        <f>MAX(K9:M9,O9:Q9)</f>
        <v>19.67</v>
      </c>
      <c r="S9" s="93">
        <f>R9*I9</f>
        <v>19.67</v>
      </c>
      <c r="T9" s="41">
        <f>S9*J9</f>
        <v>20.787256</v>
      </c>
      <c r="U9" s="146" t="s">
        <v>35</v>
      </c>
      <c r="V9" s="275"/>
      <c r="W9" s="275"/>
      <c r="X9" s="276"/>
    </row>
    <row r="10" spans="1:21" ht="18" customHeight="1">
      <c r="A10" s="11">
        <v>2</v>
      </c>
      <c r="B10" s="240" t="s">
        <v>122</v>
      </c>
      <c r="C10" s="241" t="s">
        <v>121</v>
      </c>
      <c r="D10" s="154">
        <v>19341</v>
      </c>
      <c r="E10" s="135">
        <f>IF(COUNT(D10)=0,"---",43170-D10)</f>
        <v>23829</v>
      </c>
      <c r="F10" s="156" t="s">
        <v>43</v>
      </c>
      <c r="G10" s="157" t="s">
        <v>46</v>
      </c>
      <c r="H10" s="157" t="s">
        <v>45</v>
      </c>
      <c r="I10" s="158">
        <v>1</v>
      </c>
      <c r="J10" s="243">
        <v>1.2514</v>
      </c>
      <c r="K10" s="252">
        <v>12.31</v>
      </c>
      <c r="L10" s="252" t="s">
        <v>199</v>
      </c>
      <c r="M10" s="263">
        <v>15.82</v>
      </c>
      <c r="N10" s="252"/>
      <c r="O10" s="252">
        <v>13.03</v>
      </c>
      <c r="P10" s="252" t="s">
        <v>199</v>
      </c>
      <c r="Q10" s="263" t="s">
        <v>199</v>
      </c>
      <c r="R10" s="93">
        <f>MAX(K10:M10,O10:Q10)</f>
        <v>15.82</v>
      </c>
      <c r="S10" s="93">
        <f>R10*I10</f>
        <v>15.82</v>
      </c>
      <c r="T10" s="41">
        <f>S10*J10</f>
        <v>19.797148</v>
      </c>
      <c r="U10" s="146" t="s">
        <v>35</v>
      </c>
    </row>
    <row r="11" spans="1:24" ht="19.5" customHeight="1">
      <c r="A11" s="11"/>
      <c r="B11" s="220" t="s">
        <v>109</v>
      </c>
      <c r="C11" s="230" t="s">
        <v>110</v>
      </c>
      <c r="D11" s="148">
        <v>26522</v>
      </c>
      <c r="E11" s="151">
        <f>IF(COUNT(D11)=0,"---",43170-D11)</f>
        <v>16648</v>
      </c>
      <c r="F11" s="126" t="s">
        <v>43</v>
      </c>
      <c r="G11" s="138" t="s">
        <v>46</v>
      </c>
      <c r="H11" s="138" t="s">
        <v>45</v>
      </c>
      <c r="I11" s="150">
        <v>1</v>
      </c>
      <c r="J11" s="127">
        <v>1.0499</v>
      </c>
      <c r="K11" s="172"/>
      <c r="L11" s="172"/>
      <c r="M11" s="172"/>
      <c r="N11" s="172"/>
      <c r="O11" s="172"/>
      <c r="P11" s="172"/>
      <c r="Q11" s="172"/>
      <c r="R11" s="93" t="s">
        <v>195</v>
      </c>
      <c r="S11" s="93"/>
      <c r="T11" s="41"/>
      <c r="U11" s="146" t="s">
        <v>35</v>
      </c>
      <c r="V11" s="16"/>
      <c r="W11" s="16"/>
      <c r="X11" s="16"/>
    </row>
    <row r="12" spans="1:24" ht="18" customHeight="1">
      <c r="A12" s="231"/>
      <c r="B12" s="217" t="s">
        <v>74</v>
      </c>
      <c r="C12" s="224" t="s">
        <v>75</v>
      </c>
      <c r="D12" s="129">
        <v>21585</v>
      </c>
      <c r="E12" s="135">
        <f>IF(COUNT(D12)=0,"---",43170-D12)</f>
        <v>21585</v>
      </c>
      <c r="F12" s="130" t="s">
        <v>58</v>
      </c>
      <c r="G12" s="131" t="s">
        <v>46</v>
      </c>
      <c r="H12" s="131" t="s">
        <v>45</v>
      </c>
      <c r="I12" s="132">
        <v>1.1</v>
      </c>
      <c r="J12" s="243">
        <v>1.2176</v>
      </c>
      <c r="K12" s="175"/>
      <c r="L12" s="263"/>
      <c r="M12" s="263"/>
      <c r="N12" s="263"/>
      <c r="O12" s="263"/>
      <c r="P12" s="263"/>
      <c r="Q12" s="263"/>
      <c r="R12" s="93" t="s">
        <v>195</v>
      </c>
      <c r="S12" s="93"/>
      <c r="T12" s="41">
        <f>S12*J12</f>
        <v>0</v>
      </c>
      <c r="U12" s="146" t="s">
        <v>35</v>
      </c>
      <c r="V12" s="231"/>
      <c r="W12" s="231"/>
      <c r="X12" s="231"/>
    </row>
  </sheetData>
  <sheetProtection/>
  <mergeCells count="14">
    <mergeCell ref="K7:Q7"/>
    <mergeCell ref="R7:R8"/>
    <mergeCell ref="J7:J8"/>
    <mergeCell ref="T7:T8"/>
    <mergeCell ref="E7:E8"/>
    <mergeCell ref="B7:B8"/>
    <mergeCell ref="C7:C8"/>
    <mergeCell ref="D7:D8"/>
    <mergeCell ref="S7:S8"/>
    <mergeCell ref="U7:U8"/>
    <mergeCell ref="F7:F8"/>
    <mergeCell ref="G7:G8"/>
    <mergeCell ref="H7:H8"/>
    <mergeCell ref="I7:I8"/>
  </mergeCells>
  <printOptions horizontalCentered="1"/>
  <pageMargins left="0.393055555555556" right="0.393055555555556" top="0.393055555555556" bottom="0.393055555555556" header="0.4" footer="0.51180555555555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showZeros="0" zoomScalePageLayoutView="0" workbookViewId="0" topLeftCell="A1">
      <selection activeCell="P13" sqref="P13"/>
    </sheetView>
  </sheetViews>
  <sheetFormatPr defaultColWidth="9.140625" defaultRowHeight="15"/>
  <cols>
    <col min="1" max="1" width="5.421875" style="12" customWidth="1"/>
    <col min="2" max="2" width="10.57421875" style="12" customWidth="1"/>
    <col min="3" max="3" width="11.57421875" style="12" customWidth="1"/>
    <col min="4" max="4" width="9.00390625" style="12" customWidth="1"/>
    <col min="5" max="5" width="4.00390625" style="12" customWidth="1"/>
    <col min="6" max="7" width="7.57421875" style="12" customWidth="1"/>
    <col min="8" max="8" width="4.421875" style="12" customWidth="1"/>
    <col min="9" max="15" width="4.57421875" style="12" customWidth="1"/>
    <col min="16" max="16" width="5.57421875" style="12" bestFit="1" customWidth="1"/>
    <col min="17" max="17" width="11.421875" style="12" bestFit="1" customWidth="1"/>
    <col min="18" max="18" width="13.421875" style="12" bestFit="1" customWidth="1"/>
    <col min="19" max="21" width="9.57421875" style="12" customWidth="1"/>
    <col min="22" max="16384" width="8.8515625" style="12" customWidth="1"/>
  </cols>
  <sheetData>
    <row r="1" spans="1:17" ht="20.25" customHeight="1">
      <c r="A1" s="72" t="s">
        <v>134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customHeight="1">
      <c r="A2" s="1"/>
      <c r="B2" s="3" t="s">
        <v>131</v>
      </c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2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1" ht="19.5" customHeight="1">
      <c r="A4" s="16"/>
      <c r="B4" s="35" t="s">
        <v>186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9.5" customHeight="1">
      <c r="A6" s="3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8"/>
      <c r="Q6" s="18"/>
      <c r="R6" s="16"/>
      <c r="S6" s="16"/>
      <c r="T6" s="16"/>
      <c r="U6" s="16"/>
    </row>
    <row r="7" spans="1:21" ht="19.5" customHeight="1">
      <c r="A7" s="229" t="s">
        <v>2</v>
      </c>
      <c r="B7" s="339" t="s">
        <v>4</v>
      </c>
      <c r="C7" s="336" t="s">
        <v>5</v>
      </c>
      <c r="D7" s="338" t="s">
        <v>6</v>
      </c>
      <c r="E7" s="336" t="s">
        <v>8</v>
      </c>
      <c r="F7" s="336" t="s">
        <v>9</v>
      </c>
      <c r="G7" s="330" t="s">
        <v>10</v>
      </c>
      <c r="H7" s="336" t="s">
        <v>11</v>
      </c>
      <c r="I7" s="338" t="s">
        <v>103</v>
      </c>
      <c r="J7" s="338"/>
      <c r="K7" s="338"/>
      <c r="L7" s="338"/>
      <c r="M7" s="338"/>
      <c r="N7" s="338"/>
      <c r="O7" s="338"/>
      <c r="P7" s="337" t="s">
        <v>13</v>
      </c>
      <c r="Q7" s="338" t="s">
        <v>14</v>
      </c>
      <c r="R7" s="384" t="s">
        <v>16</v>
      </c>
      <c r="S7" s="16"/>
      <c r="T7" s="16"/>
      <c r="U7" s="16"/>
    </row>
    <row r="8" spans="1:21" ht="15" customHeight="1">
      <c r="A8" s="11" t="s">
        <v>17</v>
      </c>
      <c r="B8" s="339"/>
      <c r="C8" s="336"/>
      <c r="D8" s="338"/>
      <c r="E8" s="336"/>
      <c r="F8" s="336"/>
      <c r="G8" s="330"/>
      <c r="H8" s="336"/>
      <c r="I8" s="199">
        <v>1</v>
      </c>
      <c r="J8" s="199">
        <v>2</v>
      </c>
      <c r="K8" s="199">
        <v>3</v>
      </c>
      <c r="L8" s="199" t="s">
        <v>104</v>
      </c>
      <c r="M8" s="199">
        <v>4</v>
      </c>
      <c r="N8" s="199">
        <v>5</v>
      </c>
      <c r="O8" s="199">
        <v>6</v>
      </c>
      <c r="P8" s="337"/>
      <c r="Q8" s="338"/>
      <c r="R8" s="384"/>
      <c r="S8" s="16"/>
      <c r="T8" s="16"/>
      <c r="U8" s="16"/>
    </row>
    <row r="9" spans="1:21" ht="18" customHeight="1">
      <c r="A9" s="11">
        <v>1</v>
      </c>
      <c r="B9" s="217" t="s">
        <v>74</v>
      </c>
      <c r="C9" s="224" t="s">
        <v>75</v>
      </c>
      <c r="D9" s="129">
        <v>21585</v>
      </c>
      <c r="E9" s="130" t="s">
        <v>58</v>
      </c>
      <c r="F9" s="131" t="s">
        <v>46</v>
      </c>
      <c r="G9" s="131" t="s">
        <v>45</v>
      </c>
      <c r="H9" s="132">
        <v>1.1</v>
      </c>
      <c r="I9" s="172">
        <v>20.7</v>
      </c>
      <c r="J9" s="172">
        <v>25.76</v>
      </c>
      <c r="K9" s="172">
        <v>23.93</v>
      </c>
      <c r="L9" s="265"/>
      <c r="M9" s="258">
        <v>24.62</v>
      </c>
      <c r="N9" s="250" t="s">
        <v>199</v>
      </c>
      <c r="O9" s="258">
        <v>29.22</v>
      </c>
      <c r="P9" s="93">
        <f>MAX(I9:K9,M9:O9)</f>
        <v>29.22</v>
      </c>
      <c r="Q9" s="93">
        <f>P9*H9</f>
        <v>32.142</v>
      </c>
      <c r="R9" s="146" t="s">
        <v>35</v>
      </c>
      <c r="S9" s="16"/>
      <c r="T9" s="16"/>
      <c r="U9" s="16"/>
    </row>
    <row r="10" spans="1:21" ht="19.5" customHeight="1">
      <c r="A10" s="11">
        <v>2</v>
      </c>
      <c r="B10" s="220" t="s">
        <v>109</v>
      </c>
      <c r="C10" s="230" t="s">
        <v>110</v>
      </c>
      <c r="D10" s="148">
        <v>26522</v>
      </c>
      <c r="E10" s="126" t="s">
        <v>43</v>
      </c>
      <c r="F10" s="138" t="s">
        <v>46</v>
      </c>
      <c r="G10" s="138" t="s">
        <v>45</v>
      </c>
      <c r="H10" s="150">
        <v>1</v>
      </c>
      <c r="I10" s="172">
        <v>25.9</v>
      </c>
      <c r="J10" s="172" t="s">
        <v>199</v>
      </c>
      <c r="K10" s="172" t="s">
        <v>199</v>
      </c>
      <c r="L10" s="248"/>
      <c r="M10" s="172" t="s">
        <v>199</v>
      </c>
      <c r="N10" s="172" t="s">
        <v>199</v>
      </c>
      <c r="O10" s="172" t="s">
        <v>199</v>
      </c>
      <c r="P10" s="93">
        <f>MAX(I10:K10,M10:O10)</f>
        <v>25.9</v>
      </c>
      <c r="Q10" s="93">
        <f>P10*H10</f>
        <v>25.9</v>
      </c>
      <c r="R10" s="146" t="s">
        <v>35</v>
      </c>
      <c r="S10" s="16"/>
      <c r="T10" s="16"/>
      <c r="U10" s="16"/>
    </row>
    <row r="11" spans="1:21" ht="19.5" customHeight="1">
      <c r="A11" s="11">
        <v>3</v>
      </c>
      <c r="B11" s="220" t="s">
        <v>105</v>
      </c>
      <c r="C11" s="230" t="s">
        <v>106</v>
      </c>
      <c r="D11" s="148">
        <v>34322</v>
      </c>
      <c r="E11" s="126" t="s">
        <v>32</v>
      </c>
      <c r="F11" s="138" t="s">
        <v>27</v>
      </c>
      <c r="G11" s="138" t="s">
        <v>28</v>
      </c>
      <c r="H11" s="150">
        <v>1</v>
      </c>
      <c r="I11" s="172">
        <v>22.95</v>
      </c>
      <c r="J11" s="172">
        <v>23.06</v>
      </c>
      <c r="K11" s="172" t="s">
        <v>199</v>
      </c>
      <c r="L11" s="248"/>
      <c r="M11" s="172">
        <v>20</v>
      </c>
      <c r="N11" s="172">
        <v>19.26</v>
      </c>
      <c r="O11" s="172">
        <v>21.62</v>
      </c>
      <c r="P11" s="93">
        <f>MAX(I11:K11,M11:O11)</f>
        <v>23.06</v>
      </c>
      <c r="Q11" s="93">
        <f>P11*H11</f>
        <v>23.06</v>
      </c>
      <c r="R11" s="213" t="s">
        <v>35</v>
      </c>
      <c r="S11" s="16"/>
      <c r="T11" s="16"/>
      <c r="U11" s="16"/>
    </row>
    <row r="12" spans="1:21" ht="18" customHeight="1">
      <c r="A12" s="11">
        <v>4</v>
      </c>
      <c r="B12" s="217" t="s">
        <v>163</v>
      </c>
      <c r="C12" s="224" t="s">
        <v>164</v>
      </c>
      <c r="D12" s="134">
        <v>33279</v>
      </c>
      <c r="E12" s="173" t="s">
        <v>23</v>
      </c>
      <c r="F12" s="174" t="s">
        <v>33</v>
      </c>
      <c r="G12" s="173" t="s">
        <v>34</v>
      </c>
      <c r="H12" s="132">
        <v>1</v>
      </c>
      <c r="I12" s="251" t="s">
        <v>199</v>
      </c>
      <c r="J12" s="251" t="s">
        <v>199</v>
      </c>
      <c r="K12" s="251" t="s">
        <v>199</v>
      </c>
      <c r="L12" s="251"/>
      <c r="M12" s="251" t="s">
        <v>199</v>
      </c>
      <c r="N12" s="251" t="s">
        <v>199</v>
      </c>
      <c r="O12" s="251" t="s">
        <v>201</v>
      </c>
      <c r="P12" s="93">
        <v>21.76</v>
      </c>
      <c r="Q12" s="93">
        <f>P12*H12</f>
        <v>21.76</v>
      </c>
      <c r="R12" s="146" t="s">
        <v>35</v>
      </c>
      <c r="S12" s="16"/>
      <c r="T12" s="16"/>
      <c r="U12" s="16"/>
    </row>
    <row r="13" spans="1:21" ht="18" customHeight="1">
      <c r="A13" s="231"/>
      <c r="B13" s="217" t="s">
        <v>82</v>
      </c>
      <c r="C13" s="224" t="s">
        <v>83</v>
      </c>
      <c r="D13" s="129">
        <v>23542</v>
      </c>
      <c r="E13" s="130" t="s">
        <v>23</v>
      </c>
      <c r="F13" s="173" t="s">
        <v>33</v>
      </c>
      <c r="G13" s="173" t="s">
        <v>34</v>
      </c>
      <c r="H13" s="132">
        <v>1</v>
      </c>
      <c r="I13" s="251" t="s">
        <v>199</v>
      </c>
      <c r="J13" s="249" t="s">
        <v>199</v>
      </c>
      <c r="K13" s="175" t="s">
        <v>199</v>
      </c>
      <c r="L13" s="175"/>
      <c r="M13" s="175" t="s">
        <v>199</v>
      </c>
      <c r="N13" s="250" t="s">
        <v>199</v>
      </c>
      <c r="O13" s="175" t="s">
        <v>199</v>
      </c>
      <c r="P13" s="280" t="s">
        <v>203</v>
      </c>
      <c r="Q13" s="93">
        <f>P13*H13</f>
        <v>0</v>
      </c>
      <c r="R13" s="146" t="s">
        <v>35</v>
      </c>
      <c r="S13" s="16"/>
      <c r="T13" s="16"/>
      <c r="U13" s="16"/>
    </row>
    <row r="14" spans="1:18" ht="18" customHeight="1">
      <c r="A14" s="231"/>
      <c r="B14" s="220" t="s">
        <v>173</v>
      </c>
      <c r="C14" s="221" t="s">
        <v>174</v>
      </c>
      <c r="D14" s="134">
        <v>31854</v>
      </c>
      <c r="E14" s="222" t="s">
        <v>23</v>
      </c>
      <c r="F14" s="222" t="s">
        <v>24</v>
      </c>
      <c r="G14" s="222" t="s">
        <v>28</v>
      </c>
      <c r="H14" s="132">
        <v>1</v>
      </c>
      <c r="I14" s="209"/>
      <c r="J14" s="222"/>
      <c r="K14" s="222"/>
      <c r="L14" s="222"/>
      <c r="M14" s="222"/>
      <c r="N14" s="222"/>
      <c r="O14" s="222"/>
      <c r="P14" s="93" t="s">
        <v>195</v>
      </c>
      <c r="Q14" s="93"/>
      <c r="R14" s="146" t="s">
        <v>35</v>
      </c>
    </row>
  </sheetData>
  <sheetProtection/>
  <mergeCells count="11">
    <mergeCell ref="I7:O7"/>
    <mergeCell ref="P7:P8"/>
    <mergeCell ref="B7:B8"/>
    <mergeCell ref="C7:C8"/>
    <mergeCell ref="D7:D8"/>
    <mergeCell ref="Q7:Q8"/>
    <mergeCell ref="R7:R8"/>
    <mergeCell ref="E7:E8"/>
    <mergeCell ref="F7:F8"/>
    <mergeCell ref="G7:G8"/>
    <mergeCell ref="H7:H8"/>
  </mergeCells>
  <printOptions horizontalCentered="1"/>
  <pageMargins left="0.393055555555556" right="0.393055555555556" top="0.393055555555556" bottom="0.393055555555556" header="0.4" footer="0.511805555555556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99FF"/>
  </sheetPr>
  <dimension ref="A1:T19"/>
  <sheetViews>
    <sheetView showZeros="0" zoomScalePageLayoutView="0" workbookViewId="0" topLeftCell="A1">
      <selection activeCell="A14" sqref="A14"/>
    </sheetView>
  </sheetViews>
  <sheetFormatPr defaultColWidth="9.140625" defaultRowHeight="15"/>
  <cols>
    <col min="1" max="1" width="5.421875" style="12" customWidth="1"/>
    <col min="2" max="2" width="10.57421875" style="12" customWidth="1"/>
    <col min="3" max="3" width="12.421875" style="12" customWidth="1"/>
    <col min="4" max="4" width="9.00390625" style="12" customWidth="1"/>
    <col min="5" max="5" width="5.00390625" style="12" customWidth="1"/>
    <col min="6" max="6" width="4.00390625" style="12" customWidth="1"/>
    <col min="7" max="8" width="7.57421875" style="12" customWidth="1"/>
    <col min="9" max="9" width="4.421875" style="12" customWidth="1"/>
    <col min="10" max="10" width="4.57421875" style="12" customWidth="1"/>
    <col min="11" max="11" width="4.57421875" style="12" hidden="1" customWidth="1"/>
    <col min="12" max="14" width="4.57421875" style="12" customWidth="1"/>
    <col min="15" max="15" width="6.8515625" style="12" customWidth="1"/>
    <col min="16" max="16" width="6.57421875" style="12" customWidth="1"/>
    <col min="17" max="17" width="13.421875" style="12" bestFit="1" customWidth="1"/>
    <col min="18" max="20" width="9.57421875" style="12" customWidth="1"/>
    <col min="21" max="16384" width="8.8515625" style="12" customWidth="1"/>
  </cols>
  <sheetData>
    <row r="1" spans="1:16" ht="20.25" customHeight="1">
      <c r="A1" s="72" t="s">
        <v>134</v>
      </c>
      <c r="B1" s="1"/>
      <c r="C1" s="1"/>
      <c r="D1" s="1"/>
      <c r="E1" s="7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 customHeight="1">
      <c r="A2" s="1"/>
      <c r="B2" s="3" t="s">
        <v>131</v>
      </c>
      <c r="C2" s="1"/>
      <c r="D2" s="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2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0" ht="19.5" customHeight="1">
      <c r="A4" s="16"/>
      <c r="B4" s="35" t="s">
        <v>152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9.5" customHeight="1">
      <c r="A6" s="3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8"/>
      <c r="P6" s="18"/>
      <c r="Q6" s="16"/>
      <c r="R6" s="16"/>
      <c r="S6" s="16"/>
      <c r="T6" s="16"/>
    </row>
    <row r="7" spans="1:20" ht="19.5" customHeight="1">
      <c r="A7" s="229" t="s">
        <v>2</v>
      </c>
      <c r="B7" s="339" t="s">
        <v>4</v>
      </c>
      <c r="C7" s="336" t="s">
        <v>5</v>
      </c>
      <c r="D7" s="338" t="s">
        <v>6</v>
      </c>
      <c r="E7" s="336" t="s">
        <v>7</v>
      </c>
      <c r="F7" s="336" t="s">
        <v>8</v>
      </c>
      <c r="G7" s="336" t="s">
        <v>9</v>
      </c>
      <c r="H7" s="330" t="s">
        <v>10</v>
      </c>
      <c r="I7" s="336" t="s">
        <v>11</v>
      </c>
      <c r="J7" s="400" t="s">
        <v>103</v>
      </c>
      <c r="K7" s="401"/>
      <c r="L7" s="401"/>
      <c r="M7" s="401"/>
      <c r="N7" s="402"/>
      <c r="O7" s="337" t="s">
        <v>13</v>
      </c>
      <c r="P7" s="338" t="s">
        <v>14</v>
      </c>
      <c r="Q7" s="384" t="s">
        <v>16</v>
      </c>
      <c r="R7" s="16"/>
      <c r="S7" s="16"/>
      <c r="T7" s="16"/>
    </row>
    <row r="8" spans="1:20" ht="15" customHeight="1">
      <c r="A8" s="11" t="s">
        <v>19</v>
      </c>
      <c r="B8" s="339"/>
      <c r="C8" s="336"/>
      <c r="D8" s="338"/>
      <c r="E8" s="336"/>
      <c r="F8" s="336"/>
      <c r="G8" s="336"/>
      <c r="H8" s="330"/>
      <c r="I8" s="336"/>
      <c r="J8" s="199">
        <v>1</v>
      </c>
      <c r="K8" s="199" t="s">
        <v>104</v>
      </c>
      <c r="L8" s="199">
        <v>2</v>
      </c>
      <c r="M8" s="199">
        <v>3</v>
      </c>
      <c r="N8" s="199">
        <v>4</v>
      </c>
      <c r="O8" s="337"/>
      <c r="P8" s="338"/>
      <c r="Q8" s="384"/>
      <c r="R8" s="16"/>
      <c r="S8" s="16"/>
      <c r="T8" s="16"/>
    </row>
    <row r="9" spans="1:17" ht="18" customHeight="1">
      <c r="A9" s="11">
        <v>1</v>
      </c>
      <c r="B9" s="203" t="s">
        <v>50</v>
      </c>
      <c r="C9" s="204" t="s">
        <v>51</v>
      </c>
      <c r="D9" s="82">
        <v>38430</v>
      </c>
      <c r="E9" s="83">
        <f>IF(COUNT(D9)=0,"---",43170-D9)</f>
        <v>4740</v>
      </c>
      <c r="F9" s="84" t="s">
        <v>32</v>
      </c>
      <c r="G9" s="85" t="s">
        <v>52</v>
      </c>
      <c r="H9" s="85" t="s">
        <v>53</v>
      </c>
      <c r="I9" s="86">
        <v>1</v>
      </c>
      <c r="J9" s="166">
        <v>19.23</v>
      </c>
      <c r="K9" s="166" t="e">
        <f>#REF!*I9</f>
        <v>#REF!</v>
      </c>
      <c r="L9" s="258">
        <v>9.11</v>
      </c>
      <c r="M9" s="258">
        <v>14.55</v>
      </c>
      <c r="N9" s="258">
        <v>15.07</v>
      </c>
      <c r="O9" s="93">
        <f>MAX(J9:J9,L9:N9)</f>
        <v>19.23</v>
      </c>
      <c r="P9" s="93">
        <f>O9*I9</f>
        <v>19.23</v>
      </c>
      <c r="Q9" s="167" t="s">
        <v>155</v>
      </c>
    </row>
    <row r="10" spans="1:17" ht="18" customHeight="1">
      <c r="A10" s="11">
        <v>2</v>
      </c>
      <c r="B10" s="217" t="s">
        <v>47</v>
      </c>
      <c r="C10" s="224" t="s">
        <v>48</v>
      </c>
      <c r="D10" s="134">
        <v>39934</v>
      </c>
      <c r="E10" s="140">
        <f>IF(COUNT(D10)=0,"---",43170-D10)</f>
        <v>3236</v>
      </c>
      <c r="F10" s="130" t="s">
        <v>23</v>
      </c>
      <c r="G10" s="131" t="s">
        <v>27</v>
      </c>
      <c r="H10" s="131" t="s">
        <v>28</v>
      </c>
      <c r="I10" s="132">
        <v>1</v>
      </c>
      <c r="J10" s="258">
        <v>14.62</v>
      </c>
      <c r="K10" s="258"/>
      <c r="L10" s="263">
        <v>13.1</v>
      </c>
      <c r="M10" s="258">
        <v>12.4</v>
      </c>
      <c r="N10" s="263">
        <v>9.3</v>
      </c>
      <c r="O10" s="93">
        <f>MAX(J10:J10,L10:N10)</f>
        <v>14.62</v>
      </c>
      <c r="P10" s="93">
        <f>O10*I10</f>
        <v>14.62</v>
      </c>
      <c r="Q10" s="181" t="s">
        <v>29</v>
      </c>
    </row>
    <row r="11" spans="1:17" ht="18" customHeight="1">
      <c r="A11" s="11">
        <v>3</v>
      </c>
      <c r="B11" s="203" t="s">
        <v>57</v>
      </c>
      <c r="C11" s="204" t="s">
        <v>51</v>
      </c>
      <c r="D11" s="82">
        <v>39759</v>
      </c>
      <c r="E11" s="83">
        <f>IF(COUNT(D11)=0,"---",43170-D11)</f>
        <v>3411</v>
      </c>
      <c r="F11" s="84" t="s">
        <v>32</v>
      </c>
      <c r="G11" s="85" t="s">
        <v>52</v>
      </c>
      <c r="H11" s="85" t="s">
        <v>53</v>
      </c>
      <c r="I11" s="86">
        <v>1</v>
      </c>
      <c r="J11" s="166">
        <v>14.14</v>
      </c>
      <c r="K11" s="166" t="e">
        <f>#REF!*I11</f>
        <v>#REF!</v>
      </c>
      <c r="L11" s="184">
        <v>12.13</v>
      </c>
      <c r="M11" s="258">
        <v>7.11</v>
      </c>
      <c r="N11" s="258">
        <v>12.89</v>
      </c>
      <c r="O11" s="93">
        <f>MAX(J11:J11,L11:N11)</f>
        <v>14.14</v>
      </c>
      <c r="P11" s="93">
        <f>O11*I11</f>
        <v>14.14</v>
      </c>
      <c r="Q11" s="167" t="s">
        <v>155</v>
      </c>
    </row>
    <row r="12" ht="12.75">
      <c r="A12" s="17"/>
    </row>
    <row r="13" ht="12.75">
      <c r="A13" s="17"/>
    </row>
    <row r="14" spans="1:17" ht="17.25">
      <c r="A14" s="17"/>
      <c r="B14" s="35" t="s">
        <v>153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2.7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2.75">
      <c r="A16" s="26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  <c r="P16" s="18"/>
      <c r="Q16" s="16"/>
    </row>
    <row r="17" spans="1:17" ht="12.75">
      <c r="A17" s="229" t="s">
        <v>2</v>
      </c>
      <c r="B17" s="339" t="s">
        <v>4</v>
      </c>
      <c r="C17" s="336" t="s">
        <v>5</v>
      </c>
      <c r="D17" s="338" t="s">
        <v>6</v>
      </c>
      <c r="E17" s="336" t="s">
        <v>7</v>
      </c>
      <c r="F17" s="336" t="s">
        <v>8</v>
      </c>
      <c r="G17" s="336" t="s">
        <v>9</v>
      </c>
      <c r="H17" s="330" t="s">
        <v>10</v>
      </c>
      <c r="I17" s="336" t="s">
        <v>11</v>
      </c>
      <c r="J17" s="403" t="s">
        <v>103</v>
      </c>
      <c r="K17" s="404"/>
      <c r="L17" s="404"/>
      <c r="M17" s="404"/>
      <c r="N17" s="405"/>
      <c r="O17" s="337" t="s">
        <v>13</v>
      </c>
      <c r="P17" s="338" t="s">
        <v>14</v>
      </c>
      <c r="Q17" s="384" t="s">
        <v>16</v>
      </c>
    </row>
    <row r="18" spans="1:17" ht="12.75">
      <c r="A18" s="11" t="s">
        <v>19</v>
      </c>
      <c r="B18" s="339"/>
      <c r="C18" s="336"/>
      <c r="D18" s="338"/>
      <c r="E18" s="336"/>
      <c r="F18" s="336"/>
      <c r="G18" s="336"/>
      <c r="H18" s="330"/>
      <c r="I18" s="336"/>
      <c r="J18" s="199">
        <v>1</v>
      </c>
      <c r="K18" s="199" t="s">
        <v>104</v>
      </c>
      <c r="L18" s="199">
        <v>2</v>
      </c>
      <c r="M18" s="199">
        <v>3</v>
      </c>
      <c r="N18" s="199">
        <v>4</v>
      </c>
      <c r="O18" s="337"/>
      <c r="P18" s="338"/>
      <c r="Q18" s="384"/>
    </row>
    <row r="19" spans="1:17" ht="18" customHeight="1">
      <c r="A19" s="11">
        <v>1</v>
      </c>
      <c r="B19" s="203" t="s">
        <v>88</v>
      </c>
      <c r="C19" s="204" t="s">
        <v>89</v>
      </c>
      <c r="D19" s="82">
        <v>37802</v>
      </c>
      <c r="E19" s="83">
        <f>IF(COUNT(D19)=0,"---",43170-D19)</f>
        <v>5368</v>
      </c>
      <c r="F19" s="84" t="s">
        <v>23</v>
      </c>
      <c r="G19" s="85" t="s">
        <v>27</v>
      </c>
      <c r="H19" s="85" t="s">
        <v>28</v>
      </c>
      <c r="I19" s="86">
        <v>1</v>
      </c>
      <c r="J19" s="166">
        <v>25.27</v>
      </c>
      <c r="K19" s="166" t="e">
        <f>#REF!*I19</f>
        <v>#REF!</v>
      </c>
      <c r="L19" s="184">
        <v>26.95</v>
      </c>
      <c r="M19" s="258">
        <v>25.63</v>
      </c>
      <c r="N19" s="258" t="s">
        <v>199</v>
      </c>
      <c r="O19" s="93">
        <f>MAX(J19:J19,L19:N19)</f>
        <v>26.95</v>
      </c>
      <c r="P19" s="93">
        <f>O19*I19</f>
        <v>26.95</v>
      </c>
      <c r="Q19" s="167" t="s">
        <v>29</v>
      </c>
    </row>
  </sheetData>
  <sheetProtection/>
  <mergeCells count="24">
    <mergeCell ref="Q17:Q18"/>
    <mergeCell ref="I17:I18"/>
    <mergeCell ref="O17:O18"/>
    <mergeCell ref="P17:P18"/>
    <mergeCell ref="J17:N17"/>
    <mergeCell ref="E17:E18"/>
    <mergeCell ref="F17:F18"/>
    <mergeCell ref="G17:G18"/>
    <mergeCell ref="H17:H18"/>
    <mergeCell ref="B7:B8"/>
    <mergeCell ref="C7:C8"/>
    <mergeCell ref="D7:D8"/>
    <mergeCell ref="B17:B18"/>
    <mergeCell ref="C17:C18"/>
    <mergeCell ref="D17:D18"/>
    <mergeCell ref="E7:E8"/>
    <mergeCell ref="P7:P8"/>
    <mergeCell ref="Q7:Q8"/>
    <mergeCell ref="F7:F8"/>
    <mergeCell ref="G7:G8"/>
    <mergeCell ref="H7:H8"/>
    <mergeCell ref="I7:I8"/>
    <mergeCell ref="O7:O8"/>
    <mergeCell ref="J7:N7"/>
  </mergeCells>
  <printOptions horizontalCentered="1"/>
  <pageMargins left="0.393055555555556" right="0.393055555555556" top="0.393055555555556" bottom="0.393055555555556" header="0.4" footer="0.51180555555555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Y18"/>
  <sheetViews>
    <sheetView showZeros="0" zoomScalePageLayoutView="0" workbookViewId="0" topLeftCell="A1">
      <selection activeCell="B9" sqref="B9"/>
    </sheetView>
  </sheetViews>
  <sheetFormatPr defaultColWidth="9.140625" defaultRowHeight="15"/>
  <cols>
    <col min="1" max="1" width="3.00390625" style="1" customWidth="1"/>
    <col min="2" max="3" width="3.140625" style="1" customWidth="1"/>
    <col min="4" max="4" width="4.421875" style="1" customWidth="1"/>
    <col min="5" max="5" width="10.57421875" style="1" bestFit="1" customWidth="1"/>
    <col min="6" max="6" width="14.421875" style="1" customWidth="1"/>
    <col min="7" max="7" width="9.00390625" style="1" customWidth="1"/>
    <col min="8" max="8" width="5.00390625" style="1" bestFit="1" customWidth="1"/>
    <col min="9" max="9" width="4.421875" style="1" customWidth="1"/>
    <col min="10" max="10" width="9.00390625" style="1" customWidth="1"/>
    <col min="11" max="11" width="7.421875" style="1" bestFit="1" customWidth="1"/>
    <col min="12" max="12" width="4.57421875" style="1" customWidth="1"/>
    <col min="13" max="13" width="5.140625" style="1" customWidth="1"/>
    <col min="14" max="14" width="6.8515625" style="1" customWidth="1"/>
    <col min="15" max="15" width="6.57421875" style="1" customWidth="1"/>
    <col min="16" max="16" width="5.57421875" style="1" customWidth="1"/>
    <col min="17" max="17" width="6.8515625" style="1" customWidth="1"/>
    <col min="18" max="18" width="6.57421875" style="1" customWidth="1"/>
    <col min="19" max="19" width="5.57421875" style="1" customWidth="1"/>
    <col min="20" max="20" width="11.421875" style="1" customWidth="1"/>
    <col min="21" max="21" width="3.57421875" style="1" hidden="1" customWidth="1"/>
    <col min="22" max="22" width="2.00390625" style="1" hidden="1" customWidth="1"/>
    <col min="23" max="25" width="9.57421875" style="1" customWidth="1"/>
    <col min="26" max="16384" width="9.140625" style="1" customWidth="1"/>
  </cols>
  <sheetData>
    <row r="1" spans="1:19" ht="20.25" customHeight="1">
      <c r="A1" s="72" t="s">
        <v>134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5:19" ht="12.75" customHeight="1">
      <c r="E2" s="3" t="s">
        <v>131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4:19" ht="12.75" customHeight="1"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5" ht="19.5" customHeight="1">
      <c r="A4" s="4"/>
      <c r="B4" s="4"/>
      <c r="C4" s="4"/>
      <c r="D4" s="4"/>
      <c r="E4" s="74" t="s">
        <v>138</v>
      </c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T4" s="4"/>
      <c r="U4" s="4"/>
      <c r="V4" s="4"/>
      <c r="W4" s="4"/>
      <c r="X4" s="4"/>
      <c r="Y4" s="4"/>
    </row>
    <row r="5" spans="1:25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T5" s="4"/>
      <c r="U5" s="4"/>
      <c r="V5" s="4"/>
      <c r="W5" s="4"/>
      <c r="X5" s="4"/>
      <c r="Y5" s="4"/>
    </row>
    <row r="6" spans="1:25" ht="19.5" customHeight="1">
      <c r="A6" s="75"/>
      <c r="B6" s="75"/>
      <c r="C6" s="75"/>
      <c r="D6" s="4"/>
      <c r="E6" s="283" t="s">
        <v>0</v>
      </c>
      <c r="F6" s="284"/>
      <c r="G6" s="4"/>
      <c r="H6" s="4"/>
      <c r="I6" s="4"/>
      <c r="J6" s="4"/>
      <c r="K6" s="4"/>
      <c r="L6" s="4"/>
      <c r="M6" s="4"/>
      <c r="N6" s="76" t="s">
        <v>1</v>
      </c>
      <c r="O6" s="77"/>
      <c r="P6" s="94"/>
      <c r="Q6" s="78" t="s">
        <v>0</v>
      </c>
      <c r="R6" s="77"/>
      <c r="S6" s="94"/>
      <c r="T6" s="79"/>
      <c r="U6" s="4"/>
      <c r="V6" s="4"/>
      <c r="W6" s="4"/>
      <c r="X6" s="4"/>
      <c r="Y6" s="4"/>
    </row>
    <row r="7" spans="1:25" ht="19.5" customHeight="1">
      <c r="A7" s="307" t="s">
        <v>2</v>
      </c>
      <c r="B7" s="308"/>
      <c r="C7" s="309"/>
      <c r="D7" s="281" t="s">
        <v>3</v>
      </c>
      <c r="E7" s="303" t="s">
        <v>4</v>
      </c>
      <c r="F7" s="305" t="s">
        <v>5</v>
      </c>
      <c r="G7" s="289" t="s">
        <v>6</v>
      </c>
      <c r="H7" s="281" t="s">
        <v>7</v>
      </c>
      <c r="I7" s="281" t="s">
        <v>8</v>
      </c>
      <c r="J7" s="281" t="s">
        <v>9</v>
      </c>
      <c r="K7" s="281" t="s">
        <v>10</v>
      </c>
      <c r="L7" s="281" t="s">
        <v>11</v>
      </c>
      <c r="M7" s="289" t="s">
        <v>12</v>
      </c>
      <c r="N7" s="295" t="s">
        <v>13</v>
      </c>
      <c r="O7" s="293" t="s">
        <v>14</v>
      </c>
      <c r="P7" s="293" t="s">
        <v>15</v>
      </c>
      <c r="Q7" s="295" t="s">
        <v>13</v>
      </c>
      <c r="R7" s="293" t="s">
        <v>14</v>
      </c>
      <c r="S7" s="293" t="s">
        <v>15</v>
      </c>
      <c r="T7" s="293" t="s">
        <v>16</v>
      </c>
      <c r="U7" s="4"/>
      <c r="V7" s="4"/>
      <c r="W7" s="4"/>
      <c r="X7" s="4"/>
      <c r="Y7" s="4"/>
    </row>
    <row r="8" spans="1:25" ht="15" customHeight="1">
      <c r="A8" s="186" t="s">
        <v>17</v>
      </c>
      <c r="B8" s="186" t="s">
        <v>18</v>
      </c>
      <c r="C8" s="186" t="s">
        <v>20</v>
      </c>
      <c r="D8" s="282"/>
      <c r="E8" s="304"/>
      <c r="F8" s="306"/>
      <c r="G8" s="290"/>
      <c r="H8" s="282"/>
      <c r="I8" s="282"/>
      <c r="J8" s="282"/>
      <c r="K8" s="282"/>
      <c r="L8" s="282"/>
      <c r="M8" s="290"/>
      <c r="N8" s="296"/>
      <c r="O8" s="294"/>
      <c r="P8" s="294"/>
      <c r="Q8" s="296"/>
      <c r="R8" s="294"/>
      <c r="S8" s="294"/>
      <c r="T8" s="294"/>
      <c r="U8" s="4"/>
      <c r="V8" s="4"/>
      <c r="W8" s="4"/>
      <c r="X8" s="4"/>
      <c r="Y8" s="4"/>
    </row>
    <row r="9" spans="1:22" ht="18" customHeight="1">
      <c r="A9" s="186">
        <v>1</v>
      </c>
      <c r="B9" s="186"/>
      <c r="C9" s="124"/>
      <c r="D9" s="214">
        <v>13</v>
      </c>
      <c r="E9" s="81" t="s">
        <v>21</v>
      </c>
      <c r="F9" s="88" t="s">
        <v>22</v>
      </c>
      <c r="G9" s="82">
        <v>33373</v>
      </c>
      <c r="H9" s="83">
        <f aca="true" t="shared" si="0" ref="H9:H18">IF(COUNT(G9)=0,"---",43170-G9)</f>
        <v>9797</v>
      </c>
      <c r="I9" s="84" t="s">
        <v>23</v>
      </c>
      <c r="J9" s="85" t="s">
        <v>24</v>
      </c>
      <c r="K9" s="85" t="s">
        <v>28</v>
      </c>
      <c r="L9" s="86">
        <v>1</v>
      </c>
      <c r="M9" s="123"/>
      <c r="N9" s="87">
        <v>14.68</v>
      </c>
      <c r="O9" s="87">
        <f aca="true" t="shared" si="1" ref="O9:O18">N9*L9</f>
        <v>14.68</v>
      </c>
      <c r="P9" s="87">
        <f aca="true" t="shared" si="2" ref="P9:P18">O9*M9</f>
        <v>0</v>
      </c>
      <c r="Q9" s="87">
        <v>14.37</v>
      </c>
      <c r="R9" s="87">
        <f aca="true" t="shared" si="3" ref="R9:S14">Q9*L9</f>
        <v>14.37</v>
      </c>
      <c r="S9" s="87">
        <f t="shared" si="3"/>
        <v>0</v>
      </c>
      <c r="T9" s="167" t="s">
        <v>35</v>
      </c>
      <c r="U9" s="1">
        <v>1</v>
      </c>
      <c r="V9" s="1">
        <v>4</v>
      </c>
    </row>
    <row r="10" spans="1:22" ht="18" customHeight="1">
      <c r="A10" s="186">
        <v>2</v>
      </c>
      <c r="B10" s="186">
        <v>1</v>
      </c>
      <c r="C10" s="124"/>
      <c r="D10" s="214">
        <v>6</v>
      </c>
      <c r="E10" s="81" t="s">
        <v>25</v>
      </c>
      <c r="F10" s="88" t="s">
        <v>26</v>
      </c>
      <c r="G10" s="82">
        <v>37217</v>
      </c>
      <c r="H10" s="83">
        <f t="shared" si="0"/>
        <v>5953</v>
      </c>
      <c r="I10" s="84" t="s">
        <v>23</v>
      </c>
      <c r="J10" s="85" t="s">
        <v>27</v>
      </c>
      <c r="K10" s="85" t="s">
        <v>28</v>
      </c>
      <c r="L10" s="86">
        <v>1</v>
      </c>
      <c r="M10" s="123"/>
      <c r="N10" s="87">
        <v>14.71</v>
      </c>
      <c r="O10" s="87">
        <f t="shared" si="1"/>
        <v>14.71</v>
      </c>
      <c r="P10" s="87">
        <f t="shared" si="2"/>
        <v>0</v>
      </c>
      <c r="Q10" s="87">
        <v>14.78</v>
      </c>
      <c r="R10" s="87">
        <f t="shared" si="3"/>
        <v>14.78</v>
      </c>
      <c r="S10" s="87">
        <f t="shared" si="3"/>
        <v>0</v>
      </c>
      <c r="T10" s="167" t="s">
        <v>29</v>
      </c>
      <c r="U10" s="1">
        <v>3</v>
      </c>
      <c r="V10" s="1">
        <v>4</v>
      </c>
    </row>
    <row r="11" spans="1:22" ht="18" customHeight="1">
      <c r="A11" s="186">
        <v>3</v>
      </c>
      <c r="B11" s="186"/>
      <c r="C11" s="186">
        <v>1</v>
      </c>
      <c r="D11" s="186">
        <v>34</v>
      </c>
      <c r="E11" s="81" t="s">
        <v>64</v>
      </c>
      <c r="F11" s="88" t="s">
        <v>65</v>
      </c>
      <c r="G11" s="82">
        <v>22772</v>
      </c>
      <c r="H11" s="83">
        <f t="shared" si="0"/>
        <v>20398</v>
      </c>
      <c r="I11" s="84" t="s">
        <v>58</v>
      </c>
      <c r="J11" s="85" t="s">
        <v>52</v>
      </c>
      <c r="K11" s="85" t="s">
        <v>53</v>
      </c>
      <c r="L11" s="86">
        <v>0.95</v>
      </c>
      <c r="M11" s="123">
        <v>0.8219</v>
      </c>
      <c r="N11" s="87">
        <v>16.47</v>
      </c>
      <c r="O11" s="87">
        <f t="shared" si="1"/>
        <v>15.646499999999998</v>
      </c>
      <c r="P11" s="87">
        <f t="shared" si="2"/>
        <v>12.859858349999998</v>
      </c>
      <c r="Q11" s="87">
        <v>16</v>
      </c>
      <c r="R11" s="87">
        <f t="shared" si="3"/>
        <v>15.2</v>
      </c>
      <c r="S11" s="87">
        <f t="shared" si="3"/>
        <v>12.49288</v>
      </c>
      <c r="T11" s="167" t="s">
        <v>54</v>
      </c>
      <c r="U11" s="1">
        <v>3</v>
      </c>
      <c r="V11" s="1">
        <v>2</v>
      </c>
    </row>
    <row r="12" spans="1:22" ht="18" customHeight="1">
      <c r="A12" s="186">
        <v>4</v>
      </c>
      <c r="B12" s="186"/>
      <c r="C12" s="186"/>
      <c r="D12" s="186">
        <v>42</v>
      </c>
      <c r="E12" s="81" t="s">
        <v>30</v>
      </c>
      <c r="F12" s="88" t="s">
        <v>31</v>
      </c>
      <c r="G12" s="82">
        <v>30163</v>
      </c>
      <c r="H12" s="83">
        <f t="shared" si="0"/>
        <v>13007</v>
      </c>
      <c r="I12" s="84" t="s">
        <v>32</v>
      </c>
      <c r="J12" s="85" t="s">
        <v>33</v>
      </c>
      <c r="K12" s="85" t="s">
        <v>34</v>
      </c>
      <c r="L12" s="86">
        <v>1</v>
      </c>
      <c r="M12" s="123"/>
      <c r="N12" s="87">
        <v>18.81</v>
      </c>
      <c r="O12" s="87">
        <f t="shared" si="1"/>
        <v>18.81</v>
      </c>
      <c r="P12" s="87">
        <f t="shared" si="2"/>
        <v>0</v>
      </c>
      <c r="Q12" s="87">
        <v>17.22</v>
      </c>
      <c r="R12" s="87">
        <f t="shared" si="3"/>
        <v>17.22</v>
      </c>
      <c r="S12" s="87">
        <f t="shared" si="3"/>
        <v>0</v>
      </c>
      <c r="T12" s="167" t="s">
        <v>35</v>
      </c>
      <c r="U12" s="1">
        <v>4</v>
      </c>
      <c r="V12" s="1">
        <v>4</v>
      </c>
    </row>
    <row r="13" spans="1:22" ht="18" customHeight="1">
      <c r="A13" s="186">
        <v>5</v>
      </c>
      <c r="B13" s="186">
        <v>2</v>
      </c>
      <c r="C13" s="205"/>
      <c r="D13" s="206">
        <v>11</v>
      </c>
      <c r="E13" s="81" t="s">
        <v>171</v>
      </c>
      <c r="F13" s="253" t="s">
        <v>172</v>
      </c>
      <c r="G13" s="82">
        <v>36875</v>
      </c>
      <c r="H13" s="83">
        <f t="shared" si="0"/>
        <v>6295</v>
      </c>
      <c r="I13" s="213" t="s">
        <v>32</v>
      </c>
      <c r="J13" s="213" t="s">
        <v>24</v>
      </c>
      <c r="K13" s="213" t="s">
        <v>28</v>
      </c>
      <c r="L13" s="165">
        <v>1</v>
      </c>
      <c r="M13" s="213"/>
      <c r="N13" s="87">
        <v>18.16</v>
      </c>
      <c r="O13" s="87">
        <f t="shared" si="1"/>
        <v>18.16</v>
      </c>
      <c r="P13" s="87">
        <f t="shared" si="2"/>
        <v>0</v>
      </c>
      <c r="Q13" s="87">
        <v>18.68</v>
      </c>
      <c r="R13" s="87">
        <f t="shared" si="3"/>
        <v>18.68</v>
      </c>
      <c r="S13" s="87">
        <f t="shared" si="3"/>
        <v>0</v>
      </c>
      <c r="T13" s="213" t="s">
        <v>35</v>
      </c>
      <c r="U13" s="1">
        <v>1</v>
      </c>
      <c r="V13" s="1">
        <v>3</v>
      </c>
    </row>
    <row r="14" spans="1:22" ht="18" customHeight="1">
      <c r="A14" s="186">
        <v>6</v>
      </c>
      <c r="B14" s="205"/>
      <c r="C14" s="186">
        <v>2</v>
      </c>
      <c r="D14" s="206">
        <v>45</v>
      </c>
      <c r="E14" s="210" t="s">
        <v>168</v>
      </c>
      <c r="F14" s="211" t="s">
        <v>167</v>
      </c>
      <c r="G14" s="82">
        <v>21128</v>
      </c>
      <c r="H14" s="83">
        <f t="shared" si="0"/>
        <v>22042</v>
      </c>
      <c r="I14" s="84" t="s">
        <v>23</v>
      </c>
      <c r="J14" s="212" t="s">
        <v>33</v>
      </c>
      <c r="K14" s="212" t="s">
        <v>34</v>
      </c>
      <c r="L14" s="165">
        <v>1</v>
      </c>
      <c r="M14" s="123">
        <v>0.7744</v>
      </c>
      <c r="N14" s="87">
        <v>21.38</v>
      </c>
      <c r="O14" s="87">
        <f t="shared" si="1"/>
        <v>21.38</v>
      </c>
      <c r="P14" s="87">
        <f t="shared" si="2"/>
        <v>16.556672</v>
      </c>
      <c r="Q14" s="87">
        <v>21.03</v>
      </c>
      <c r="R14" s="87">
        <f t="shared" si="3"/>
        <v>21.03</v>
      </c>
      <c r="S14" s="87">
        <f t="shared" si="3"/>
        <v>16.285632</v>
      </c>
      <c r="T14" s="167" t="s">
        <v>35</v>
      </c>
      <c r="U14" s="1">
        <v>4</v>
      </c>
      <c r="V14" s="1">
        <v>5</v>
      </c>
    </row>
    <row r="15" spans="1:22" ht="18" customHeight="1">
      <c r="A15" s="186">
        <v>7</v>
      </c>
      <c r="B15" s="186"/>
      <c r="C15" s="124"/>
      <c r="D15" s="186">
        <v>21</v>
      </c>
      <c r="E15" s="203" t="s">
        <v>41</v>
      </c>
      <c r="F15" s="204" t="s">
        <v>42</v>
      </c>
      <c r="G15" s="82">
        <v>34235</v>
      </c>
      <c r="H15" s="83">
        <f t="shared" si="0"/>
        <v>8935</v>
      </c>
      <c r="I15" s="84" t="s">
        <v>43</v>
      </c>
      <c r="J15" s="85" t="s">
        <v>44</v>
      </c>
      <c r="K15" s="85" t="s">
        <v>45</v>
      </c>
      <c r="L15" s="86">
        <v>1</v>
      </c>
      <c r="M15" s="123"/>
      <c r="N15" s="87">
        <v>17.94</v>
      </c>
      <c r="O15" s="87">
        <f t="shared" si="1"/>
        <v>17.94</v>
      </c>
      <c r="P15" s="87">
        <f t="shared" si="2"/>
        <v>0</v>
      </c>
      <c r="Q15" s="87" t="s">
        <v>195</v>
      </c>
      <c r="R15" s="87"/>
      <c r="S15" s="87">
        <f>R15*M15</f>
        <v>0</v>
      </c>
      <c r="T15" s="167" t="s">
        <v>35</v>
      </c>
      <c r="U15" s="1">
        <v>2</v>
      </c>
      <c r="V15" s="1">
        <v>4</v>
      </c>
    </row>
    <row r="16" spans="1:20" s="4" customFormat="1" ht="18" customHeight="1">
      <c r="A16" s="186">
        <v>8</v>
      </c>
      <c r="B16" s="186"/>
      <c r="C16" s="186">
        <v>4</v>
      </c>
      <c r="D16" s="186">
        <v>41</v>
      </c>
      <c r="E16" s="203" t="s">
        <v>59</v>
      </c>
      <c r="F16" s="204" t="s">
        <v>60</v>
      </c>
      <c r="G16" s="82">
        <v>22537</v>
      </c>
      <c r="H16" s="83">
        <f t="shared" si="0"/>
        <v>20633</v>
      </c>
      <c r="I16" s="84" t="s">
        <v>23</v>
      </c>
      <c r="J16" s="85" t="s">
        <v>33</v>
      </c>
      <c r="K16" s="85" t="s">
        <v>34</v>
      </c>
      <c r="L16" s="86">
        <v>1</v>
      </c>
      <c r="M16" s="123">
        <v>0.8142</v>
      </c>
      <c r="N16" s="87">
        <v>25.85</v>
      </c>
      <c r="O16" s="87">
        <f t="shared" si="1"/>
        <v>25.85</v>
      </c>
      <c r="P16" s="87">
        <f t="shared" si="2"/>
        <v>21.04707</v>
      </c>
      <c r="Q16" s="87"/>
      <c r="R16" s="87">
        <f>Q16*L16</f>
        <v>0</v>
      </c>
      <c r="S16" s="87">
        <f>R16*M16</f>
        <v>0</v>
      </c>
      <c r="T16" s="167" t="s">
        <v>35</v>
      </c>
    </row>
    <row r="17" spans="1:23" s="4" customFormat="1" ht="18" customHeight="1">
      <c r="A17" s="186">
        <v>9</v>
      </c>
      <c r="B17" s="205"/>
      <c r="C17" s="186">
        <v>3</v>
      </c>
      <c r="D17" s="206">
        <v>44</v>
      </c>
      <c r="E17" s="207" t="s">
        <v>165</v>
      </c>
      <c r="F17" s="208" t="s">
        <v>166</v>
      </c>
      <c r="G17" s="125">
        <v>19659</v>
      </c>
      <c r="H17" s="83">
        <f t="shared" si="0"/>
        <v>23511</v>
      </c>
      <c r="I17" s="126" t="s">
        <v>23</v>
      </c>
      <c r="J17" s="209" t="s">
        <v>33</v>
      </c>
      <c r="K17" s="209" t="s">
        <v>34</v>
      </c>
      <c r="L17" s="169">
        <v>1</v>
      </c>
      <c r="M17" s="123">
        <v>0.7465</v>
      </c>
      <c r="N17" s="87">
        <v>26.44</v>
      </c>
      <c r="O17" s="87">
        <f t="shared" si="1"/>
        <v>26.44</v>
      </c>
      <c r="P17" s="87">
        <f t="shared" si="2"/>
        <v>19.737460000000002</v>
      </c>
      <c r="Q17" s="87"/>
      <c r="R17" s="87">
        <f>Q17*L17</f>
        <v>0</v>
      </c>
      <c r="S17" s="87">
        <f>R17*M17</f>
        <v>0</v>
      </c>
      <c r="T17" s="170" t="s">
        <v>35</v>
      </c>
      <c r="U17" s="24"/>
      <c r="V17" s="24"/>
      <c r="W17" s="24"/>
    </row>
    <row r="18" spans="1:20" s="4" customFormat="1" ht="18" customHeight="1">
      <c r="A18" s="186">
        <v>10</v>
      </c>
      <c r="B18" s="186"/>
      <c r="C18" s="186">
        <v>5</v>
      </c>
      <c r="D18" s="186">
        <v>22</v>
      </c>
      <c r="E18" s="203" t="s">
        <v>61</v>
      </c>
      <c r="F18" s="204" t="s">
        <v>62</v>
      </c>
      <c r="G18" s="82">
        <v>24823</v>
      </c>
      <c r="H18" s="83">
        <f t="shared" si="0"/>
        <v>18347</v>
      </c>
      <c r="I18" s="84" t="s">
        <v>43</v>
      </c>
      <c r="J18" s="85" t="s">
        <v>44</v>
      </c>
      <c r="K18" s="85" t="s">
        <v>45</v>
      </c>
      <c r="L18" s="86">
        <v>1</v>
      </c>
      <c r="M18" s="123">
        <v>0.8645</v>
      </c>
      <c r="N18" s="87">
        <v>27.9</v>
      </c>
      <c r="O18" s="87">
        <f t="shared" si="1"/>
        <v>27.9</v>
      </c>
      <c r="P18" s="87">
        <f t="shared" si="2"/>
        <v>24.11955</v>
      </c>
      <c r="Q18" s="87"/>
      <c r="R18" s="87">
        <f>Q18*L18</f>
        <v>0</v>
      </c>
      <c r="S18" s="87">
        <f>R18*M18</f>
        <v>0</v>
      </c>
      <c r="T18" s="167" t="s">
        <v>63</v>
      </c>
    </row>
  </sheetData>
  <sheetProtection/>
  <mergeCells count="19">
    <mergeCell ref="E6:F6"/>
    <mergeCell ref="D7:D8"/>
    <mergeCell ref="E7:E8"/>
    <mergeCell ref="F7:F8"/>
    <mergeCell ref="T7:T8"/>
    <mergeCell ref="A7:C7"/>
    <mergeCell ref="N7:N8"/>
    <mergeCell ref="O7:O8"/>
    <mergeCell ref="P7:P8"/>
    <mergeCell ref="Q7:Q8"/>
    <mergeCell ref="R7:R8"/>
    <mergeCell ref="S7:S8"/>
    <mergeCell ref="H7:H8"/>
    <mergeCell ref="M7:M8"/>
    <mergeCell ref="L7:L8"/>
    <mergeCell ref="G7:G8"/>
    <mergeCell ref="I7:I8"/>
    <mergeCell ref="J7:J8"/>
    <mergeCell ref="K7:K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X18"/>
  <sheetViews>
    <sheetView showZeros="0" zoomScalePageLayoutView="0" workbookViewId="0" topLeftCell="A1">
      <selection activeCell="N15" sqref="N15"/>
    </sheetView>
  </sheetViews>
  <sheetFormatPr defaultColWidth="9.140625" defaultRowHeight="15"/>
  <cols>
    <col min="1" max="1" width="3.00390625" style="6" customWidth="1"/>
    <col min="2" max="3" width="3.140625" style="6" customWidth="1"/>
    <col min="4" max="4" width="4.421875" style="6" customWidth="1"/>
    <col min="5" max="5" width="10.140625" style="6" customWidth="1"/>
    <col min="6" max="6" width="11.421875" style="6" customWidth="1"/>
    <col min="7" max="7" width="10.140625" style="6" customWidth="1"/>
    <col min="8" max="8" width="5.00390625" style="6" bestFit="1" customWidth="1"/>
    <col min="9" max="9" width="4.421875" style="6" customWidth="1"/>
    <col min="10" max="11" width="9.00390625" style="6" customWidth="1"/>
    <col min="12" max="12" width="4.57421875" style="6" customWidth="1"/>
    <col min="13" max="13" width="5.28125" style="6" bestFit="1" customWidth="1"/>
    <col min="14" max="14" width="6.8515625" style="6" customWidth="1"/>
    <col min="15" max="15" width="6.57421875" style="6" customWidth="1"/>
    <col min="16" max="16" width="5.57421875" style="6" customWidth="1"/>
    <col min="17" max="17" width="6.8515625" style="6" customWidth="1"/>
    <col min="18" max="18" width="6.57421875" style="6" customWidth="1"/>
    <col min="19" max="19" width="5.57421875" style="6" customWidth="1"/>
    <col min="20" max="20" width="15.57421875" style="6" customWidth="1"/>
    <col min="21" max="22" width="2.00390625" style="6" hidden="1" customWidth="1"/>
    <col min="23" max="24" width="9.57421875" style="6" customWidth="1"/>
    <col min="25" max="109" width="9.140625" style="6" customWidth="1"/>
    <col min="110" max="110" width="3.00390625" style="6" customWidth="1"/>
    <col min="111" max="113" width="3.140625" style="6" customWidth="1"/>
    <col min="114" max="114" width="4.421875" style="6" customWidth="1"/>
    <col min="115" max="115" width="10.57421875" style="6" bestFit="1" customWidth="1"/>
    <col min="116" max="116" width="12.57421875" style="6" customWidth="1"/>
    <col min="117" max="117" width="10.140625" style="6" customWidth="1"/>
    <col min="118" max="118" width="5.00390625" style="6" bestFit="1" customWidth="1"/>
    <col min="119" max="119" width="4.421875" style="6" customWidth="1"/>
    <col min="120" max="120" width="9.00390625" style="6" customWidth="1"/>
    <col min="121" max="121" width="4.421875" style="6" customWidth="1"/>
    <col min="122" max="122" width="5.00390625" style="6" customWidth="1"/>
    <col min="123" max="123" width="6.8515625" style="6" customWidth="1"/>
    <col min="124" max="124" width="6.57421875" style="6" customWidth="1"/>
    <col min="125" max="125" width="5.57421875" style="6" customWidth="1"/>
    <col min="126" max="126" width="6.8515625" style="6" customWidth="1"/>
    <col min="127" max="127" width="6.57421875" style="6" customWidth="1"/>
    <col min="128" max="128" width="5.57421875" style="6" customWidth="1"/>
    <col min="129" max="129" width="11.421875" style="6" customWidth="1"/>
    <col min="130" max="134" width="9.57421875" style="6" customWidth="1"/>
    <col min="135" max="16384" width="9.140625" style="6" customWidth="1"/>
  </cols>
  <sheetData>
    <row r="1" spans="1:19" ht="20.25" customHeight="1">
      <c r="A1" s="72" t="s">
        <v>134</v>
      </c>
      <c r="B1" s="1"/>
      <c r="C1" s="1"/>
      <c r="D1" s="1"/>
      <c r="E1" s="73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 customHeight="1">
      <c r="A2" s="1"/>
      <c r="B2" s="1"/>
      <c r="C2" s="1"/>
      <c r="D2" s="1"/>
      <c r="E2" s="3" t="s">
        <v>131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4:19" ht="6.75" customHeigh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4" ht="19.5" customHeight="1">
      <c r="A4" s="9"/>
      <c r="B4" s="9"/>
      <c r="C4" s="9"/>
      <c r="D4" s="9"/>
      <c r="E4" s="90" t="s">
        <v>139</v>
      </c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9"/>
      <c r="U4" s="9"/>
      <c r="V4" s="9"/>
      <c r="W4" s="9"/>
      <c r="X4" s="9"/>
    </row>
    <row r="5" spans="1:24" ht="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9"/>
      <c r="U5" s="9"/>
      <c r="V5" s="9"/>
      <c r="W5" s="9"/>
      <c r="X5" s="9"/>
    </row>
    <row r="6" spans="1:24" ht="15" customHeight="1">
      <c r="A6" s="91"/>
      <c r="B6" s="91"/>
      <c r="C6" s="91"/>
      <c r="D6" s="9"/>
      <c r="E6" s="283" t="s">
        <v>0</v>
      </c>
      <c r="F6" s="284"/>
      <c r="G6" s="9"/>
      <c r="H6" s="9"/>
      <c r="I6" s="9"/>
      <c r="J6" s="9"/>
      <c r="K6" s="9"/>
      <c r="L6" s="9"/>
      <c r="M6" s="9"/>
      <c r="N6" s="318" t="s">
        <v>1</v>
      </c>
      <c r="O6" s="319"/>
      <c r="P6" s="320"/>
      <c r="Q6" s="318" t="s">
        <v>0</v>
      </c>
      <c r="R6" s="319"/>
      <c r="S6" s="320"/>
      <c r="T6" s="79"/>
      <c r="U6" s="9"/>
      <c r="V6" s="9"/>
      <c r="W6" s="9"/>
      <c r="X6" s="9"/>
    </row>
    <row r="7" spans="1:24" ht="12" customHeight="1">
      <c r="A7" s="310" t="s">
        <v>2</v>
      </c>
      <c r="B7" s="311"/>
      <c r="C7" s="311"/>
      <c r="D7" s="314" t="s">
        <v>3</v>
      </c>
      <c r="E7" s="321" t="s">
        <v>4</v>
      </c>
      <c r="F7" s="312" t="s">
        <v>5</v>
      </c>
      <c r="G7" s="316" t="s">
        <v>6</v>
      </c>
      <c r="H7" s="312" t="s">
        <v>7</v>
      </c>
      <c r="I7" s="312" t="s">
        <v>8</v>
      </c>
      <c r="J7" s="312" t="s">
        <v>9</v>
      </c>
      <c r="K7" s="313" t="s">
        <v>10</v>
      </c>
      <c r="L7" s="312" t="s">
        <v>11</v>
      </c>
      <c r="M7" s="316" t="s">
        <v>12</v>
      </c>
      <c r="N7" s="317" t="s">
        <v>13</v>
      </c>
      <c r="O7" s="315" t="s">
        <v>14</v>
      </c>
      <c r="P7" s="315" t="s">
        <v>15</v>
      </c>
      <c r="Q7" s="317" t="s">
        <v>13</v>
      </c>
      <c r="R7" s="315" t="s">
        <v>14</v>
      </c>
      <c r="S7" s="315" t="s">
        <v>15</v>
      </c>
      <c r="T7" s="315" t="s">
        <v>16</v>
      </c>
      <c r="U7" s="9"/>
      <c r="V7" s="9"/>
      <c r="W7" s="9"/>
      <c r="X7" s="9"/>
    </row>
    <row r="8" spans="1:24" ht="15" customHeight="1">
      <c r="A8" s="136" t="s">
        <v>17</v>
      </c>
      <c r="B8" s="136" t="s">
        <v>18</v>
      </c>
      <c r="C8" s="136" t="s">
        <v>20</v>
      </c>
      <c r="D8" s="314"/>
      <c r="E8" s="321"/>
      <c r="F8" s="312"/>
      <c r="G8" s="316"/>
      <c r="H8" s="312"/>
      <c r="I8" s="312"/>
      <c r="J8" s="312"/>
      <c r="K8" s="313"/>
      <c r="L8" s="312"/>
      <c r="M8" s="316"/>
      <c r="N8" s="317"/>
      <c r="O8" s="315"/>
      <c r="P8" s="315"/>
      <c r="Q8" s="317"/>
      <c r="R8" s="315"/>
      <c r="S8" s="315"/>
      <c r="T8" s="315"/>
      <c r="U8" s="9"/>
      <c r="V8" s="9"/>
      <c r="W8" s="9"/>
      <c r="X8" s="9"/>
    </row>
    <row r="9" spans="1:22" ht="18" customHeight="1">
      <c r="A9" s="186">
        <v>1</v>
      </c>
      <c r="B9" s="122"/>
      <c r="C9" s="124"/>
      <c r="D9" s="186">
        <v>24</v>
      </c>
      <c r="E9" s="203" t="s">
        <v>66</v>
      </c>
      <c r="F9" s="204" t="s">
        <v>67</v>
      </c>
      <c r="G9" s="82">
        <v>34926</v>
      </c>
      <c r="H9" s="83">
        <f aca="true" t="shared" si="0" ref="H9:H18">IF(COUNT(G9)=0,"---",43170-G9)</f>
        <v>8244</v>
      </c>
      <c r="I9" s="84" t="s">
        <v>58</v>
      </c>
      <c r="J9" s="164" t="s">
        <v>44</v>
      </c>
      <c r="K9" s="164" t="s">
        <v>45</v>
      </c>
      <c r="L9" s="165">
        <v>0.95</v>
      </c>
      <c r="M9" s="171"/>
      <c r="N9" s="93">
        <v>12.06</v>
      </c>
      <c r="O9" s="93">
        <f aca="true" t="shared" si="1" ref="O9:O17">N9*L9</f>
        <v>11.457</v>
      </c>
      <c r="P9" s="93">
        <f aca="true" t="shared" si="2" ref="P9:P17">O9*M9</f>
        <v>0</v>
      </c>
      <c r="Q9" s="93">
        <v>12.28</v>
      </c>
      <c r="R9" s="93">
        <f aca="true" t="shared" si="3" ref="R9:R18">Q9*L9</f>
        <v>11.665999999999999</v>
      </c>
      <c r="S9" s="93">
        <f aca="true" t="shared" si="4" ref="S9:S18">R9*M9</f>
        <v>0</v>
      </c>
      <c r="T9" s="167" t="s">
        <v>73</v>
      </c>
      <c r="U9" s="6">
        <v>2</v>
      </c>
      <c r="V9" s="6">
        <v>3</v>
      </c>
    </row>
    <row r="10" spans="1:20" s="9" customFormat="1" ht="18" customHeight="1">
      <c r="A10" s="186">
        <v>2</v>
      </c>
      <c r="B10" s="216"/>
      <c r="C10" s="216"/>
      <c r="D10" s="136">
        <v>14</v>
      </c>
      <c r="E10" s="220" t="s">
        <v>173</v>
      </c>
      <c r="F10" s="221" t="s">
        <v>174</v>
      </c>
      <c r="G10" s="129">
        <v>31854</v>
      </c>
      <c r="H10" s="83">
        <f t="shared" si="0"/>
        <v>11316</v>
      </c>
      <c r="I10" s="222" t="s">
        <v>23</v>
      </c>
      <c r="J10" s="222" t="s">
        <v>24</v>
      </c>
      <c r="K10" s="222" t="s">
        <v>28</v>
      </c>
      <c r="L10" s="174">
        <v>1</v>
      </c>
      <c r="M10" s="222"/>
      <c r="N10" s="93">
        <v>14.2</v>
      </c>
      <c r="O10" s="93">
        <f t="shared" si="1"/>
        <v>14.2</v>
      </c>
      <c r="P10" s="93">
        <f t="shared" si="2"/>
        <v>0</v>
      </c>
      <c r="Q10" s="93">
        <v>13.78</v>
      </c>
      <c r="R10" s="93">
        <f t="shared" si="3"/>
        <v>13.78</v>
      </c>
      <c r="S10" s="93">
        <f t="shared" si="4"/>
        <v>0</v>
      </c>
      <c r="T10" s="222" t="s">
        <v>35</v>
      </c>
    </row>
    <row r="11" spans="1:22" ht="18" customHeight="1">
      <c r="A11" s="186">
        <v>3</v>
      </c>
      <c r="B11" s="122"/>
      <c r="C11" s="136">
        <v>1</v>
      </c>
      <c r="D11" s="186">
        <v>30</v>
      </c>
      <c r="E11" s="203" t="s">
        <v>79</v>
      </c>
      <c r="F11" s="204" t="s">
        <v>80</v>
      </c>
      <c r="G11" s="82">
        <v>22836</v>
      </c>
      <c r="H11" s="83">
        <f t="shared" si="0"/>
        <v>20334</v>
      </c>
      <c r="I11" s="84" t="s">
        <v>58</v>
      </c>
      <c r="J11" s="164" t="s">
        <v>52</v>
      </c>
      <c r="K11" s="164" t="s">
        <v>53</v>
      </c>
      <c r="L11" s="165">
        <v>0.95</v>
      </c>
      <c r="M11" s="171">
        <v>0.8544</v>
      </c>
      <c r="N11" s="93">
        <v>15.69</v>
      </c>
      <c r="O11" s="93">
        <f t="shared" si="1"/>
        <v>14.905499999999998</v>
      </c>
      <c r="P11" s="93">
        <f t="shared" si="2"/>
        <v>12.7352592</v>
      </c>
      <c r="Q11" s="93">
        <v>15.28</v>
      </c>
      <c r="R11" s="93">
        <f t="shared" si="3"/>
        <v>14.515999999999998</v>
      </c>
      <c r="S11" s="93">
        <f t="shared" si="4"/>
        <v>12.402470399999999</v>
      </c>
      <c r="T11" s="167" t="s">
        <v>81</v>
      </c>
      <c r="U11" s="6">
        <v>5</v>
      </c>
      <c r="V11" s="6">
        <v>4</v>
      </c>
    </row>
    <row r="12" spans="1:22" ht="18" customHeight="1">
      <c r="A12" s="186">
        <v>4</v>
      </c>
      <c r="B12" s="122"/>
      <c r="C12" s="124"/>
      <c r="D12" s="186">
        <v>36</v>
      </c>
      <c r="E12" s="203" t="s">
        <v>76</v>
      </c>
      <c r="F12" s="204" t="s">
        <v>77</v>
      </c>
      <c r="G12" s="82">
        <v>35930</v>
      </c>
      <c r="H12" s="83">
        <f t="shared" si="0"/>
        <v>7240</v>
      </c>
      <c r="I12" s="84" t="s">
        <v>23</v>
      </c>
      <c r="J12" s="164" t="s">
        <v>52</v>
      </c>
      <c r="K12" s="164" t="s">
        <v>53</v>
      </c>
      <c r="L12" s="165">
        <v>1</v>
      </c>
      <c r="M12" s="171"/>
      <c r="N12" s="93">
        <v>14.84</v>
      </c>
      <c r="O12" s="93">
        <f t="shared" si="1"/>
        <v>14.84</v>
      </c>
      <c r="P12" s="93">
        <f t="shared" si="2"/>
        <v>0</v>
      </c>
      <c r="Q12" s="93">
        <v>15.25</v>
      </c>
      <c r="R12" s="93">
        <f t="shared" si="3"/>
        <v>15.25</v>
      </c>
      <c r="S12" s="93">
        <f t="shared" si="4"/>
        <v>0</v>
      </c>
      <c r="T12" s="167" t="s">
        <v>78</v>
      </c>
      <c r="U12" s="6">
        <v>5</v>
      </c>
      <c r="V12" s="6">
        <v>2</v>
      </c>
    </row>
    <row r="13" spans="1:20" s="9" customFormat="1" ht="18" customHeight="1">
      <c r="A13" s="186">
        <v>5</v>
      </c>
      <c r="B13" s="216"/>
      <c r="C13" s="136">
        <v>2</v>
      </c>
      <c r="D13" s="136">
        <v>33</v>
      </c>
      <c r="E13" s="217" t="s">
        <v>100</v>
      </c>
      <c r="F13" s="218" t="s">
        <v>158</v>
      </c>
      <c r="G13" s="129">
        <v>21607</v>
      </c>
      <c r="H13" s="83">
        <f t="shared" si="0"/>
        <v>21563</v>
      </c>
      <c r="I13" s="130" t="s">
        <v>23</v>
      </c>
      <c r="J13" s="219" t="s">
        <v>52</v>
      </c>
      <c r="K13" s="219" t="s">
        <v>159</v>
      </c>
      <c r="L13" s="174">
        <v>1</v>
      </c>
      <c r="M13" s="171">
        <v>0.842</v>
      </c>
      <c r="N13" s="93">
        <v>16.03</v>
      </c>
      <c r="O13" s="93">
        <f t="shared" si="1"/>
        <v>16.03</v>
      </c>
      <c r="P13" s="93">
        <f t="shared" si="2"/>
        <v>13.49726</v>
      </c>
      <c r="Q13" s="93">
        <v>15.34</v>
      </c>
      <c r="R13" s="93">
        <f t="shared" si="3"/>
        <v>15.34</v>
      </c>
      <c r="S13" s="93">
        <f t="shared" si="4"/>
        <v>12.916279999999999</v>
      </c>
      <c r="T13" s="219" t="s">
        <v>155</v>
      </c>
    </row>
    <row r="14" spans="1:20" s="9" customFormat="1" ht="18" customHeight="1">
      <c r="A14" s="186">
        <v>6</v>
      </c>
      <c r="B14" s="216"/>
      <c r="C14" s="216"/>
      <c r="D14" s="136">
        <v>47</v>
      </c>
      <c r="E14" s="217" t="s">
        <v>178</v>
      </c>
      <c r="F14" s="218" t="s">
        <v>179</v>
      </c>
      <c r="G14" s="129"/>
      <c r="H14" s="135" t="str">
        <f t="shared" si="0"/>
        <v>---</v>
      </c>
      <c r="I14" s="222" t="s">
        <v>23</v>
      </c>
      <c r="J14" s="219" t="s">
        <v>180</v>
      </c>
      <c r="K14" s="219" t="s">
        <v>181</v>
      </c>
      <c r="L14" s="174">
        <v>1</v>
      </c>
      <c r="M14" s="219"/>
      <c r="N14" s="93">
        <v>16.55</v>
      </c>
      <c r="O14" s="93">
        <f t="shared" si="1"/>
        <v>16.55</v>
      </c>
      <c r="P14" s="93">
        <f t="shared" si="2"/>
        <v>0</v>
      </c>
      <c r="Q14" s="93"/>
      <c r="R14" s="93">
        <f t="shared" si="3"/>
        <v>0</v>
      </c>
      <c r="S14" s="93">
        <f t="shared" si="4"/>
        <v>0</v>
      </c>
      <c r="T14" s="219" t="s">
        <v>35</v>
      </c>
    </row>
    <row r="15" spans="1:20" ht="18" customHeight="1">
      <c r="A15" s="186">
        <v>7</v>
      </c>
      <c r="B15" s="122"/>
      <c r="C15" s="122"/>
      <c r="D15" s="136">
        <v>5</v>
      </c>
      <c r="E15" s="203" t="s">
        <v>88</v>
      </c>
      <c r="F15" s="204" t="s">
        <v>89</v>
      </c>
      <c r="G15" s="82">
        <v>37802</v>
      </c>
      <c r="H15" s="83">
        <f t="shared" si="0"/>
        <v>5368</v>
      </c>
      <c r="I15" s="84" t="s">
        <v>23</v>
      </c>
      <c r="J15" s="164" t="s">
        <v>27</v>
      </c>
      <c r="K15" s="164" t="s">
        <v>28</v>
      </c>
      <c r="L15" s="165">
        <v>1</v>
      </c>
      <c r="M15" s="172"/>
      <c r="N15" s="93">
        <v>18.98</v>
      </c>
      <c r="O15" s="93">
        <f t="shared" si="1"/>
        <v>18.98</v>
      </c>
      <c r="P15" s="93">
        <f t="shared" si="2"/>
        <v>0</v>
      </c>
      <c r="Q15" s="93"/>
      <c r="R15" s="93">
        <f t="shared" si="3"/>
        <v>0</v>
      </c>
      <c r="S15" s="93">
        <f t="shared" si="4"/>
        <v>0</v>
      </c>
      <c r="T15" s="167" t="s">
        <v>29</v>
      </c>
    </row>
    <row r="16" spans="1:20" s="9" customFormat="1" ht="18" customHeight="1">
      <c r="A16" s="186">
        <v>8</v>
      </c>
      <c r="B16" s="216"/>
      <c r="C16" s="216"/>
      <c r="D16" s="136">
        <v>12</v>
      </c>
      <c r="E16" s="220" t="s">
        <v>169</v>
      </c>
      <c r="F16" s="221" t="s">
        <v>170</v>
      </c>
      <c r="G16" s="129">
        <v>26307</v>
      </c>
      <c r="H16" s="83">
        <f t="shared" si="0"/>
        <v>16863</v>
      </c>
      <c r="I16" s="222" t="s">
        <v>58</v>
      </c>
      <c r="J16" s="222" t="s">
        <v>24</v>
      </c>
      <c r="K16" s="222" t="s">
        <v>28</v>
      </c>
      <c r="L16" s="165">
        <v>0.95</v>
      </c>
      <c r="M16" s="171">
        <v>0.9159</v>
      </c>
      <c r="N16" s="93">
        <v>23.81</v>
      </c>
      <c r="O16" s="93">
        <f t="shared" si="1"/>
        <v>22.6195</v>
      </c>
      <c r="P16" s="93">
        <f t="shared" si="2"/>
        <v>20.71720005</v>
      </c>
      <c r="Q16" s="93"/>
      <c r="R16" s="93">
        <f t="shared" si="3"/>
        <v>0</v>
      </c>
      <c r="S16" s="93">
        <f t="shared" si="4"/>
        <v>0</v>
      </c>
      <c r="T16" s="222" t="s">
        <v>35</v>
      </c>
    </row>
    <row r="17" spans="1:20" s="9" customFormat="1" ht="18" customHeight="1">
      <c r="A17" s="186">
        <v>9</v>
      </c>
      <c r="B17" s="216"/>
      <c r="C17" s="186">
        <v>3</v>
      </c>
      <c r="D17" s="136">
        <v>15</v>
      </c>
      <c r="E17" s="217" t="s">
        <v>175</v>
      </c>
      <c r="F17" s="218" t="s">
        <v>176</v>
      </c>
      <c r="G17" s="129">
        <v>18770</v>
      </c>
      <c r="H17" s="135">
        <f t="shared" si="0"/>
        <v>24400</v>
      </c>
      <c r="I17" s="130" t="s">
        <v>58</v>
      </c>
      <c r="J17" s="219" t="s">
        <v>24</v>
      </c>
      <c r="K17" s="219" t="s">
        <v>28</v>
      </c>
      <c r="L17" s="165">
        <v>0.95</v>
      </c>
      <c r="M17" s="171">
        <v>0.807</v>
      </c>
      <c r="N17" s="93">
        <v>25.44</v>
      </c>
      <c r="O17" s="93">
        <f t="shared" si="1"/>
        <v>24.168</v>
      </c>
      <c r="P17" s="93">
        <f t="shared" si="2"/>
        <v>19.503576</v>
      </c>
      <c r="Q17" s="93"/>
      <c r="R17" s="93">
        <f t="shared" si="3"/>
        <v>0</v>
      </c>
      <c r="S17" s="93">
        <f t="shared" si="4"/>
        <v>0</v>
      </c>
      <c r="T17" s="219" t="s">
        <v>35</v>
      </c>
    </row>
    <row r="18" spans="1:22" ht="18" customHeight="1">
      <c r="A18" s="186"/>
      <c r="B18" s="122"/>
      <c r="C18" s="136"/>
      <c r="D18" s="186">
        <v>39</v>
      </c>
      <c r="E18" s="203" t="s">
        <v>82</v>
      </c>
      <c r="F18" s="204" t="s">
        <v>83</v>
      </c>
      <c r="G18" s="82">
        <v>23542</v>
      </c>
      <c r="H18" s="83">
        <f t="shared" si="0"/>
        <v>19628</v>
      </c>
      <c r="I18" s="84" t="s">
        <v>23</v>
      </c>
      <c r="J18" s="164" t="s">
        <v>33</v>
      </c>
      <c r="K18" s="164" t="s">
        <v>34</v>
      </c>
      <c r="L18" s="165">
        <v>1</v>
      </c>
      <c r="M18" s="171">
        <v>0.8665</v>
      </c>
      <c r="N18" s="93" t="s">
        <v>195</v>
      </c>
      <c r="O18" s="93"/>
      <c r="P18" s="93"/>
      <c r="Q18" s="93"/>
      <c r="R18" s="93">
        <f t="shared" si="3"/>
        <v>0</v>
      </c>
      <c r="S18" s="93">
        <f t="shared" si="4"/>
        <v>0</v>
      </c>
      <c r="T18" s="167" t="s">
        <v>35</v>
      </c>
      <c r="U18" s="6">
        <v>3</v>
      </c>
      <c r="V18" s="6">
        <v>3</v>
      </c>
    </row>
  </sheetData>
  <sheetProtection/>
  <mergeCells count="21">
    <mergeCell ref="Q7:Q8"/>
    <mergeCell ref="S7:S8"/>
    <mergeCell ref="T7:T8"/>
    <mergeCell ref="M7:M8"/>
    <mergeCell ref="N7:N8"/>
    <mergeCell ref="O7:O8"/>
    <mergeCell ref="E6:F6"/>
    <mergeCell ref="N6:P6"/>
    <mergeCell ref="Q6:S6"/>
    <mergeCell ref="E7:E8"/>
    <mergeCell ref="F7:F8"/>
    <mergeCell ref="A7:C7"/>
    <mergeCell ref="J7:J8"/>
    <mergeCell ref="K7:K8"/>
    <mergeCell ref="L7:L8"/>
    <mergeCell ref="D7:D8"/>
    <mergeCell ref="R7:R8"/>
    <mergeCell ref="G7:G8"/>
    <mergeCell ref="H7:H8"/>
    <mergeCell ref="I7:I8"/>
    <mergeCell ref="P7:P8"/>
  </mergeCells>
  <printOptions horizontalCentered="1"/>
  <pageMargins left="0.3937007874015748" right="0.3937007874015748" top="0.8267716535433072" bottom="0.3937007874015748" header="0.393700787401574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</sheetPr>
  <dimension ref="A1:X13"/>
  <sheetViews>
    <sheetView showZeros="0" zoomScalePageLayoutView="0" workbookViewId="0" topLeftCell="A1">
      <selection activeCell="A13" sqref="A13"/>
    </sheetView>
  </sheetViews>
  <sheetFormatPr defaultColWidth="9.140625" defaultRowHeight="15"/>
  <cols>
    <col min="1" max="1" width="6.140625" style="20" customWidth="1"/>
    <col min="2" max="2" width="4.57421875" style="20" customWidth="1"/>
    <col min="3" max="3" width="9.421875" style="20" customWidth="1"/>
    <col min="4" max="4" width="12.57421875" style="20" customWidth="1"/>
    <col min="5" max="5" width="9.00390625" style="33" customWidth="1"/>
    <col min="6" max="6" width="4.140625" style="20" customWidth="1"/>
    <col min="7" max="8" width="8.421875" style="20" customWidth="1"/>
    <col min="9" max="9" width="4.421875" style="20" customWidth="1"/>
    <col min="10" max="10" width="9.57421875" style="42" customWidth="1"/>
    <col min="11" max="11" width="7.8515625" style="42" customWidth="1"/>
    <col min="12" max="12" width="11.421875" style="20" customWidth="1"/>
    <col min="13" max="14" width="2.00390625" style="20" hidden="1" customWidth="1"/>
    <col min="15" max="16" width="9.57421875" style="20" customWidth="1"/>
    <col min="17" max="16384" width="9.140625" style="20" customWidth="1"/>
  </cols>
  <sheetData>
    <row r="1" spans="1:11" ht="20.25" customHeight="1">
      <c r="A1" s="72" t="s">
        <v>134</v>
      </c>
      <c r="B1" s="1"/>
      <c r="C1" s="1"/>
      <c r="D1" s="1"/>
      <c r="E1" s="73"/>
      <c r="F1" s="21"/>
      <c r="G1" s="21"/>
      <c r="H1" s="21"/>
      <c r="I1" s="21"/>
      <c r="J1" s="97"/>
      <c r="K1" s="97"/>
    </row>
    <row r="2" spans="1:11" ht="12.75" customHeight="1">
      <c r="A2" s="1"/>
      <c r="B2" s="1"/>
      <c r="C2" s="3" t="s">
        <v>135</v>
      </c>
      <c r="D2" s="1"/>
      <c r="F2" s="22"/>
      <c r="G2" s="22"/>
      <c r="H2" s="22"/>
      <c r="I2" s="22"/>
      <c r="J2" s="47"/>
      <c r="K2" s="47"/>
    </row>
    <row r="3" spans="2:11" ht="12.75" customHeight="1">
      <c r="B3" s="23"/>
      <c r="C3" s="22"/>
      <c r="D3" s="22"/>
      <c r="E3" s="31"/>
      <c r="F3" s="22"/>
      <c r="G3" s="22"/>
      <c r="H3" s="22"/>
      <c r="I3" s="22"/>
      <c r="J3" s="47"/>
      <c r="K3" s="47"/>
    </row>
    <row r="4" spans="1:16" ht="19.5" customHeight="1">
      <c r="A4" s="24"/>
      <c r="B4" s="24"/>
      <c r="C4" s="25" t="s">
        <v>123</v>
      </c>
      <c r="D4" s="24"/>
      <c r="E4" s="32"/>
      <c r="F4" s="24"/>
      <c r="G4" s="24"/>
      <c r="H4" s="24"/>
      <c r="I4" s="24"/>
      <c r="J4" s="40"/>
      <c r="K4" s="40"/>
      <c r="L4" s="24"/>
      <c r="M4" s="24"/>
      <c r="N4" s="24"/>
      <c r="O4" s="24"/>
      <c r="P4" s="24"/>
    </row>
    <row r="5" spans="1:16" ht="1.5" customHeight="1">
      <c r="A5" s="24"/>
      <c r="B5" s="24"/>
      <c r="C5" s="24"/>
      <c r="D5" s="24"/>
      <c r="E5" s="32"/>
      <c r="F5" s="24"/>
      <c r="G5" s="24"/>
      <c r="H5" s="24"/>
      <c r="I5" s="24"/>
      <c r="J5" s="40"/>
      <c r="K5" s="40"/>
      <c r="L5" s="24"/>
      <c r="M5" s="24"/>
      <c r="N5" s="24"/>
      <c r="O5" s="24"/>
      <c r="P5" s="24"/>
    </row>
    <row r="6" spans="1:24" s="44" customFormat="1" ht="19.5" customHeight="1">
      <c r="A6" s="98"/>
      <c r="B6" s="98"/>
      <c r="C6" s="283"/>
      <c r="D6" s="284"/>
      <c r="E6" s="45"/>
      <c r="F6" s="45"/>
      <c r="G6" s="45"/>
      <c r="H6" s="45"/>
      <c r="I6" s="45"/>
      <c r="J6" s="46"/>
      <c r="K6" s="46"/>
      <c r="L6" s="45"/>
      <c r="M6" s="99"/>
      <c r="N6" s="100"/>
      <c r="O6" s="100"/>
      <c r="P6" s="100"/>
      <c r="Q6" s="100"/>
      <c r="R6" s="100"/>
      <c r="S6" s="79"/>
      <c r="T6" s="45"/>
      <c r="U6" s="45"/>
      <c r="V6" s="45"/>
      <c r="W6" s="45"/>
      <c r="X6" s="45"/>
    </row>
    <row r="7" spans="1:16" ht="19.5" customHeight="1">
      <c r="A7" s="223" t="s">
        <v>2</v>
      </c>
      <c r="B7" s="324" t="s">
        <v>3</v>
      </c>
      <c r="C7" s="325" t="s">
        <v>4</v>
      </c>
      <c r="D7" s="322" t="s">
        <v>5</v>
      </c>
      <c r="E7" s="326" t="s">
        <v>6</v>
      </c>
      <c r="F7" s="322" t="s">
        <v>8</v>
      </c>
      <c r="G7" s="322" t="s">
        <v>9</v>
      </c>
      <c r="H7" s="328" t="s">
        <v>10</v>
      </c>
      <c r="I7" s="322" t="s">
        <v>11</v>
      </c>
      <c r="J7" s="323" t="s">
        <v>91</v>
      </c>
      <c r="K7" s="327" t="s">
        <v>14</v>
      </c>
      <c r="L7" s="315" t="s">
        <v>16</v>
      </c>
      <c r="M7" s="24"/>
      <c r="N7" s="24"/>
      <c r="O7" s="24"/>
      <c r="P7" s="24"/>
    </row>
    <row r="8" spans="1:16" ht="15" customHeight="1">
      <c r="A8" s="105" t="s">
        <v>17</v>
      </c>
      <c r="B8" s="324"/>
      <c r="C8" s="325"/>
      <c r="D8" s="322"/>
      <c r="E8" s="326"/>
      <c r="F8" s="322"/>
      <c r="G8" s="322"/>
      <c r="H8" s="328"/>
      <c r="I8" s="322"/>
      <c r="J8" s="323"/>
      <c r="K8" s="327"/>
      <c r="L8" s="315"/>
      <c r="M8" s="24"/>
      <c r="N8" s="24"/>
      <c r="O8" s="24"/>
      <c r="P8" s="24"/>
    </row>
    <row r="9" spans="1:16" s="30" customFormat="1" ht="19.5" customHeight="1">
      <c r="A9" s="105">
        <v>1</v>
      </c>
      <c r="B9" s="105">
        <v>6</v>
      </c>
      <c r="C9" s="217" t="s">
        <v>25</v>
      </c>
      <c r="D9" s="224" t="s">
        <v>26</v>
      </c>
      <c r="E9" s="129">
        <v>37217</v>
      </c>
      <c r="F9" s="130" t="s">
        <v>23</v>
      </c>
      <c r="G9" s="173" t="s">
        <v>27</v>
      </c>
      <c r="H9" s="173" t="s">
        <v>28</v>
      </c>
      <c r="I9" s="174">
        <v>1</v>
      </c>
      <c r="J9" s="133">
        <v>31.43</v>
      </c>
      <c r="K9" s="133">
        <f>J9*I9</f>
        <v>31.43</v>
      </c>
      <c r="L9" s="176" t="s">
        <v>29</v>
      </c>
      <c r="M9" s="43">
        <v>3</v>
      </c>
      <c r="N9" s="43">
        <v>3</v>
      </c>
      <c r="O9" s="43"/>
      <c r="P9" s="43"/>
    </row>
    <row r="10" spans="1:19" ht="18" customHeight="1">
      <c r="A10" s="105">
        <v>2</v>
      </c>
      <c r="B10" s="105">
        <v>34</v>
      </c>
      <c r="C10" s="203" t="s">
        <v>64</v>
      </c>
      <c r="D10" s="204" t="s">
        <v>65</v>
      </c>
      <c r="E10" s="82">
        <v>22772</v>
      </c>
      <c r="F10" s="84" t="s">
        <v>58</v>
      </c>
      <c r="G10" s="164" t="s">
        <v>52</v>
      </c>
      <c r="H10" s="164" t="s">
        <v>53</v>
      </c>
      <c r="I10" s="165">
        <v>0.95</v>
      </c>
      <c r="J10" s="133">
        <v>33.85</v>
      </c>
      <c r="K10" s="133">
        <f>J10*I10</f>
        <v>32.1575</v>
      </c>
      <c r="L10" s="167" t="s">
        <v>54</v>
      </c>
      <c r="M10" s="269"/>
      <c r="N10" s="269"/>
      <c r="O10" s="43"/>
      <c r="P10" s="43"/>
      <c r="Q10" s="30"/>
      <c r="R10" s="30"/>
      <c r="S10" s="30"/>
    </row>
    <row r="11" spans="1:16" s="30" customFormat="1" ht="19.5" customHeight="1">
      <c r="A11" s="105">
        <v>3</v>
      </c>
      <c r="B11" s="105">
        <v>42</v>
      </c>
      <c r="C11" s="217" t="s">
        <v>30</v>
      </c>
      <c r="D11" s="224" t="s">
        <v>31</v>
      </c>
      <c r="E11" s="129">
        <v>30163</v>
      </c>
      <c r="F11" s="130" t="s">
        <v>32</v>
      </c>
      <c r="G11" s="173" t="s">
        <v>33</v>
      </c>
      <c r="H11" s="173" t="s">
        <v>34</v>
      </c>
      <c r="I11" s="174">
        <v>1</v>
      </c>
      <c r="J11" s="133">
        <v>58.18</v>
      </c>
      <c r="K11" s="133">
        <f>J11*I11</f>
        <v>58.18</v>
      </c>
      <c r="L11" s="176" t="s">
        <v>35</v>
      </c>
      <c r="M11" s="43">
        <v>1</v>
      </c>
      <c r="N11" s="43">
        <v>4</v>
      </c>
      <c r="O11" s="43"/>
      <c r="P11" s="43"/>
    </row>
    <row r="12" spans="1:16" s="30" customFormat="1" ht="19.5" customHeight="1">
      <c r="A12" s="105"/>
      <c r="B12" s="105">
        <v>46</v>
      </c>
      <c r="C12" s="217" t="s">
        <v>39</v>
      </c>
      <c r="D12" s="224" t="s">
        <v>40</v>
      </c>
      <c r="E12" s="129">
        <v>29571</v>
      </c>
      <c r="F12" s="130" t="s">
        <v>32</v>
      </c>
      <c r="G12" s="173" t="s">
        <v>33</v>
      </c>
      <c r="H12" s="173" t="s">
        <v>34</v>
      </c>
      <c r="I12" s="174">
        <v>1</v>
      </c>
      <c r="J12" s="133" t="s">
        <v>195</v>
      </c>
      <c r="K12" s="133"/>
      <c r="L12" s="176" t="s">
        <v>35</v>
      </c>
      <c r="M12" s="43">
        <v>3</v>
      </c>
      <c r="N12" s="43">
        <v>1</v>
      </c>
      <c r="O12" s="43"/>
      <c r="P12" s="43"/>
    </row>
    <row r="13" spans="1:16" s="30" customFormat="1" ht="19.5" customHeight="1">
      <c r="A13" s="105"/>
      <c r="B13" s="105">
        <v>2</v>
      </c>
      <c r="C13" s="217" t="s">
        <v>47</v>
      </c>
      <c r="D13" s="224" t="s">
        <v>48</v>
      </c>
      <c r="E13" s="129">
        <v>39934</v>
      </c>
      <c r="F13" s="130" t="s">
        <v>23</v>
      </c>
      <c r="G13" s="173" t="s">
        <v>27</v>
      </c>
      <c r="H13" s="173" t="s">
        <v>28</v>
      </c>
      <c r="I13" s="174">
        <v>1</v>
      </c>
      <c r="J13" s="133" t="s">
        <v>195</v>
      </c>
      <c r="K13" s="133"/>
      <c r="L13" s="176" t="s">
        <v>29</v>
      </c>
      <c r="M13" s="233">
        <v>2</v>
      </c>
      <c r="N13" s="233">
        <v>4</v>
      </c>
      <c r="O13" s="43"/>
      <c r="P13" s="43"/>
    </row>
  </sheetData>
  <sheetProtection/>
  <mergeCells count="12">
    <mergeCell ref="K7:K8"/>
    <mergeCell ref="H7:H8"/>
    <mergeCell ref="I7:I8"/>
    <mergeCell ref="J7:J8"/>
    <mergeCell ref="L7:L8"/>
    <mergeCell ref="G7:G8"/>
    <mergeCell ref="C6:D6"/>
    <mergeCell ref="B7:B8"/>
    <mergeCell ref="C7:C8"/>
    <mergeCell ref="D7:D8"/>
    <mergeCell ref="E7:E8"/>
    <mergeCell ref="F7:F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16"/>
  <sheetViews>
    <sheetView showZeros="0" zoomScalePageLayoutView="0" workbookViewId="0" topLeftCell="A1">
      <selection activeCell="A13" sqref="A13"/>
    </sheetView>
  </sheetViews>
  <sheetFormatPr defaultColWidth="9.140625" defaultRowHeight="15"/>
  <cols>
    <col min="1" max="1" width="6.140625" style="20" customWidth="1"/>
    <col min="2" max="2" width="4.57421875" style="20" customWidth="1"/>
    <col min="3" max="3" width="10.57421875" style="20" bestFit="1" customWidth="1"/>
    <col min="4" max="4" width="12.57421875" style="20" customWidth="1"/>
    <col min="5" max="5" width="9.00390625" style="33" customWidth="1"/>
    <col min="6" max="6" width="4.140625" style="20" customWidth="1"/>
    <col min="7" max="8" width="7.57421875" style="20" customWidth="1"/>
    <col min="9" max="9" width="4.421875" style="20" customWidth="1"/>
    <col min="10" max="10" width="9.57421875" style="42" customWidth="1"/>
    <col min="11" max="11" width="7.8515625" style="42" customWidth="1"/>
    <col min="12" max="12" width="15.57421875" style="20" bestFit="1" customWidth="1"/>
    <col min="13" max="14" width="2.00390625" style="20" hidden="1" customWidth="1"/>
    <col min="15" max="16384" width="9.140625" style="20" customWidth="1"/>
  </cols>
  <sheetData>
    <row r="1" spans="1:11" ht="20.25" customHeight="1">
      <c r="A1" s="72" t="s">
        <v>134</v>
      </c>
      <c r="B1" s="1"/>
      <c r="C1" s="1"/>
      <c r="D1" s="1"/>
      <c r="E1" s="73"/>
      <c r="F1" s="21"/>
      <c r="G1" s="21"/>
      <c r="H1" s="21"/>
      <c r="I1" s="21"/>
      <c r="J1" s="97"/>
      <c r="K1" s="97"/>
    </row>
    <row r="2" spans="1:11" ht="12.75" customHeight="1">
      <c r="A2" s="1"/>
      <c r="B2" s="1"/>
      <c r="C2" s="3" t="s">
        <v>135</v>
      </c>
      <c r="D2" s="1"/>
      <c r="F2" s="22"/>
      <c r="G2" s="22"/>
      <c r="H2" s="22"/>
      <c r="I2" s="22"/>
      <c r="J2" s="47"/>
      <c r="K2" s="47"/>
    </row>
    <row r="3" spans="2:11" ht="12.75" customHeight="1">
      <c r="B3" s="23"/>
      <c r="C3" s="22"/>
      <c r="D3" s="22"/>
      <c r="E3" s="31"/>
      <c r="F3" s="22"/>
      <c r="G3" s="22"/>
      <c r="H3" s="22"/>
      <c r="I3" s="22"/>
      <c r="J3" s="47"/>
      <c r="K3" s="47"/>
    </row>
    <row r="4" spans="1:14" ht="19.5" customHeight="1">
      <c r="A4" s="24"/>
      <c r="B4" s="24"/>
      <c r="C4" s="25" t="s">
        <v>124</v>
      </c>
      <c r="D4" s="24"/>
      <c r="E4" s="32"/>
      <c r="F4" s="24"/>
      <c r="G4" s="24"/>
      <c r="H4" s="24"/>
      <c r="I4" s="24"/>
      <c r="J4" s="40"/>
      <c r="K4" s="40"/>
      <c r="L4" s="24"/>
      <c r="M4" s="24"/>
      <c r="N4" s="24"/>
    </row>
    <row r="5" spans="1:14" ht="1.5" customHeight="1">
      <c r="A5" s="24"/>
      <c r="B5" s="24"/>
      <c r="C5" s="24"/>
      <c r="D5" s="24"/>
      <c r="E5" s="32"/>
      <c r="F5" s="24"/>
      <c r="G5" s="24"/>
      <c r="H5" s="24"/>
      <c r="I5" s="24"/>
      <c r="J5" s="40"/>
      <c r="K5" s="40"/>
      <c r="L5" s="24"/>
      <c r="M5" s="24"/>
      <c r="N5" s="24"/>
    </row>
    <row r="6" spans="1:21" s="44" customFormat="1" ht="19.5" customHeight="1">
      <c r="A6" s="98"/>
      <c r="B6" s="98"/>
      <c r="C6" s="283"/>
      <c r="D6" s="284"/>
      <c r="E6" s="45"/>
      <c r="F6" s="101"/>
      <c r="G6" s="45"/>
      <c r="H6" s="45"/>
      <c r="I6" s="45"/>
      <c r="J6" s="46"/>
      <c r="K6" s="46"/>
      <c r="L6" s="45"/>
      <c r="M6" s="100"/>
      <c r="N6" s="100"/>
      <c r="O6" s="100"/>
      <c r="P6" s="79"/>
      <c r="Q6" s="45"/>
      <c r="R6" s="45"/>
      <c r="S6" s="45"/>
      <c r="T6" s="45"/>
      <c r="U6" s="45"/>
    </row>
    <row r="7" spans="1:14" ht="19.5" customHeight="1">
      <c r="A7" s="110" t="s">
        <v>2</v>
      </c>
      <c r="B7" s="329" t="s">
        <v>3</v>
      </c>
      <c r="C7" s="333" t="s">
        <v>4</v>
      </c>
      <c r="D7" s="331" t="s">
        <v>5</v>
      </c>
      <c r="E7" s="334" t="s">
        <v>6</v>
      </c>
      <c r="F7" s="331" t="s">
        <v>8</v>
      </c>
      <c r="G7" s="331" t="s">
        <v>9</v>
      </c>
      <c r="H7" s="330" t="s">
        <v>10</v>
      </c>
      <c r="I7" s="331" t="s">
        <v>11</v>
      </c>
      <c r="J7" s="335" t="s">
        <v>91</v>
      </c>
      <c r="K7" s="332" t="s">
        <v>14</v>
      </c>
      <c r="L7" s="315" t="s">
        <v>16</v>
      </c>
      <c r="M7" s="24"/>
      <c r="N7" s="24"/>
    </row>
    <row r="8" spans="1:14" ht="15" customHeight="1">
      <c r="A8" s="28" t="s">
        <v>17</v>
      </c>
      <c r="B8" s="329"/>
      <c r="C8" s="333"/>
      <c r="D8" s="331"/>
      <c r="E8" s="334"/>
      <c r="F8" s="331"/>
      <c r="G8" s="331"/>
      <c r="H8" s="330"/>
      <c r="I8" s="331"/>
      <c r="J8" s="335"/>
      <c r="K8" s="332"/>
      <c r="L8" s="315"/>
      <c r="M8" s="24"/>
      <c r="N8" s="24"/>
    </row>
    <row r="9" spans="1:14" s="30" customFormat="1" ht="19.5" customHeight="1">
      <c r="A9" s="105">
        <v>1</v>
      </c>
      <c r="B9" s="105">
        <v>9</v>
      </c>
      <c r="C9" s="217" t="s">
        <v>105</v>
      </c>
      <c r="D9" s="224" t="s">
        <v>106</v>
      </c>
      <c r="E9" s="129">
        <v>34322</v>
      </c>
      <c r="F9" s="130" t="s">
        <v>32</v>
      </c>
      <c r="G9" s="173" t="s">
        <v>27</v>
      </c>
      <c r="H9" s="173" t="s">
        <v>28</v>
      </c>
      <c r="I9" s="174">
        <v>1</v>
      </c>
      <c r="J9" s="133">
        <v>25.2</v>
      </c>
      <c r="K9" s="133">
        <f aca="true" t="shared" si="0" ref="K9:K14">J9*I9</f>
        <v>25.2</v>
      </c>
      <c r="L9" s="213" t="s">
        <v>35</v>
      </c>
      <c r="M9" s="43">
        <v>3</v>
      </c>
      <c r="N9" s="43">
        <v>1</v>
      </c>
    </row>
    <row r="10" spans="1:17" s="24" customFormat="1" ht="18" customHeight="1">
      <c r="A10" s="105">
        <v>2</v>
      </c>
      <c r="B10" s="28">
        <v>14</v>
      </c>
      <c r="C10" s="220" t="s">
        <v>173</v>
      </c>
      <c r="D10" s="221" t="s">
        <v>174</v>
      </c>
      <c r="E10" s="134">
        <v>31854</v>
      </c>
      <c r="F10" s="222" t="s">
        <v>23</v>
      </c>
      <c r="G10" s="222" t="s">
        <v>24</v>
      </c>
      <c r="H10" s="222" t="s">
        <v>28</v>
      </c>
      <c r="I10" s="174">
        <v>1</v>
      </c>
      <c r="J10" s="133">
        <v>29.81</v>
      </c>
      <c r="K10" s="133">
        <f t="shared" si="0"/>
        <v>29.81</v>
      </c>
      <c r="L10" s="222" t="s">
        <v>35</v>
      </c>
      <c r="M10" s="9"/>
      <c r="N10" s="9"/>
      <c r="O10" s="9"/>
      <c r="P10" s="9"/>
      <c r="Q10" s="9"/>
    </row>
    <row r="11" spans="1:14" ht="18" customHeight="1">
      <c r="A11" s="105">
        <v>3</v>
      </c>
      <c r="B11" s="28">
        <v>4</v>
      </c>
      <c r="C11" s="217" t="s">
        <v>97</v>
      </c>
      <c r="D11" s="224" t="s">
        <v>98</v>
      </c>
      <c r="E11" s="129">
        <v>36686</v>
      </c>
      <c r="F11" s="130" t="s">
        <v>23</v>
      </c>
      <c r="G11" s="173" t="s">
        <v>27</v>
      </c>
      <c r="H11" s="173" t="s">
        <v>28</v>
      </c>
      <c r="I11" s="174">
        <v>1</v>
      </c>
      <c r="J11" s="133">
        <v>34.3</v>
      </c>
      <c r="K11" s="133">
        <f t="shared" si="0"/>
        <v>34.3</v>
      </c>
      <c r="L11" s="167" t="s">
        <v>29</v>
      </c>
      <c r="M11" s="30"/>
      <c r="N11" s="30"/>
    </row>
    <row r="12" spans="1:19" s="9" customFormat="1" ht="18" customHeight="1">
      <c r="A12" s="105">
        <v>4</v>
      </c>
      <c r="B12" s="136">
        <v>47</v>
      </c>
      <c r="C12" s="217" t="s">
        <v>178</v>
      </c>
      <c r="D12" s="218" t="s">
        <v>179</v>
      </c>
      <c r="E12" s="129"/>
      <c r="F12" s="222" t="s">
        <v>23</v>
      </c>
      <c r="G12" s="219" t="s">
        <v>180</v>
      </c>
      <c r="H12" s="219" t="s">
        <v>181</v>
      </c>
      <c r="I12" s="174">
        <v>1</v>
      </c>
      <c r="J12" s="133">
        <v>36.94</v>
      </c>
      <c r="K12" s="133">
        <f t="shared" si="0"/>
        <v>36.94</v>
      </c>
      <c r="L12" s="219" t="s">
        <v>35</v>
      </c>
      <c r="M12" s="183"/>
      <c r="N12" s="270"/>
      <c r="O12" s="20"/>
      <c r="P12" s="20"/>
      <c r="Q12" s="20"/>
      <c r="R12" s="20"/>
      <c r="S12" s="20"/>
    </row>
    <row r="13" spans="1:14" ht="18" customHeight="1">
      <c r="A13" s="105">
        <v>5</v>
      </c>
      <c r="B13" s="28">
        <v>5</v>
      </c>
      <c r="C13" s="203" t="s">
        <v>88</v>
      </c>
      <c r="D13" s="204" t="s">
        <v>89</v>
      </c>
      <c r="E13" s="82">
        <v>37802</v>
      </c>
      <c r="F13" s="84" t="s">
        <v>23</v>
      </c>
      <c r="G13" s="164" t="s">
        <v>27</v>
      </c>
      <c r="H13" s="164" t="s">
        <v>28</v>
      </c>
      <c r="I13" s="165">
        <v>1</v>
      </c>
      <c r="J13" s="133">
        <v>37.97</v>
      </c>
      <c r="K13" s="133">
        <f t="shared" si="0"/>
        <v>37.97</v>
      </c>
      <c r="L13" s="167" t="s">
        <v>29</v>
      </c>
      <c r="M13" s="226"/>
      <c r="N13" s="93">
        <f>M13*I13</f>
        <v>0</v>
      </c>
    </row>
    <row r="14" spans="1:14" s="30" customFormat="1" ht="19.5" customHeight="1">
      <c r="A14" s="105">
        <v>6</v>
      </c>
      <c r="B14" s="105">
        <v>23</v>
      </c>
      <c r="C14" s="217" t="s">
        <v>85</v>
      </c>
      <c r="D14" s="224" t="s">
        <v>86</v>
      </c>
      <c r="E14" s="129">
        <v>28768</v>
      </c>
      <c r="F14" s="84" t="s">
        <v>43</v>
      </c>
      <c r="G14" s="173" t="s">
        <v>44</v>
      </c>
      <c r="H14" s="173" t="s">
        <v>45</v>
      </c>
      <c r="I14" s="174">
        <v>1</v>
      </c>
      <c r="J14" s="133">
        <v>38.88</v>
      </c>
      <c r="K14" s="133">
        <f t="shared" si="0"/>
        <v>38.88</v>
      </c>
      <c r="L14" s="176" t="s">
        <v>35</v>
      </c>
      <c r="M14" s="43">
        <v>2</v>
      </c>
      <c r="N14" s="43">
        <v>1</v>
      </c>
    </row>
    <row r="15" spans="1:14" s="30" customFormat="1" ht="19.5" customHeight="1">
      <c r="A15" s="105"/>
      <c r="B15" s="105">
        <v>24</v>
      </c>
      <c r="C15" s="217" t="s">
        <v>66</v>
      </c>
      <c r="D15" s="224" t="s">
        <v>67</v>
      </c>
      <c r="E15" s="129">
        <v>34926</v>
      </c>
      <c r="F15" s="130" t="s">
        <v>58</v>
      </c>
      <c r="G15" s="173" t="s">
        <v>44</v>
      </c>
      <c r="H15" s="173" t="s">
        <v>45</v>
      </c>
      <c r="I15" s="174">
        <v>0.95</v>
      </c>
      <c r="J15" s="133" t="s">
        <v>195</v>
      </c>
      <c r="K15" s="133"/>
      <c r="L15" s="176" t="s">
        <v>73</v>
      </c>
      <c r="M15" s="43">
        <v>3</v>
      </c>
      <c r="N15" s="43">
        <v>2</v>
      </c>
    </row>
    <row r="16" spans="1:14" ht="18" customHeight="1">
      <c r="A16" s="227"/>
      <c r="B16" s="28">
        <v>26</v>
      </c>
      <c r="C16" s="217" t="s">
        <v>71</v>
      </c>
      <c r="D16" s="224" t="s">
        <v>72</v>
      </c>
      <c r="E16" s="134">
        <v>36058</v>
      </c>
      <c r="F16" s="130" t="s">
        <v>32</v>
      </c>
      <c r="G16" s="173" t="s">
        <v>44</v>
      </c>
      <c r="H16" s="173" t="s">
        <v>45</v>
      </c>
      <c r="I16" s="174">
        <v>1</v>
      </c>
      <c r="J16" s="133" t="s">
        <v>195</v>
      </c>
      <c r="K16" s="133"/>
      <c r="L16" s="176" t="s">
        <v>73</v>
      </c>
      <c r="N16" s="227"/>
    </row>
  </sheetData>
  <sheetProtection/>
  <mergeCells count="12">
    <mergeCell ref="C6:D6"/>
    <mergeCell ref="C7:C8"/>
    <mergeCell ref="D7:D8"/>
    <mergeCell ref="E7:E8"/>
    <mergeCell ref="F7:F8"/>
    <mergeCell ref="J7:J8"/>
    <mergeCell ref="B7:B8"/>
    <mergeCell ref="H7:H8"/>
    <mergeCell ref="I7:I8"/>
    <mergeCell ref="K7:K8"/>
    <mergeCell ref="L7:L8"/>
    <mergeCell ref="G7:G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</sheetPr>
  <dimension ref="A1:O20"/>
  <sheetViews>
    <sheetView showZeros="0" zoomScalePageLayoutView="0" workbookViewId="0" topLeftCell="A2">
      <selection activeCell="N10" sqref="N10"/>
    </sheetView>
  </sheetViews>
  <sheetFormatPr defaultColWidth="9.140625" defaultRowHeight="15"/>
  <cols>
    <col min="1" max="1" width="5.421875" style="12" bestFit="1" customWidth="1"/>
    <col min="2" max="2" width="4.57421875" style="12" customWidth="1"/>
    <col min="3" max="3" width="10.57421875" style="12" bestFit="1" customWidth="1"/>
    <col min="4" max="4" width="12.57421875" style="12" customWidth="1"/>
    <col min="5" max="5" width="9.00390625" style="19" customWidth="1"/>
    <col min="6" max="6" width="3.421875" style="12" customWidth="1"/>
    <col min="7" max="7" width="7.57421875" style="12" bestFit="1" customWidth="1"/>
    <col min="8" max="8" width="7.57421875" style="12" customWidth="1"/>
    <col min="9" max="9" width="4.421875" style="12" customWidth="1"/>
    <col min="10" max="10" width="9.57421875" style="12" customWidth="1"/>
    <col min="11" max="11" width="11.00390625" style="12" bestFit="1" customWidth="1"/>
    <col min="12" max="12" width="14.28125" style="12" bestFit="1" customWidth="1"/>
    <col min="13" max="15" width="9.57421875" style="12" customWidth="1"/>
    <col min="16" max="16384" width="9.140625" style="12" customWidth="1"/>
  </cols>
  <sheetData>
    <row r="1" spans="1:11" ht="20.25" customHeight="1">
      <c r="A1" s="72" t="s">
        <v>134</v>
      </c>
      <c r="B1" s="1"/>
      <c r="C1" s="1"/>
      <c r="D1" s="73"/>
      <c r="E1" s="102"/>
      <c r="F1" s="34"/>
      <c r="G1" s="34"/>
      <c r="H1" s="34"/>
      <c r="I1" s="34"/>
      <c r="J1" s="34"/>
      <c r="K1" s="34"/>
    </row>
    <row r="2" spans="1:11" ht="12.75" customHeight="1">
      <c r="A2" s="1"/>
      <c r="B2" s="1"/>
      <c r="C2" s="3" t="s">
        <v>131</v>
      </c>
      <c r="E2" s="15"/>
      <c r="F2" s="14"/>
      <c r="G2" s="14"/>
      <c r="H2" s="14"/>
      <c r="I2" s="14"/>
      <c r="J2" s="14"/>
      <c r="K2" s="14"/>
    </row>
    <row r="3" spans="2:11" ht="12.75" customHeight="1">
      <c r="B3" s="13"/>
      <c r="C3" s="14"/>
      <c r="D3" s="14"/>
      <c r="E3" s="15"/>
      <c r="F3" s="14"/>
      <c r="G3" s="14"/>
      <c r="H3" s="14"/>
      <c r="I3" s="14"/>
      <c r="J3" s="14"/>
      <c r="K3" s="14"/>
    </row>
    <row r="4" spans="1:15" ht="19.5" customHeight="1">
      <c r="A4" s="16"/>
      <c r="B4" s="16"/>
      <c r="C4" s="35" t="s">
        <v>90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.5" customHeight="1">
      <c r="A5" s="16"/>
      <c r="B5" s="16"/>
      <c r="C5" s="16"/>
      <c r="D5" s="16"/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9.5" customHeight="1">
      <c r="A6" s="36"/>
      <c r="B6" s="16"/>
      <c r="C6" s="283"/>
      <c r="D6" s="284"/>
      <c r="E6" s="17"/>
      <c r="F6" s="16"/>
      <c r="G6" s="16"/>
      <c r="H6" s="16"/>
      <c r="I6" s="16"/>
      <c r="J6" s="18"/>
      <c r="K6" s="18"/>
      <c r="L6" s="16"/>
      <c r="M6" s="16"/>
      <c r="N6" s="16"/>
      <c r="O6" s="16"/>
    </row>
    <row r="7" spans="1:15" ht="19.5" customHeight="1">
      <c r="A7" s="103" t="s">
        <v>2</v>
      </c>
      <c r="B7" s="342" t="s">
        <v>3</v>
      </c>
      <c r="C7" s="344" t="s">
        <v>4</v>
      </c>
      <c r="D7" s="346" t="s">
        <v>5</v>
      </c>
      <c r="E7" s="340" t="s">
        <v>6</v>
      </c>
      <c r="F7" s="348" t="s">
        <v>8</v>
      </c>
      <c r="G7" s="348" t="s">
        <v>9</v>
      </c>
      <c r="H7" s="350" t="s">
        <v>10</v>
      </c>
      <c r="I7" s="348" t="s">
        <v>11</v>
      </c>
      <c r="J7" s="337" t="s">
        <v>91</v>
      </c>
      <c r="K7" s="338" t="s">
        <v>14</v>
      </c>
      <c r="L7" s="293" t="s">
        <v>16</v>
      </c>
      <c r="M7" s="16"/>
      <c r="N7" s="16"/>
      <c r="O7" s="16"/>
    </row>
    <row r="8" spans="1:15" ht="15" customHeight="1">
      <c r="A8" s="11" t="s">
        <v>17</v>
      </c>
      <c r="B8" s="343"/>
      <c r="C8" s="345"/>
      <c r="D8" s="347"/>
      <c r="E8" s="341"/>
      <c r="F8" s="349"/>
      <c r="G8" s="349"/>
      <c r="H8" s="351"/>
      <c r="I8" s="349"/>
      <c r="J8" s="337"/>
      <c r="K8" s="338"/>
      <c r="L8" s="294"/>
      <c r="M8" s="16"/>
      <c r="N8" s="16"/>
      <c r="O8" s="16"/>
    </row>
    <row r="9" spans="1:15" ht="19.5" customHeight="1">
      <c r="A9" s="11">
        <v>1</v>
      </c>
      <c r="B9" s="136">
        <v>34</v>
      </c>
      <c r="C9" s="137" t="s">
        <v>64</v>
      </c>
      <c r="D9" s="104" t="s">
        <v>65</v>
      </c>
      <c r="E9" s="125">
        <v>22772</v>
      </c>
      <c r="F9" s="126" t="s">
        <v>58</v>
      </c>
      <c r="G9" s="138" t="s">
        <v>52</v>
      </c>
      <c r="H9" s="138" t="s">
        <v>53</v>
      </c>
      <c r="I9" s="127">
        <v>0.95</v>
      </c>
      <c r="J9" s="139">
        <v>0.0010671296296296295</v>
      </c>
      <c r="K9" s="266">
        <f>I9*J9</f>
        <v>0.001013773148148148</v>
      </c>
      <c r="L9" s="170" t="s">
        <v>54</v>
      </c>
      <c r="M9" s="16"/>
      <c r="N9" s="254"/>
      <c r="O9" s="16"/>
    </row>
    <row r="10" spans="1:15" ht="19.5" customHeight="1">
      <c r="A10" s="11">
        <v>2</v>
      </c>
      <c r="B10" s="136">
        <v>41</v>
      </c>
      <c r="C10" s="137" t="s">
        <v>59</v>
      </c>
      <c r="D10" s="104" t="s">
        <v>60</v>
      </c>
      <c r="E10" s="125">
        <v>22537</v>
      </c>
      <c r="F10" s="126" t="s">
        <v>23</v>
      </c>
      <c r="G10" s="138" t="s">
        <v>33</v>
      </c>
      <c r="H10" s="138" t="s">
        <v>34</v>
      </c>
      <c r="I10" s="127">
        <v>1</v>
      </c>
      <c r="J10" s="139">
        <v>0.001631597222222222</v>
      </c>
      <c r="K10" s="139">
        <v>0.001631597222222222</v>
      </c>
      <c r="L10" s="170" t="s">
        <v>35</v>
      </c>
      <c r="M10" s="16"/>
      <c r="O10" s="16"/>
    </row>
    <row r="11" spans="1:15" ht="19.5" customHeight="1">
      <c r="A11" s="18"/>
      <c r="B11" s="114"/>
      <c r="C11" s="115"/>
      <c r="D11" s="116"/>
      <c r="E11" s="244"/>
      <c r="F11" s="117"/>
      <c r="G11" s="118"/>
      <c r="H11" s="118"/>
      <c r="I11" s="119"/>
      <c r="J11" s="245"/>
      <c r="K11" s="119"/>
      <c r="L11" s="246"/>
      <c r="M11" s="16"/>
      <c r="N11" s="16"/>
      <c r="O11" s="16"/>
    </row>
    <row r="12" s="95" customFormat="1" ht="12.75"/>
    <row r="13" spans="1:12" ht="17.25">
      <c r="A13" s="16"/>
      <c r="B13" s="16"/>
      <c r="C13" s="35" t="s">
        <v>93</v>
      </c>
      <c r="D13" s="16"/>
      <c r="E13" s="17"/>
      <c r="F13" s="16"/>
      <c r="G13" s="16"/>
      <c r="H13" s="16"/>
      <c r="I13" s="16"/>
      <c r="J13" s="16"/>
      <c r="K13" s="16"/>
      <c r="L13" s="16"/>
    </row>
    <row r="14" spans="1:12" ht="12.75">
      <c r="A14" s="36"/>
      <c r="B14" s="16"/>
      <c r="C14" s="283"/>
      <c r="D14" s="284"/>
      <c r="E14" s="17"/>
      <c r="F14" s="16"/>
      <c r="G14" s="16"/>
      <c r="H14" s="16"/>
      <c r="I14" s="16"/>
      <c r="J14" s="18"/>
      <c r="K14" s="18"/>
      <c r="L14" s="16"/>
    </row>
    <row r="15" spans="1:12" ht="12.75">
      <c r="A15" s="229" t="s">
        <v>2</v>
      </c>
      <c r="B15" s="337" t="s">
        <v>3</v>
      </c>
      <c r="C15" s="339" t="s">
        <v>4</v>
      </c>
      <c r="D15" s="336" t="s">
        <v>5</v>
      </c>
      <c r="E15" s="338" t="s">
        <v>6</v>
      </c>
      <c r="F15" s="336" t="s">
        <v>8</v>
      </c>
      <c r="G15" s="336" t="s">
        <v>9</v>
      </c>
      <c r="H15" s="330" t="s">
        <v>10</v>
      </c>
      <c r="I15" s="336" t="s">
        <v>11</v>
      </c>
      <c r="J15" s="337" t="s">
        <v>91</v>
      </c>
      <c r="K15" s="338" t="s">
        <v>14</v>
      </c>
      <c r="L15" s="315" t="s">
        <v>16</v>
      </c>
    </row>
    <row r="16" spans="1:12" ht="12.75">
      <c r="A16" s="11" t="s">
        <v>17</v>
      </c>
      <c r="B16" s="337"/>
      <c r="C16" s="339"/>
      <c r="D16" s="336"/>
      <c r="E16" s="338"/>
      <c r="F16" s="336"/>
      <c r="G16" s="336"/>
      <c r="H16" s="330"/>
      <c r="I16" s="336"/>
      <c r="J16" s="337"/>
      <c r="K16" s="338"/>
      <c r="L16" s="315"/>
    </row>
    <row r="17" spans="1:12" ht="18" customHeight="1">
      <c r="A17" s="136">
        <v>1</v>
      </c>
      <c r="B17" s="136">
        <v>32</v>
      </c>
      <c r="C17" s="220" t="s">
        <v>94</v>
      </c>
      <c r="D17" s="230" t="s">
        <v>95</v>
      </c>
      <c r="E17" s="125">
        <v>24406</v>
      </c>
      <c r="F17" s="126" t="s">
        <v>23</v>
      </c>
      <c r="G17" s="177" t="s">
        <v>52</v>
      </c>
      <c r="H17" s="177" t="s">
        <v>53</v>
      </c>
      <c r="I17" s="169">
        <v>1</v>
      </c>
      <c r="J17" s="139">
        <v>0.0008554398148148148</v>
      </c>
      <c r="K17" s="266">
        <f>I17*J17</f>
        <v>0.0008554398148148148</v>
      </c>
      <c r="L17" s="170" t="s">
        <v>54</v>
      </c>
    </row>
    <row r="18" spans="1:12" ht="18" customHeight="1">
      <c r="A18" s="136">
        <v>2</v>
      </c>
      <c r="B18" s="136">
        <v>30</v>
      </c>
      <c r="C18" s="220" t="s">
        <v>79</v>
      </c>
      <c r="D18" s="230" t="s">
        <v>80</v>
      </c>
      <c r="E18" s="125">
        <v>22836</v>
      </c>
      <c r="F18" s="126" t="s">
        <v>58</v>
      </c>
      <c r="G18" s="177" t="s">
        <v>52</v>
      </c>
      <c r="H18" s="177" t="s">
        <v>53</v>
      </c>
      <c r="I18" s="169">
        <v>0.95</v>
      </c>
      <c r="J18" s="139">
        <v>0.0009234953703703702</v>
      </c>
      <c r="K18" s="266">
        <f>I18*J18</f>
        <v>0.0008773206018518517</v>
      </c>
      <c r="L18" s="170" t="s">
        <v>81</v>
      </c>
    </row>
    <row r="19" spans="1:12" ht="18" customHeight="1">
      <c r="A19" s="136">
        <v>3</v>
      </c>
      <c r="B19" s="11">
        <v>4</v>
      </c>
      <c r="C19" s="217" t="s">
        <v>97</v>
      </c>
      <c r="D19" s="224" t="s">
        <v>98</v>
      </c>
      <c r="E19" s="129">
        <v>36686</v>
      </c>
      <c r="F19" s="130" t="s">
        <v>23</v>
      </c>
      <c r="G19" s="173" t="s">
        <v>27</v>
      </c>
      <c r="H19" s="173" t="s">
        <v>28</v>
      </c>
      <c r="I19" s="174">
        <v>1</v>
      </c>
      <c r="J19" s="139">
        <v>0.0009152777777777779</v>
      </c>
      <c r="K19" s="266">
        <f>I19*J19</f>
        <v>0.0009152777777777779</v>
      </c>
      <c r="L19" s="176" t="s">
        <v>73</v>
      </c>
    </row>
    <row r="20" spans="1:12" ht="18" customHeight="1">
      <c r="A20" s="136">
        <v>4</v>
      </c>
      <c r="B20" s="11">
        <v>47</v>
      </c>
      <c r="C20" s="217" t="s">
        <v>178</v>
      </c>
      <c r="D20" s="218" t="s">
        <v>179</v>
      </c>
      <c r="E20" s="129"/>
      <c r="F20" s="222" t="s">
        <v>23</v>
      </c>
      <c r="G20" s="219" t="s">
        <v>180</v>
      </c>
      <c r="H20" s="219" t="s">
        <v>181</v>
      </c>
      <c r="I20" s="174">
        <v>1</v>
      </c>
      <c r="J20" s="139">
        <v>0.0010144675925925926</v>
      </c>
      <c r="K20" s="266">
        <f>I20*J20</f>
        <v>0.0010144675925925926</v>
      </c>
      <c r="L20" s="219" t="s">
        <v>35</v>
      </c>
    </row>
  </sheetData>
  <sheetProtection/>
  <mergeCells count="24">
    <mergeCell ref="J7:J8"/>
    <mergeCell ref="K7:K8"/>
    <mergeCell ref="L7:L8"/>
    <mergeCell ref="F7:F8"/>
    <mergeCell ref="G7:G8"/>
    <mergeCell ref="H7:H8"/>
    <mergeCell ref="I7:I8"/>
    <mergeCell ref="G15:G16"/>
    <mergeCell ref="E7:E8"/>
    <mergeCell ref="C6:D6"/>
    <mergeCell ref="B7:B8"/>
    <mergeCell ref="C7:C8"/>
    <mergeCell ref="D7:D8"/>
    <mergeCell ref="C14:D14"/>
    <mergeCell ref="H15:H16"/>
    <mergeCell ref="I15:I16"/>
    <mergeCell ref="J15:J16"/>
    <mergeCell ref="K15:K16"/>
    <mergeCell ref="L15:L16"/>
    <mergeCell ref="B15:B16"/>
    <mergeCell ref="C15:C16"/>
    <mergeCell ref="D15:D16"/>
    <mergeCell ref="E15:E16"/>
    <mergeCell ref="F15:F16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"/>
  <sheetViews>
    <sheetView showZeros="0" zoomScalePageLayoutView="0" workbookViewId="0" topLeftCell="A1">
      <selection activeCell="M10" sqref="M10"/>
    </sheetView>
  </sheetViews>
  <sheetFormatPr defaultColWidth="9.140625" defaultRowHeight="15"/>
  <cols>
    <col min="1" max="2" width="5.8515625" style="20" customWidth="1"/>
    <col min="3" max="3" width="4.57421875" style="20" customWidth="1"/>
    <col min="4" max="4" width="10.57421875" style="20" bestFit="1" customWidth="1"/>
    <col min="5" max="5" width="12.57421875" style="20" customWidth="1"/>
    <col min="6" max="6" width="9.00390625" style="33" customWidth="1"/>
    <col min="7" max="7" width="5.00390625" style="20" bestFit="1" customWidth="1"/>
    <col min="8" max="8" width="3.421875" style="20" customWidth="1"/>
    <col min="9" max="9" width="7.57421875" style="20" bestFit="1" customWidth="1"/>
    <col min="10" max="10" width="7.57421875" style="20" customWidth="1"/>
    <col min="11" max="11" width="4.421875" style="20" customWidth="1"/>
    <col min="12" max="12" width="5.140625" style="20" customWidth="1"/>
    <col min="13" max="13" width="9.57421875" style="20" customWidth="1"/>
    <col min="14" max="14" width="7.8515625" style="20" customWidth="1"/>
    <col min="15" max="15" width="7.57421875" style="20" customWidth="1"/>
    <col min="16" max="16" width="11.421875" style="20" customWidth="1"/>
    <col min="17" max="21" width="9.57421875" style="20" customWidth="1"/>
    <col min="22" max="16384" width="9.140625" style="20" customWidth="1"/>
  </cols>
  <sheetData>
    <row r="1" spans="1:15" ht="20.25" customHeight="1">
      <c r="A1" s="72" t="s">
        <v>134</v>
      </c>
      <c r="B1" s="72"/>
      <c r="C1" s="1"/>
      <c r="D1" s="1"/>
      <c r="E1" s="1"/>
      <c r="F1" s="1"/>
      <c r="G1" s="73"/>
      <c r="H1" s="21"/>
      <c r="I1" s="21"/>
      <c r="J1" s="21"/>
      <c r="K1" s="21"/>
      <c r="L1" s="21"/>
      <c r="M1" s="21"/>
      <c r="N1" s="21"/>
      <c r="O1" s="21"/>
    </row>
    <row r="2" spans="1:15" ht="12.75" customHeight="1">
      <c r="A2" s="1"/>
      <c r="B2" s="1"/>
      <c r="C2" s="1"/>
      <c r="D2" s="3" t="s">
        <v>135</v>
      </c>
      <c r="E2" s="1"/>
      <c r="F2" s="1"/>
      <c r="H2" s="22"/>
      <c r="I2" s="22"/>
      <c r="J2" s="22"/>
      <c r="K2" s="22"/>
      <c r="L2" s="22"/>
      <c r="M2" s="22"/>
      <c r="N2" s="22"/>
      <c r="O2" s="22"/>
    </row>
    <row r="3" spans="3:15" ht="12.75" customHeight="1">
      <c r="C3" s="23"/>
      <c r="D3" s="22"/>
      <c r="E3" s="22"/>
      <c r="F3" s="31"/>
      <c r="G3" s="22"/>
      <c r="H3" s="22"/>
      <c r="I3" s="22"/>
      <c r="J3" s="22"/>
      <c r="K3" s="22"/>
      <c r="L3" s="22"/>
      <c r="M3" s="22"/>
      <c r="N3" s="22"/>
      <c r="O3" s="22"/>
    </row>
    <row r="4" spans="1:21" ht="19.5" customHeight="1">
      <c r="A4" s="24"/>
      <c r="B4" s="24"/>
      <c r="C4" s="24"/>
      <c r="D4" s="25" t="s">
        <v>140</v>
      </c>
      <c r="E4" s="24"/>
      <c r="F4" s="32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.5" customHeight="1">
      <c r="A5" s="24"/>
      <c r="B5" s="24"/>
      <c r="C5" s="24"/>
      <c r="D5" s="24"/>
      <c r="E5" s="24"/>
      <c r="F5" s="32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9.5" customHeight="1">
      <c r="A6" s="26"/>
      <c r="B6" s="26"/>
      <c r="C6" s="24"/>
      <c r="D6" s="24"/>
      <c r="E6" s="24"/>
      <c r="F6" s="32"/>
      <c r="G6" s="24"/>
      <c r="H6" s="24"/>
      <c r="I6" s="24"/>
      <c r="J6" s="24"/>
      <c r="K6" s="24"/>
      <c r="L6" s="24"/>
      <c r="M6" s="27"/>
      <c r="N6" s="27"/>
      <c r="O6" s="27"/>
      <c r="P6" s="24"/>
      <c r="Q6" s="24"/>
      <c r="R6" s="24"/>
      <c r="S6" s="24"/>
      <c r="T6" s="24"/>
      <c r="U6" s="24"/>
    </row>
    <row r="7" spans="1:21" ht="19.5" customHeight="1">
      <c r="A7" s="352" t="s">
        <v>2</v>
      </c>
      <c r="B7" s="353"/>
      <c r="C7" s="329" t="s">
        <v>3</v>
      </c>
      <c r="D7" s="333" t="s">
        <v>4</v>
      </c>
      <c r="E7" s="331" t="s">
        <v>5</v>
      </c>
      <c r="F7" s="334" t="s">
        <v>6</v>
      </c>
      <c r="G7" s="331" t="s">
        <v>7</v>
      </c>
      <c r="H7" s="331" t="s">
        <v>8</v>
      </c>
      <c r="I7" s="331" t="s">
        <v>9</v>
      </c>
      <c r="J7" s="330" t="s">
        <v>10</v>
      </c>
      <c r="K7" s="331" t="s">
        <v>11</v>
      </c>
      <c r="L7" s="334" t="s">
        <v>12</v>
      </c>
      <c r="M7" s="329" t="s">
        <v>91</v>
      </c>
      <c r="N7" s="334" t="s">
        <v>14</v>
      </c>
      <c r="O7" s="334" t="s">
        <v>15</v>
      </c>
      <c r="P7" s="315" t="s">
        <v>16</v>
      </c>
      <c r="Q7" s="24"/>
      <c r="R7" s="24"/>
      <c r="S7" s="24"/>
      <c r="T7" s="24"/>
      <c r="U7" s="24"/>
    </row>
    <row r="8" spans="1:21" s="30" customFormat="1" ht="15" customHeight="1">
      <c r="A8" s="105" t="s">
        <v>18</v>
      </c>
      <c r="B8" s="105" t="s">
        <v>20</v>
      </c>
      <c r="C8" s="329"/>
      <c r="D8" s="333"/>
      <c r="E8" s="331"/>
      <c r="F8" s="334"/>
      <c r="G8" s="331"/>
      <c r="H8" s="331"/>
      <c r="I8" s="331"/>
      <c r="J8" s="330"/>
      <c r="K8" s="331"/>
      <c r="L8" s="334"/>
      <c r="M8" s="329"/>
      <c r="N8" s="334"/>
      <c r="O8" s="334"/>
      <c r="P8" s="315"/>
      <c r="Q8" s="43"/>
      <c r="R8" s="43"/>
      <c r="S8" s="43"/>
      <c r="T8" s="43"/>
      <c r="U8" s="43"/>
    </row>
    <row r="9" spans="1:16" ht="18" customHeight="1">
      <c r="A9" s="28">
        <v>1</v>
      </c>
      <c r="B9" s="28"/>
      <c r="C9" s="28">
        <v>6</v>
      </c>
      <c r="D9" s="217" t="s">
        <v>25</v>
      </c>
      <c r="E9" s="224" t="s">
        <v>26</v>
      </c>
      <c r="F9" s="129">
        <v>37217</v>
      </c>
      <c r="G9" s="140">
        <f aca="true" t="shared" si="0" ref="G9:G16">IF(COUNT(F9)=0,"---",43170-F9)</f>
        <v>5953</v>
      </c>
      <c r="H9" s="130" t="s">
        <v>23</v>
      </c>
      <c r="I9" s="173" t="s">
        <v>27</v>
      </c>
      <c r="J9" s="173" t="s">
        <v>28</v>
      </c>
      <c r="K9" s="174">
        <v>1</v>
      </c>
      <c r="L9" s="175"/>
      <c r="M9" s="277">
        <v>0.0008677083333333333</v>
      </c>
      <c r="N9" s="268">
        <f aca="true" t="shared" si="1" ref="N9:O15">M9*K9</f>
        <v>0.0008677083333333333</v>
      </c>
      <c r="O9" s="268">
        <f t="shared" si="1"/>
        <v>0</v>
      </c>
      <c r="P9" s="176" t="s">
        <v>29</v>
      </c>
    </row>
    <row r="10" spans="1:16" s="24" customFormat="1" ht="18" customHeight="1">
      <c r="A10" s="28">
        <v>2</v>
      </c>
      <c r="B10" s="28"/>
      <c r="C10" s="28">
        <v>29</v>
      </c>
      <c r="D10" s="210" t="s">
        <v>92</v>
      </c>
      <c r="E10" s="211" t="s">
        <v>156</v>
      </c>
      <c r="F10" s="129">
        <v>36697</v>
      </c>
      <c r="G10" s="140">
        <f t="shared" si="0"/>
        <v>6473</v>
      </c>
      <c r="H10" s="130" t="s">
        <v>23</v>
      </c>
      <c r="I10" s="212" t="s">
        <v>52</v>
      </c>
      <c r="J10" s="173" t="s">
        <v>53</v>
      </c>
      <c r="K10" s="174">
        <v>1</v>
      </c>
      <c r="L10" s="212"/>
      <c r="M10" s="277">
        <v>0.0010523148148148147</v>
      </c>
      <c r="N10" s="268">
        <f t="shared" si="1"/>
        <v>0.0010523148148148147</v>
      </c>
      <c r="O10" s="268">
        <f t="shared" si="1"/>
        <v>0</v>
      </c>
      <c r="P10" s="212" t="s">
        <v>155</v>
      </c>
    </row>
    <row r="11" spans="1:21" ht="19.5" customHeight="1">
      <c r="A11" s="28"/>
      <c r="B11" s="28">
        <v>2</v>
      </c>
      <c r="C11" s="105">
        <v>46</v>
      </c>
      <c r="D11" s="217" t="s">
        <v>39</v>
      </c>
      <c r="E11" s="224" t="s">
        <v>40</v>
      </c>
      <c r="F11" s="134">
        <v>29571</v>
      </c>
      <c r="G11" s="140">
        <f t="shared" si="0"/>
        <v>13599</v>
      </c>
      <c r="H11" s="130" t="s">
        <v>32</v>
      </c>
      <c r="I11" s="173" t="s">
        <v>33</v>
      </c>
      <c r="J11" s="173" t="s">
        <v>34</v>
      </c>
      <c r="K11" s="174">
        <v>1</v>
      </c>
      <c r="L11" s="178">
        <v>0.9374</v>
      </c>
      <c r="M11" s="277">
        <v>0.0010542824074074074</v>
      </c>
      <c r="N11" s="268">
        <f t="shared" si="1"/>
        <v>0.0010542824074074074</v>
      </c>
      <c r="O11" s="268">
        <f t="shared" si="1"/>
        <v>0.0009882843287037037</v>
      </c>
      <c r="P11" s="179" t="s">
        <v>35</v>
      </c>
      <c r="Q11" s="24"/>
      <c r="R11" s="24"/>
      <c r="S11" s="24"/>
      <c r="T11" s="24"/>
      <c r="U11" s="24"/>
    </row>
    <row r="12" spans="1:18" s="24" customFormat="1" ht="18" customHeight="1">
      <c r="A12" s="28">
        <v>3</v>
      </c>
      <c r="B12" s="28"/>
      <c r="C12" s="28">
        <v>11</v>
      </c>
      <c r="D12" s="203" t="s">
        <v>171</v>
      </c>
      <c r="E12" s="272" t="s">
        <v>172</v>
      </c>
      <c r="F12" s="82">
        <v>36875</v>
      </c>
      <c r="G12" s="83">
        <f t="shared" si="0"/>
        <v>6295</v>
      </c>
      <c r="H12" s="213" t="s">
        <v>32</v>
      </c>
      <c r="I12" s="213" t="s">
        <v>24</v>
      </c>
      <c r="J12" s="213" t="s">
        <v>28</v>
      </c>
      <c r="K12" s="165">
        <v>1</v>
      </c>
      <c r="L12" s="213"/>
      <c r="M12" s="277">
        <v>0.0011877314814814815</v>
      </c>
      <c r="N12" s="268">
        <f t="shared" si="1"/>
        <v>0.0011877314814814815</v>
      </c>
      <c r="O12" s="268">
        <f t="shared" si="1"/>
        <v>0</v>
      </c>
      <c r="P12" s="213" t="s">
        <v>35</v>
      </c>
      <c r="Q12" s="4"/>
      <c r="R12" s="4"/>
    </row>
    <row r="13" spans="1:23" s="24" customFormat="1" ht="18" customHeight="1">
      <c r="A13" s="28"/>
      <c r="B13" s="28">
        <v>1</v>
      </c>
      <c r="C13" s="28">
        <v>45</v>
      </c>
      <c r="D13" s="210" t="s">
        <v>168</v>
      </c>
      <c r="E13" s="211" t="s">
        <v>167</v>
      </c>
      <c r="F13" s="82">
        <v>21128</v>
      </c>
      <c r="G13" s="83">
        <f t="shared" si="0"/>
        <v>22042</v>
      </c>
      <c r="H13" s="84" t="s">
        <v>23</v>
      </c>
      <c r="I13" s="212" t="s">
        <v>33</v>
      </c>
      <c r="J13" s="212" t="s">
        <v>34</v>
      </c>
      <c r="K13" s="165">
        <v>1</v>
      </c>
      <c r="L13" s="178">
        <v>0.746</v>
      </c>
      <c r="M13" s="277">
        <v>0.001260763888888889</v>
      </c>
      <c r="N13" s="268">
        <f t="shared" si="1"/>
        <v>0.001260763888888889</v>
      </c>
      <c r="O13" s="268">
        <f t="shared" si="1"/>
        <v>0.0009405298611111112</v>
      </c>
      <c r="P13" s="213" t="s">
        <v>35</v>
      </c>
      <c r="W13" s="273" t="s">
        <v>35</v>
      </c>
    </row>
    <row r="14" spans="1:16" s="24" customFormat="1" ht="18" customHeight="1">
      <c r="A14" s="28"/>
      <c r="B14" s="28">
        <v>3</v>
      </c>
      <c r="C14" s="28">
        <v>44</v>
      </c>
      <c r="D14" s="207" t="s">
        <v>165</v>
      </c>
      <c r="E14" s="208" t="s">
        <v>166</v>
      </c>
      <c r="F14" s="125">
        <v>19659</v>
      </c>
      <c r="G14" s="140">
        <f t="shared" si="0"/>
        <v>23511</v>
      </c>
      <c r="H14" s="126" t="s">
        <v>23</v>
      </c>
      <c r="I14" s="209" t="s">
        <v>33</v>
      </c>
      <c r="J14" s="209" t="s">
        <v>34</v>
      </c>
      <c r="K14" s="169">
        <v>1</v>
      </c>
      <c r="L14" s="178">
        <v>0.7206</v>
      </c>
      <c r="M14" s="277">
        <v>0.001587037037037037</v>
      </c>
      <c r="N14" s="268">
        <f t="shared" si="1"/>
        <v>0.001587037037037037</v>
      </c>
      <c r="O14" s="268">
        <f t="shared" si="1"/>
        <v>0.0011436188888888888</v>
      </c>
      <c r="P14" s="170" t="s">
        <v>35</v>
      </c>
    </row>
    <row r="15" spans="1:23" ht="19.5" customHeight="1">
      <c r="A15" s="28"/>
      <c r="B15" s="28">
        <v>4</v>
      </c>
      <c r="C15" s="105">
        <v>41</v>
      </c>
      <c r="D15" s="217" t="s">
        <v>59</v>
      </c>
      <c r="E15" s="224" t="s">
        <v>60</v>
      </c>
      <c r="F15" s="134">
        <v>22537</v>
      </c>
      <c r="G15" s="140">
        <f t="shared" si="0"/>
        <v>20633</v>
      </c>
      <c r="H15" s="130" t="s">
        <v>23</v>
      </c>
      <c r="I15" s="173" t="s">
        <v>33</v>
      </c>
      <c r="J15" s="173" t="s">
        <v>34</v>
      </c>
      <c r="K15" s="174">
        <v>1</v>
      </c>
      <c r="L15" s="178">
        <v>0.7736</v>
      </c>
      <c r="M15" s="277">
        <v>0.0016307870370370367</v>
      </c>
      <c r="N15" s="268">
        <f t="shared" si="1"/>
        <v>0.0016307870370370367</v>
      </c>
      <c r="O15" s="268">
        <f t="shared" si="1"/>
        <v>0.0012615768518518516</v>
      </c>
      <c r="P15" s="179" t="s">
        <v>35</v>
      </c>
      <c r="Q15" s="24"/>
      <c r="R15" s="24"/>
      <c r="S15" s="24"/>
      <c r="T15" s="24"/>
      <c r="U15" s="24"/>
      <c r="W15" s="227"/>
    </row>
    <row r="16" spans="1:21" ht="19.5" customHeight="1">
      <c r="A16" s="28"/>
      <c r="B16" s="28"/>
      <c r="C16" s="105">
        <v>34</v>
      </c>
      <c r="D16" s="217" t="s">
        <v>64</v>
      </c>
      <c r="E16" s="224" t="s">
        <v>65</v>
      </c>
      <c r="F16" s="134">
        <v>22772</v>
      </c>
      <c r="G16" s="140">
        <f t="shared" si="0"/>
        <v>20398</v>
      </c>
      <c r="H16" s="130" t="s">
        <v>58</v>
      </c>
      <c r="I16" s="173" t="s">
        <v>52</v>
      </c>
      <c r="J16" s="173" t="s">
        <v>53</v>
      </c>
      <c r="K16" s="174">
        <v>0.95</v>
      </c>
      <c r="L16" s="178">
        <v>0.7805</v>
      </c>
      <c r="M16" s="277" t="s">
        <v>195</v>
      </c>
      <c r="N16" s="268"/>
      <c r="O16" s="268">
        <f>N16*L16</f>
        <v>0</v>
      </c>
      <c r="P16" s="179" t="s">
        <v>54</v>
      </c>
      <c r="Q16" s="24"/>
      <c r="R16" s="24"/>
      <c r="S16" s="24"/>
      <c r="T16" s="24"/>
      <c r="U16" s="24"/>
    </row>
  </sheetData>
  <sheetProtection/>
  <mergeCells count="15">
    <mergeCell ref="P7:P8"/>
    <mergeCell ref="J7:J8"/>
    <mergeCell ref="H7:H8"/>
    <mergeCell ref="I7:I8"/>
    <mergeCell ref="K7:K8"/>
    <mergeCell ref="L7:L8"/>
    <mergeCell ref="M7:M8"/>
    <mergeCell ref="N7:N8"/>
    <mergeCell ref="O7:O8"/>
    <mergeCell ref="G7:G8"/>
    <mergeCell ref="D7:D8"/>
    <mergeCell ref="E7:E8"/>
    <mergeCell ref="F7:F8"/>
    <mergeCell ref="A7:B7"/>
    <mergeCell ref="C7:C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H13"/>
  <sheetViews>
    <sheetView showZeros="0" zoomScalePageLayoutView="0" workbookViewId="0" topLeftCell="A1">
      <selection activeCell="H10" sqref="H10"/>
    </sheetView>
  </sheetViews>
  <sheetFormatPr defaultColWidth="9.140625" defaultRowHeight="15"/>
  <cols>
    <col min="1" max="2" width="5.8515625" style="30" customWidth="1"/>
    <col min="3" max="3" width="3.8515625" style="30" customWidth="1"/>
    <col min="4" max="4" width="10.57421875" style="30" bestFit="1" customWidth="1"/>
    <col min="5" max="5" width="12.57421875" style="30" customWidth="1"/>
    <col min="6" max="6" width="9.00390625" style="48" customWidth="1"/>
    <col min="7" max="7" width="5.00390625" style="30" bestFit="1" customWidth="1"/>
    <col min="8" max="8" width="3.421875" style="30" customWidth="1"/>
    <col min="9" max="9" width="7.57421875" style="30" bestFit="1" customWidth="1"/>
    <col min="10" max="10" width="7.57421875" style="30" customWidth="1"/>
    <col min="11" max="11" width="4.421875" style="30" customWidth="1"/>
    <col min="12" max="12" width="5.421875" style="30" customWidth="1"/>
    <col min="13" max="13" width="9.57421875" style="30" customWidth="1"/>
    <col min="14" max="14" width="7.8515625" style="30" customWidth="1"/>
    <col min="15" max="15" width="7.57421875" style="30" customWidth="1"/>
    <col min="16" max="16" width="16.421875" style="30" bestFit="1" customWidth="1"/>
    <col min="17" max="21" width="9.57421875" style="30" customWidth="1"/>
    <col min="22" max="16384" width="9.140625" style="30" customWidth="1"/>
  </cols>
  <sheetData>
    <row r="1" spans="1:15" s="20" customFormat="1" ht="20.25" customHeight="1">
      <c r="A1" s="72" t="s">
        <v>134</v>
      </c>
      <c r="B1" s="72"/>
      <c r="C1" s="1"/>
      <c r="D1" s="1"/>
      <c r="E1" s="1"/>
      <c r="F1" s="1"/>
      <c r="G1" s="73"/>
      <c r="H1" s="29"/>
      <c r="I1" s="21"/>
      <c r="J1" s="21"/>
      <c r="K1" s="21"/>
      <c r="L1" s="21"/>
      <c r="M1" s="21"/>
      <c r="N1" s="21"/>
      <c r="O1" s="21"/>
    </row>
    <row r="2" spans="1:15" s="20" customFormat="1" ht="12.75" customHeight="1">
      <c r="A2" s="1"/>
      <c r="B2" s="1"/>
      <c r="C2" s="1"/>
      <c r="D2" s="3" t="s">
        <v>135</v>
      </c>
      <c r="E2" s="1"/>
      <c r="F2" s="1"/>
      <c r="H2" s="31"/>
      <c r="I2" s="22"/>
      <c r="J2" s="22"/>
      <c r="K2" s="22"/>
      <c r="L2" s="22"/>
      <c r="M2" s="22"/>
      <c r="N2" s="22"/>
      <c r="O2" s="22"/>
    </row>
    <row r="3" spans="3:21" ht="12.75" customHeight="1">
      <c r="C3" s="54"/>
      <c r="D3" s="52"/>
      <c r="E3" s="52"/>
      <c r="F3" s="53"/>
      <c r="G3" s="52"/>
      <c r="H3" s="52"/>
      <c r="I3" s="52"/>
      <c r="J3" s="52"/>
      <c r="K3" s="52"/>
      <c r="L3" s="52"/>
      <c r="M3" s="52"/>
      <c r="N3" s="52"/>
      <c r="O3" s="52"/>
      <c r="Q3" s="51"/>
      <c r="R3" s="51"/>
      <c r="S3" s="51"/>
      <c r="T3" s="51"/>
      <c r="U3" s="51"/>
    </row>
    <row r="4" spans="1:21" ht="19.5" customHeight="1">
      <c r="A4" s="43"/>
      <c r="B4" s="43"/>
      <c r="C4" s="43"/>
      <c r="D4" s="106" t="s">
        <v>141</v>
      </c>
      <c r="E4" s="43"/>
      <c r="F4" s="50"/>
      <c r="G4" s="43"/>
      <c r="H4" s="43"/>
      <c r="I4" s="43"/>
      <c r="J4" s="43"/>
      <c r="K4" s="43"/>
      <c r="L4" s="43"/>
      <c r="M4" s="43"/>
      <c r="N4" s="43"/>
      <c r="O4" s="43"/>
      <c r="P4" s="43"/>
      <c r="Q4" s="49"/>
      <c r="R4" s="49"/>
      <c r="S4" s="49"/>
      <c r="T4" s="49"/>
      <c r="U4" s="49"/>
    </row>
    <row r="5" spans="1:21" ht="1.5" customHeight="1">
      <c r="A5" s="43"/>
      <c r="B5" s="43"/>
      <c r="C5" s="43"/>
      <c r="D5" s="43"/>
      <c r="E5" s="43"/>
      <c r="F5" s="50"/>
      <c r="G5" s="43"/>
      <c r="H5" s="43"/>
      <c r="I5" s="43"/>
      <c r="J5" s="43"/>
      <c r="K5" s="43"/>
      <c r="L5" s="43"/>
      <c r="M5" s="43"/>
      <c r="N5" s="43"/>
      <c r="O5" s="43"/>
      <c r="P5" s="43"/>
      <c r="Q5" s="49"/>
      <c r="R5" s="49"/>
      <c r="S5" s="49"/>
      <c r="T5" s="49"/>
      <c r="U5" s="49"/>
    </row>
    <row r="6" spans="1:27" s="44" customFormat="1" ht="19.5" customHeight="1">
      <c r="A6" s="98"/>
      <c r="B6" s="98"/>
      <c r="C6" s="98"/>
      <c r="D6" s="98"/>
      <c r="E6" s="98"/>
      <c r="F6" s="45"/>
      <c r="G6" s="354"/>
      <c r="H6" s="355"/>
      <c r="I6" s="45"/>
      <c r="J6" s="45"/>
      <c r="K6" s="45"/>
      <c r="L6" s="45"/>
      <c r="M6" s="45"/>
      <c r="N6" s="45"/>
      <c r="O6" s="45"/>
      <c r="P6" s="99"/>
      <c r="Q6" s="100"/>
      <c r="R6" s="100"/>
      <c r="S6" s="100"/>
      <c r="T6" s="100"/>
      <c r="U6" s="100"/>
      <c r="V6" s="79"/>
      <c r="W6" s="45"/>
      <c r="X6" s="45"/>
      <c r="Y6" s="45"/>
      <c r="Z6" s="45"/>
      <c r="AA6" s="45"/>
    </row>
    <row r="7" spans="1:21" ht="19.5" customHeight="1">
      <c r="A7" s="352" t="s">
        <v>2</v>
      </c>
      <c r="B7" s="353"/>
      <c r="C7" s="324" t="s">
        <v>3</v>
      </c>
      <c r="D7" s="325" t="s">
        <v>4</v>
      </c>
      <c r="E7" s="322" t="s">
        <v>5</v>
      </c>
      <c r="F7" s="326" t="s">
        <v>6</v>
      </c>
      <c r="G7" s="322" t="s">
        <v>7</v>
      </c>
      <c r="H7" s="322" t="s">
        <v>8</v>
      </c>
      <c r="I7" s="322" t="s">
        <v>9</v>
      </c>
      <c r="J7" s="330" t="s">
        <v>10</v>
      </c>
      <c r="K7" s="322" t="s">
        <v>11</v>
      </c>
      <c r="L7" s="326" t="s">
        <v>12</v>
      </c>
      <c r="M7" s="324" t="s">
        <v>91</v>
      </c>
      <c r="N7" s="326" t="s">
        <v>14</v>
      </c>
      <c r="O7" s="326" t="s">
        <v>15</v>
      </c>
      <c r="P7" s="315" t="s">
        <v>16</v>
      </c>
      <c r="Q7" s="43"/>
      <c r="R7" s="43"/>
      <c r="S7" s="43"/>
      <c r="T7" s="43"/>
      <c r="U7" s="43"/>
    </row>
    <row r="8" spans="1:21" ht="15" customHeight="1">
      <c r="A8" s="105" t="s">
        <v>18</v>
      </c>
      <c r="B8" s="105" t="s">
        <v>20</v>
      </c>
      <c r="C8" s="324"/>
      <c r="D8" s="325"/>
      <c r="E8" s="322"/>
      <c r="F8" s="326"/>
      <c r="G8" s="322"/>
      <c r="H8" s="322"/>
      <c r="I8" s="322"/>
      <c r="J8" s="330"/>
      <c r="K8" s="322"/>
      <c r="L8" s="326"/>
      <c r="M8" s="324"/>
      <c r="N8" s="326"/>
      <c r="O8" s="326"/>
      <c r="P8" s="315"/>
      <c r="Q8" s="43"/>
      <c r="R8" s="43"/>
      <c r="S8" s="43"/>
      <c r="T8" s="43"/>
      <c r="U8" s="43"/>
    </row>
    <row r="9" spans="1:21" ht="19.5" customHeight="1">
      <c r="A9" s="105"/>
      <c r="B9" s="105">
        <v>1</v>
      </c>
      <c r="C9" s="105">
        <v>30</v>
      </c>
      <c r="D9" s="217" t="s">
        <v>79</v>
      </c>
      <c r="E9" s="224" t="s">
        <v>80</v>
      </c>
      <c r="F9" s="129">
        <v>22836</v>
      </c>
      <c r="G9" s="135">
        <f>IF(COUNT(F9)=0,"---",43170-F9)</f>
        <v>20334</v>
      </c>
      <c r="H9" s="130" t="s">
        <v>58</v>
      </c>
      <c r="I9" s="173" t="s">
        <v>52</v>
      </c>
      <c r="J9" s="173" t="s">
        <v>53</v>
      </c>
      <c r="K9" s="174">
        <v>0.95</v>
      </c>
      <c r="L9" s="180">
        <v>0.8547</v>
      </c>
      <c r="M9" s="268">
        <v>0.0009155092592592592</v>
      </c>
      <c r="N9" s="268">
        <f aca="true" t="shared" si="0" ref="N9:O11">M9*K9</f>
        <v>0.0008697337962962963</v>
      </c>
      <c r="O9" s="268">
        <f t="shared" si="0"/>
        <v>0.0007433614756944444</v>
      </c>
      <c r="P9" s="176" t="s">
        <v>81</v>
      </c>
      <c r="Q9" s="43"/>
      <c r="R9" s="43"/>
      <c r="S9" s="43"/>
      <c r="T9" s="43"/>
      <c r="U9" s="43"/>
    </row>
    <row r="10" spans="1:16" ht="18" customHeight="1">
      <c r="A10" s="225"/>
      <c r="B10" s="105">
        <v>2</v>
      </c>
      <c r="C10" s="105">
        <v>15</v>
      </c>
      <c r="D10" s="217" t="s">
        <v>175</v>
      </c>
      <c r="E10" s="218" t="s">
        <v>176</v>
      </c>
      <c r="F10" s="129">
        <v>18770</v>
      </c>
      <c r="G10" s="135">
        <f>IF(COUNT(F10)=0,"---",43170-F10)</f>
        <v>24400</v>
      </c>
      <c r="H10" s="130" t="s">
        <v>58</v>
      </c>
      <c r="I10" s="219" t="s">
        <v>24</v>
      </c>
      <c r="J10" s="219" t="s">
        <v>28</v>
      </c>
      <c r="K10" s="174">
        <v>0.95</v>
      </c>
      <c r="L10" s="180">
        <v>0.7797</v>
      </c>
      <c r="M10" s="268">
        <v>0.001361226851851852</v>
      </c>
      <c r="N10" s="268">
        <f t="shared" si="0"/>
        <v>0.0012931655092592593</v>
      </c>
      <c r="O10" s="268">
        <f t="shared" si="0"/>
        <v>0.0010082811475694445</v>
      </c>
      <c r="P10" s="219" t="s">
        <v>35</v>
      </c>
    </row>
    <row r="11" spans="1:190" s="16" customFormat="1" ht="18" customHeight="1">
      <c r="A11" s="232"/>
      <c r="B11" s="105">
        <v>3</v>
      </c>
      <c r="C11" s="11">
        <v>12</v>
      </c>
      <c r="D11" s="220" t="s">
        <v>169</v>
      </c>
      <c r="E11" s="221" t="s">
        <v>170</v>
      </c>
      <c r="F11" s="134">
        <v>26307</v>
      </c>
      <c r="G11" s="135">
        <f>IF(COUNT(F11)=0,"---",43170-F11)</f>
        <v>16863</v>
      </c>
      <c r="H11" s="222" t="s">
        <v>58</v>
      </c>
      <c r="I11" s="222" t="s">
        <v>24</v>
      </c>
      <c r="J11" s="222" t="s">
        <v>28</v>
      </c>
      <c r="K11" s="165">
        <v>0.95</v>
      </c>
      <c r="L11" s="209">
        <v>0.8962</v>
      </c>
      <c r="M11" s="268">
        <v>0.0013475694444444446</v>
      </c>
      <c r="N11" s="268">
        <f t="shared" si="0"/>
        <v>0.0012801909722222223</v>
      </c>
      <c r="O11" s="268">
        <f t="shared" si="0"/>
        <v>0.0011473071493055555</v>
      </c>
      <c r="P11" s="222" t="s">
        <v>35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</row>
    <row r="12" spans="1:21" ht="19.5" customHeight="1">
      <c r="A12" s="105"/>
      <c r="B12" s="105"/>
      <c r="C12" s="105">
        <v>32</v>
      </c>
      <c r="D12" s="217" t="s">
        <v>94</v>
      </c>
      <c r="E12" s="224" t="s">
        <v>95</v>
      </c>
      <c r="F12" s="129">
        <v>24406</v>
      </c>
      <c r="G12" s="135">
        <f>IF(COUNT(F12)=0,"---",43170-F12)</f>
        <v>18764</v>
      </c>
      <c r="H12" s="130" t="s">
        <v>23</v>
      </c>
      <c r="I12" s="173" t="s">
        <v>52</v>
      </c>
      <c r="J12" s="173" t="s">
        <v>53</v>
      </c>
      <c r="K12" s="174">
        <v>1</v>
      </c>
      <c r="L12" s="180">
        <v>0.8661</v>
      </c>
      <c r="M12" s="268" t="s">
        <v>195</v>
      </c>
      <c r="N12" s="268"/>
      <c r="O12" s="268">
        <f>N12*L12</f>
        <v>0</v>
      </c>
      <c r="P12" s="176" t="s">
        <v>54</v>
      </c>
      <c r="Q12" s="43"/>
      <c r="R12" s="43"/>
      <c r="S12" s="43"/>
      <c r="T12" s="43"/>
      <c r="U12" s="43"/>
    </row>
    <row r="13" spans="1:16" ht="18" customHeight="1">
      <c r="A13" s="225"/>
      <c r="B13" s="225"/>
      <c r="C13" s="105">
        <v>4</v>
      </c>
      <c r="D13" s="217" t="s">
        <v>97</v>
      </c>
      <c r="E13" s="224" t="s">
        <v>98</v>
      </c>
      <c r="F13" s="129">
        <v>36686</v>
      </c>
      <c r="G13" s="135">
        <f>IF(COUNT(F13)=0,"---",43170-F13)</f>
        <v>6484</v>
      </c>
      <c r="H13" s="130" t="s">
        <v>23</v>
      </c>
      <c r="I13" s="173" t="s">
        <v>27</v>
      </c>
      <c r="J13" s="173" t="s">
        <v>28</v>
      </c>
      <c r="K13" s="174">
        <v>1</v>
      </c>
      <c r="L13" s="219"/>
      <c r="M13" s="268" t="s">
        <v>195</v>
      </c>
      <c r="N13" s="268"/>
      <c r="O13" s="268">
        <f>N13*L13</f>
        <v>0</v>
      </c>
      <c r="P13" s="219" t="s">
        <v>49</v>
      </c>
    </row>
  </sheetData>
  <sheetProtection/>
  <mergeCells count="16">
    <mergeCell ref="G6:H6"/>
    <mergeCell ref="H7:H8"/>
    <mergeCell ref="D7:D8"/>
    <mergeCell ref="E7:E8"/>
    <mergeCell ref="F7:F8"/>
    <mergeCell ref="G7:G8"/>
    <mergeCell ref="C7:C8"/>
    <mergeCell ref="A7:B7"/>
    <mergeCell ref="P7:P8"/>
    <mergeCell ref="I7:I8"/>
    <mergeCell ref="K7:K8"/>
    <mergeCell ref="L7:L8"/>
    <mergeCell ref="M7:M8"/>
    <mergeCell ref="N7:N8"/>
    <mergeCell ref="O7:O8"/>
    <mergeCell ref="J7:J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Step</cp:lastModifiedBy>
  <cp:lastPrinted>2018-06-04T19:37:42Z</cp:lastPrinted>
  <dcterms:created xsi:type="dcterms:W3CDTF">2018-03-10T18:56:19Z</dcterms:created>
  <dcterms:modified xsi:type="dcterms:W3CDTF">2023-03-22T19:17:46Z</dcterms:modified>
  <cp:category/>
  <cp:version/>
  <cp:contentType/>
  <cp:contentStatus/>
</cp:coreProperties>
</file>