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Lengvoji.lt\Rezultatai\"/>
    </mc:Choice>
  </mc:AlternateContent>
  <bookViews>
    <workbookView xWindow="-108" yWindow="-108" windowWidth="23256" windowHeight="12456" tabRatio="859"/>
  </bookViews>
  <sheets>
    <sheet name="60M" sheetId="25" r:id="rId1"/>
    <sheet name="60M (g)" sheetId="36" r:id="rId2"/>
    <sheet name="60V" sheetId="26" r:id="rId3"/>
    <sheet name="60V (g)" sheetId="37" r:id="rId4"/>
    <sheet name="300MV" sheetId="27" r:id="rId5"/>
    <sheet name="300MV (g)" sheetId="39" r:id="rId6"/>
    <sheet name="600MV" sheetId="28" r:id="rId7"/>
    <sheet name="600MV (g)" sheetId="38" r:id="rId8"/>
    <sheet name="1000MV" sheetId="29" r:id="rId9"/>
    <sheet name="60bbMV" sheetId="30" r:id="rId10"/>
    <sheet name="AukštisM" sheetId="5" r:id="rId11"/>
    <sheet name="AukštisV" sheetId="6" r:id="rId12"/>
    <sheet name="KartisMV" sheetId="7" r:id="rId13"/>
    <sheet name="TolisM" sheetId="8" r:id="rId14"/>
    <sheet name="TolisV" sheetId="9" r:id="rId15"/>
    <sheet name="RutulysMV" sheetId="10" r:id="rId16"/>
    <sheet name="DiskasMV" sheetId="13" r:id="rId17"/>
    <sheet name="KūjisMV" sheetId="14" r:id="rId18"/>
    <sheet name="IetisMV" sheetId="12" r:id="rId19"/>
    <sheet name="KamuoliukasMV" sheetId="11" r:id="rId20"/>
    <sheet name="Ėjimas" sheetId="31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30" l="1"/>
  <c r="H8" i="30"/>
  <c r="H7" i="30"/>
  <c r="H6" i="30"/>
  <c r="H21" i="30"/>
  <c r="H20" i="30"/>
  <c r="H19" i="30"/>
  <c r="H18" i="30"/>
  <c r="H17" i="30"/>
  <c r="H16" i="30"/>
  <c r="I20" i="29"/>
  <c r="I19" i="29"/>
  <c r="I18" i="29"/>
  <c r="I17" i="29"/>
  <c r="I16" i="29"/>
  <c r="I15" i="29"/>
  <c r="I14" i="29"/>
  <c r="I33" i="38"/>
  <c r="I32" i="38"/>
  <c r="I31" i="38"/>
  <c r="I30" i="38"/>
  <c r="I29" i="38"/>
  <c r="I28" i="38"/>
  <c r="I27" i="38"/>
  <c r="H38" i="39"/>
  <c r="H37" i="39"/>
  <c r="H36" i="39"/>
  <c r="H35" i="39"/>
  <c r="H34" i="39"/>
  <c r="H33" i="39"/>
  <c r="H32" i="39"/>
  <c r="H31" i="39"/>
  <c r="I30" i="37"/>
  <c r="I29" i="37"/>
  <c r="I28" i="37"/>
  <c r="I27" i="37"/>
  <c r="I26" i="37"/>
  <c r="I25" i="37"/>
  <c r="I24" i="37"/>
  <c r="I23" i="37"/>
  <c r="I22" i="37"/>
  <c r="I21" i="37"/>
  <c r="I20" i="37"/>
  <c r="I19" i="37"/>
  <c r="I18" i="37"/>
  <c r="I17" i="37"/>
  <c r="I16" i="37"/>
  <c r="I15" i="37"/>
  <c r="I13" i="37"/>
  <c r="I12" i="37"/>
  <c r="I11" i="37"/>
  <c r="I10" i="37"/>
  <c r="I9" i="37"/>
  <c r="I8" i="37"/>
  <c r="I7" i="37"/>
  <c r="I6" i="37"/>
  <c r="I7" i="29"/>
  <c r="I8" i="29"/>
  <c r="I9" i="29"/>
  <c r="I10" i="29"/>
  <c r="I6" i="29"/>
  <c r="I16" i="38"/>
  <c r="I15" i="38"/>
  <c r="I14" i="38"/>
  <c r="I13" i="38"/>
  <c r="I12" i="38"/>
  <c r="I11" i="38"/>
  <c r="I10" i="38"/>
  <c r="I9" i="38"/>
  <c r="I8" i="38"/>
  <c r="I7" i="38"/>
  <c r="I6" i="38"/>
  <c r="H8" i="39"/>
  <c r="H9" i="39"/>
  <c r="H10" i="39"/>
  <c r="H11" i="39"/>
  <c r="H12" i="39"/>
  <c r="H13" i="39"/>
  <c r="H14" i="39"/>
  <c r="H15" i="39"/>
  <c r="H16" i="39"/>
  <c r="H17" i="39"/>
  <c r="H18" i="39"/>
  <c r="H19" i="39"/>
  <c r="H7" i="39"/>
  <c r="H6" i="39"/>
  <c r="I52" i="36"/>
  <c r="I51" i="36"/>
  <c r="I50" i="36"/>
  <c r="I49" i="36"/>
  <c r="I48" i="36"/>
  <c r="I47" i="36"/>
  <c r="I46" i="36"/>
  <c r="I45" i="36"/>
  <c r="I44" i="36"/>
  <c r="I43" i="36"/>
  <c r="I42" i="36"/>
  <c r="I41" i="36"/>
  <c r="I40" i="36"/>
  <c r="I39" i="36"/>
  <c r="I38" i="36"/>
  <c r="I37" i="36"/>
  <c r="I36" i="36"/>
  <c r="I35" i="36"/>
  <c r="I34" i="36"/>
  <c r="I33" i="36"/>
  <c r="I32" i="36"/>
  <c r="I31" i="36"/>
  <c r="I30" i="36"/>
  <c r="I29" i="36"/>
  <c r="I28" i="36"/>
  <c r="I27" i="36"/>
  <c r="I26" i="36"/>
  <c r="I25" i="36"/>
  <c r="I24" i="36"/>
  <c r="I23" i="36"/>
  <c r="I22" i="36"/>
  <c r="I21" i="36"/>
  <c r="I20" i="36"/>
  <c r="I19" i="36"/>
  <c r="I18" i="36"/>
  <c r="I17" i="36"/>
  <c r="I16" i="36"/>
  <c r="I15" i="36"/>
  <c r="I7" i="36"/>
  <c r="I8" i="36"/>
  <c r="I9" i="36"/>
  <c r="I10" i="36"/>
  <c r="I11" i="36"/>
  <c r="I12" i="36"/>
  <c r="I6" i="36"/>
  <c r="W6" i="7"/>
  <c r="N16" i="12"/>
  <c r="O16" i="12" s="1"/>
  <c r="N15" i="12"/>
  <c r="O15" i="12" s="1"/>
  <c r="N17" i="12"/>
  <c r="O17" i="12" s="1"/>
  <c r="N24" i="13"/>
  <c r="N28" i="13"/>
  <c r="N26" i="13"/>
  <c r="N27" i="13"/>
  <c r="N21" i="13"/>
  <c r="O21" i="13" s="1"/>
  <c r="N25" i="13"/>
  <c r="N23" i="13"/>
  <c r="N22" i="13"/>
  <c r="N7" i="13"/>
  <c r="O7" i="13" s="1"/>
  <c r="N9" i="13"/>
  <c r="N8" i="13"/>
  <c r="O8" i="13" s="1"/>
  <c r="N10" i="13"/>
  <c r="N11" i="13"/>
  <c r="O23" i="10"/>
  <c r="O22" i="10"/>
  <c r="O21" i="10"/>
  <c r="O20" i="10"/>
  <c r="N22" i="10"/>
  <c r="N20" i="10"/>
  <c r="N23" i="10"/>
  <c r="N21" i="10"/>
  <c r="N24" i="10"/>
  <c r="I26" i="11"/>
  <c r="J9" i="11"/>
  <c r="J8" i="11"/>
  <c r="N25" i="14"/>
  <c r="N22" i="14"/>
  <c r="N23" i="14"/>
  <c r="N26" i="14"/>
  <c r="N24" i="14"/>
  <c r="N7" i="14"/>
  <c r="N12" i="14"/>
  <c r="N13" i="14"/>
  <c r="N8" i="14"/>
  <c r="N11" i="14"/>
  <c r="N10" i="14"/>
  <c r="N9" i="14"/>
  <c r="N17" i="9"/>
  <c r="O17" i="9" s="1"/>
  <c r="N11" i="9"/>
  <c r="O11" i="9" s="1"/>
  <c r="N33" i="9"/>
  <c r="N8" i="9"/>
  <c r="O8" i="9" s="1"/>
  <c r="N26" i="9"/>
  <c r="N24" i="9"/>
  <c r="N16" i="9"/>
  <c r="O16" i="9" s="1"/>
  <c r="N19" i="9"/>
  <c r="O19" i="9" s="1"/>
  <c r="I24" i="11"/>
  <c r="J24" i="11" s="1"/>
  <c r="I25" i="11"/>
  <c r="I23" i="11"/>
  <c r="J23" i="11" s="1"/>
  <c r="I27" i="11"/>
  <c r="N20" i="8"/>
  <c r="O20" i="8" s="1"/>
  <c r="N19" i="8"/>
  <c r="O19" i="8" s="1"/>
  <c r="N34" i="8"/>
  <c r="N7" i="10"/>
  <c r="O7" i="10" s="1"/>
  <c r="N8" i="10"/>
  <c r="O8" i="10" s="1"/>
  <c r="N10" i="10"/>
  <c r="N11" i="10"/>
  <c r="N9" i="10"/>
  <c r="O9" i="10" s="1"/>
  <c r="I11" i="11"/>
  <c r="I13" i="11"/>
  <c r="I15" i="11"/>
  <c r="I14" i="11"/>
  <c r="I12" i="11"/>
  <c r="I8" i="11"/>
  <c r="N8" i="12"/>
  <c r="W7" i="6"/>
  <c r="W8" i="6"/>
  <c r="W6" i="6"/>
  <c r="W22" i="7"/>
  <c r="X9" i="5"/>
  <c r="X7" i="5"/>
  <c r="X8" i="5"/>
  <c r="X6" i="5"/>
  <c r="N28" i="8"/>
  <c r="N29" i="8"/>
  <c r="N35" i="8"/>
  <c r="N25" i="8"/>
  <c r="N15" i="8"/>
  <c r="O15" i="8" s="1"/>
  <c r="N7" i="8"/>
  <c r="O7" i="8" s="1"/>
  <c r="N17" i="8"/>
  <c r="O17" i="8" s="1"/>
  <c r="N8" i="8"/>
  <c r="O8" i="8" s="1"/>
  <c r="N11" i="8"/>
  <c r="O11" i="8" s="1"/>
  <c r="N36" i="8"/>
  <c r="N23" i="8"/>
  <c r="O23" i="8" s="1"/>
  <c r="N22" i="8"/>
  <c r="O22" i="8" s="1"/>
  <c r="N9" i="8"/>
  <c r="O9" i="8" s="1"/>
  <c r="N27" i="8"/>
  <c r="N31" i="9"/>
  <c r="N29" i="9"/>
  <c r="N12" i="9"/>
  <c r="O12" i="9" s="1"/>
  <c r="N9" i="9"/>
  <c r="O9" i="9" s="1"/>
  <c r="N32" i="9"/>
  <c r="N22" i="9"/>
  <c r="N30" i="9"/>
  <c r="N28" i="9"/>
  <c r="N34" i="9"/>
  <c r="N15" i="9"/>
  <c r="O15" i="9" s="1"/>
  <c r="N13" i="9"/>
  <c r="O13" i="9" s="1"/>
  <c r="N14" i="9"/>
  <c r="O14" i="9" s="1"/>
  <c r="N20" i="9"/>
  <c r="O20" i="9" s="1"/>
  <c r="N25" i="9"/>
  <c r="N12" i="10"/>
  <c r="I9" i="11"/>
  <c r="I22" i="11"/>
  <c r="J22" i="11" s="1"/>
  <c r="I10" i="11"/>
  <c r="I7" i="11"/>
  <c r="J7" i="11" s="1"/>
  <c r="N33" i="8" l="1"/>
  <c r="N7" i="12" l="1"/>
  <c r="O7" i="12" s="1"/>
  <c r="O24" i="10"/>
  <c r="N18" i="9"/>
  <c r="O18" i="9" s="1"/>
  <c r="N7" i="9"/>
  <c r="O7" i="9" s="1"/>
  <c r="N23" i="9"/>
  <c r="N21" i="9"/>
  <c r="N10" i="9"/>
  <c r="O10" i="9" s="1"/>
  <c r="N27" i="9"/>
  <c r="N30" i="8"/>
  <c r="N12" i="8"/>
  <c r="O12" i="8" s="1"/>
  <c r="N13" i="8"/>
  <c r="O13" i="8" s="1"/>
  <c r="N14" i="8"/>
  <c r="O14" i="8" s="1"/>
  <c r="N31" i="8"/>
  <c r="N18" i="8"/>
  <c r="O18" i="8" s="1"/>
  <c r="N21" i="8"/>
  <c r="O21" i="8" s="1"/>
  <c r="N10" i="8"/>
  <c r="O10" i="8" s="1"/>
  <c r="N32" i="8"/>
  <c r="N26" i="8"/>
  <c r="N24" i="8"/>
  <c r="N16" i="8"/>
  <c r="O16" i="8" s="1"/>
</calcChain>
</file>

<file path=xl/sharedStrings.xml><?xml version="1.0" encoding="utf-8"?>
<sst xmlns="http://schemas.openxmlformats.org/spreadsheetml/2006/main" count="3546" uniqueCount="803">
  <si>
    <t>Vardas</t>
  </si>
  <si>
    <t>Pavardė</t>
  </si>
  <si>
    <t>Gim.data</t>
  </si>
  <si>
    <t>Komanda</t>
  </si>
  <si>
    <t>Treneris</t>
  </si>
  <si>
    <t>J.Čižauskas</t>
  </si>
  <si>
    <t>Benas</t>
  </si>
  <si>
    <t>Matas</t>
  </si>
  <si>
    <t>2010-</t>
  </si>
  <si>
    <t>Jeronimas</t>
  </si>
  <si>
    <t>Zokas</t>
  </si>
  <si>
    <t>Kaunas</t>
  </si>
  <si>
    <t>Vakarė</t>
  </si>
  <si>
    <t>Rusnė</t>
  </si>
  <si>
    <t>Augustė</t>
  </si>
  <si>
    <t>Smiltė</t>
  </si>
  <si>
    <t>Gustas</t>
  </si>
  <si>
    <t>Ąžuolas</t>
  </si>
  <si>
    <t>N.Gedgaudienė</t>
  </si>
  <si>
    <t>O.Pavilionienė</t>
  </si>
  <si>
    <t>I.Gricevičienė</t>
  </si>
  <si>
    <t>Sofija</t>
  </si>
  <si>
    <t>Bieliūnaitė</t>
  </si>
  <si>
    <t>Anetė</t>
  </si>
  <si>
    <t>Girdauskaitė</t>
  </si>
  <si>
    <t>Gabrielė</t>
  </si>
  <si>
    <t>Pangonytė</t>
  </si>
  <si>
    <t>Dikšaitis</t>
  </si>
  <si>
    <t>Milda</t>
  </si>
  <si>
    <t>Ieva</t>
  </si>
  <si>
    <t>Mantas</t>
  </si>
  <si>
    <t>Gryba</t>
  </si>
  <si>
    <t>Justas</t>
  </si>
  <si>
    <t>Grinkevičius</t>
  </si>
  <si>
    <t>Gricevičius</t>
  </si>
  <si>
    <t>Ugnė</t>
  </si>
  <si>
    <t>Radzevičiūtė</t>
  </si>
  <si>
    <t>A.Gricevičius</t>
  </si>
  <si>
    <t>Bartkutė</t>
  </si>
  <si>
    <t>Joana</t>
  </si>
  <si>
    <t>Lankutytė</t>
  </si>
  <si>
    <t>Elzė</t>
  </si>
  <si>
    <t>Jokūbas</t>
  </si>
  <si>
    <t>Arminas</t>
  </si>
  <si>
    <t>Sokolovas</t>
  </si>
  <si>
    <t>Emilija</t>
  </si>
  <si>
    <t>Ema</t>
  </si>
  <si>
    <t>Migle</t>
  </si>
  <si>
    <t>Oskaras</t>
  </si>
  <si>
    <t>Viktorija</t>
  </si>
  <si>
    <t>Kamilė</t>
  </si>
  <si>
    <t>Dominykas</t>
  </si>
  <si>
    <t>Viltė</t>
  </si>
  <si>
    <t>D.Jankauskaitė</t>
  </si>
  <si>
    <t>Rugilė</t>
  </si>
  <si>
    <t>Amelija</t>
  </si>
  <si>
    <t>Gylytė</t>
  </si>
  <si>
    <t>Miglė</t>
  </si>
  <si>
    <t>Saulė</t>
  </si>
  <si>
    <t>R.Norkus</t>
  </si>
  <si>
    <t>Mockevičiūtė</t>
  </si>
  <si>
    <t>Urtė</t>
  </si>
  <si>
    <t>Liucija</t>
  </si>
  <si>
    <t>Kotryna</t>
  </si>
  <si>
    <t>Bruožytė</t>
  </si>
  <si>
    <t>Jorūnė</t>
  </si>
  <si>
    <t>Miliauskaitė</t>
  </si>
  <si>
    <t>Emilis</t>
  </si>
  <si>
    <t>R.Sadzevičienė</t>
  </si>
  <si>
    <t>Stanislava</t>
  </si>
  <si>
    <t>Kanarskaitė</t>
  </si>
  <si>
    <t>Kučinskas</t>
  </si>
  <si>
    <t>Perkūnas</t>
  </si>
  <si>
    <t>Gustė</t>
  </si>
  <si>
    <t>Stanislovaitytė</t>
  </si>
  <si>
    <t>Dominyka</t>
  </si>
  <si>
    <t>Auksė</t>
  </si>
  <si>
    <t>A. Skujytė</t>
  </si>
  <si>
    <t>Simona</t>
  </si>
  <si>
    <t>A.Starkevičius</t>
  </si>
  <si>
    <t>Medeina</t>
  </si>
  <si>
    <t>K. Ščiglo</t>
  </si>
  <si>
    <t>Dovydas</t>
  </si>
  <si>
    <t>Paulius</t>
  </si>
  <si>
    <t>Lorenschat</t>
  </si>
  <si>
    <t>Ignas</t>
  </si>
  <si>
    <t>G.Šerėnienė</t>
  </si>
  <si>
    <t>Šuolis į aukštį</t>
  </si>
  <si>
    <t>Rezult.</t>
  </si>
  <si>
    <t>Eilė</t>
  </si>
  <si>
    <t>Mergaitės</t>
  </si>
  <si>
    <t>Berniukai</t>
  </si>
  <si>
    <t>Šuolis su kartimi</t>
  </si>
  <si>
    <t>Šuolis į tolį</t>
  </si>
  <si>
    <t>Bandymai</t>
  </si>
  <si>
    <t>Rez.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</si>
  <si>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</si>
  <si>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</si>
  <si>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</si>
  <si>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</si>
  <si>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</si>
  <si>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</si>
  <si>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</si>
  <si>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</si>
  <si>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</si>
  <si>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</si>
  <si>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</si>
  <si>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</si>
  <si>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</si>
  <si>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</si>
  <si>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</si>
  <si>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</si>
  <si>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</si>
  <si>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</si>
  <si>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</si>
  <si>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</si>
  <si>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</si>
  <si>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Nuo atsisp. vietos</t>
  </si>
  <si>
    <t>22</t>
  </si>
  <si>
    <t>23</t>
  </si>
  <si>
    <t>Rutulio (2 kg.) stūmimas</t>
  </si>
  <si>
    <t>Rutulio (3 kg.) stūmimas</t>
  </si>
  <si>
    <t>Kamuoliuko metimas</t>
  </si>
  <si>
    <t>300 m</t>
  </si>
  <si>
    <t>1000 m</t>
  </si>
  <si>
    <t>600 m</t>
  </si>
  <si>
    <t>60 m b.b.</t>
  </si>
  <si>
    <t>(0,76-11,75-7,50)</t>
  </si>
  <si>
    <t>60 m</t>
  </si>
  <si>
    <t>1000 m sp.ėjimas</t>
  </si>
  <si>
    <t>Rez.f.</t>
  </si>
  <si>
    <t>R. Ančlauskas</t>
  </si>
  <si>
    <t>Adomas</t>
  </si>
  <si>
    <t>Jonas</t>
  </si>
  <si>
    <t>Venckūnas</t>
  </si>
  <si>
    <t>Venckūnaitė</t>
  </si>
  <si>
    <t>Vincentas</t>
  </si>
  <si>
    <t>Vieta</t>
  </si>
  <si>
    <t>Rosita</t>
  </si>
  <si>
    <t>S.Obelienienė</t>
  </si>
  <si>
    <t>Ieties (400 g)metimas</t>
  </si>
  <si>
    <t>Disko (750 g)metimas</t>
  </si>
  <si>
    <t>Žukauskaitė</t>
  </si>
  <si>
    <t>Tomas</t>
  </si>
  <si>
    <t>Slučka</t>
  </si>
  <si>
    <t>2010-04-01</t>
  </si>
  <si>
    <t>Fiodorovaitė</t>
  </si>
  <si>
    <t>Simas</t>
  </si>
  <si>
    <t>Jociūtė</t>
  </si>
  <si>
    <t>Eglė</t>
  </si>
  <si>
    <t>Juškelytė</t>
  </si>
  <si>
    <t>Joris</t>
  </si>
  <si>
    <t>Medišauskas</t>
  </si>
  <si>
    <t>2010-11-12</t>
  </si>
  <si>
    <t>Modestas</t>
  </si>
  <si>
    <t>Jasaitis</t>
  </si>
  <si>
    <t>Petras</t>
  </si>
  <si>
    <t>Urbonas</t>
  </si>
  <si>
    <t>2010-08-04</t>
  </si>
  <si>
    <t>Džiugas</t>
  </si>
  <si>
    <t>Gudžiūnas</t>
  </si>
  <si>
    <t>2010-07-02</t>
  </si>
  <si>
    <t>Morkevičiūtė</t>
  </si>
  <si>
    <t>2010-10-23</t>
  </si>
  <si>
    <t>Ivanauskas</t>
  </si>
  <si>
    <t>2011-09-13</t>
  </si>
  <si>
    <t>Timotiejus</t>
  </si>
  <si>
    <t>Pehk-Ivaščenko</t>
  </si>
  <si>
    <t>2010-08-13</t>
  </si>
  <si>
    <t>Gytė</t>
  </si>
  <si>
    <t>Gresevičius</t>
  </si>
  <si>
    <t>Matulytė</t>
  </si>
  <si>
    <t xml:space="preserve">Luknė </t>
  </si>
  <si>
    <t xml:space="preserve">Užpalevičiūtė </t>
  </si>
  <si>
    <t xml:space="preserve">Norvaišas </t>
  </si>
  <si>
    <t>Vorotinskas</t>
  </si>
  <si>
    <t>Butkevičius</t>
  </si>
  <si>
    <t>2011-02-10</t>
  </si>
  <si>
    <t>Juozaitytė</t>
  </si>
  <si>
    <t>2011-02-24</t>
  </si>
  <si>
    <t>Krėpštaitė</t>
  </si>
  <si>
    <t>Žilinskas</t>
  </si>
  <si>
    <t>Andrius</t>
  </si>
  <si>
    <t>Neilas</t>
  </si>
  <si>
    <t>Mockus</t>
  </si>
  <si>
    <t>Urbelytė</t>
  </si>
  <si>
    <t>2010-08-22</t>
  </si>
  <si>
    <t>Aidas</t>
  </si>
  <si>
    <t>Danyla</t>
  </si>
  <si>
    <t>2010-10-01</t>
  </si>
  <si>
    <t>Baltbarzdytė</t>
  </si>
  <si>
    <t>Kažemėkaitis</t>
  </si>
  <si>
    <t>Noreikaitė</t>
  </si>
  <si>
    <t>Ramanauskas</t>
  </si>
  <si>
    <t>2012-04-07</t>
  </si>
  <si>
    <t>Viktoras</t>
  </si>
  <si>
    <t>2010-05-12</t>
  </si>
  <si>
    <t>Daniela</t>
  </si>
  <si>
    <t>2012-04-23</t>
  </si>
  <si>
    <t>2012-12-10</t>
  </si>
  <si>
    <t>Aivaras</t>
  </si>
  <si>
    <t>Papečkys</t>
  </si>
  <si>
    <t>2010-06-12</t>
  </si>
  <si>
    <t>Prienų KKSC</t>
  </si>
  <si>
    <t>K. Kuzmickienė</t>
  </si>
  <si>
    <t>Jasukaitytė</t>
  </si>
  <si>
    <t>Sadauskaitė</t>
  </si>
  <si>
    <t>Bartusevičiūtė</t>
  </si>
  <si>
    <t>Agota</t>
  </si>
  <si>
    <t>Žuklytė</t>
  </si>
  <si>
    <t>R.Bindokienė</t>
  </si>
  <si>
    <t>Domas</t>
  </si>
  <si>
    <t>Buržinskas</t>
  </si>
  <si>
    <t>Titas</t>
  </si>
  <si>
    <t>Vieraitis</t>
  </si>
  <si>
    <t>Šalčiūnaitė</t>
  </si>
  <si>
    <t>Vanesa</t>
  </si>
  <si>
    <t>Blekaitytė</t>
  </si>
  <si>
    <t>Raminta</t>
  </si>
  <si>
    <t>Vitlipaitytė</t>
  </si>
  <si>
    <t>Andra</t>
  </si>
  <si>
    <t>Bobinaitė</t>
  </si>
  <si>
    <t>G.Janušauskas</t>
  </si>
  <si>
    <t>Augustas</t>
  </si>
  <si>
    <t>Cėpla</t>
  </si>
  <si>
    <t>Saulena</t>
  </si>
  <si>
    <t>Pakuckaitė</t>
  </si>
  <si>
    <t>Vyšniauskas</t>
  </si>
  <si>
    <t>Čeponas</t>
  </si>
  <si>
    <t>D.Urbonienė</t>
  </si>
  <si>
    <t>Austina</t>
  </si>
  <si>
    <t>Pėtelytė</t>
  </si>
  <si>
    <t>Jurgis</t>
  </si>
  <si>
    <t>Stragytė</t>
  </si>
  <si>
    <t>Asakavičiūtė</t>
  </si>
  <si>
    <t>Taruta</t>
  </si>
  <si>
    <t>2010-04-16</t>
  </si>
  <si>
    <t>Juškaitė</t>
  </si>
  <si>
    <t>Adelė</t>
  </si>
  <si>
    <t>2010-12-15</t>
  </si>
  <si>
    <t>2010-01-31</t>
  </si>
  <si>
    <t>2010-08-27</t>
  </si>
  <si>
    <t>Daugėlaitė</t>
  </si>
  <si>
    <t>Elžbieta</t>
  </si>
  <si>
    <t>Rimaitė</t>
  </si>
  <si>
    <t>Patlabaitė</t>
  </si>
  <si>
    <t>2010-01-02</t>
  </si>
  <si>
    <t>Venskutonytė</t>
  </si>
  <si>
    <t>Gerda</t>
  </si>
  <si>
    <t>Mangirdas</t>
  </si>
  <si>
    <t>Diedonis</t>
  </si>
  <si>
    <t>2010-10-10</t>
  </si>
  <si>
    <t>Melisa</t>
  </si>
  <si>
    <t>Reichert</t>
  </si>
  <si>
    <t>2012-05-23</t>
  </si>
  <si>
    <t>Austė</t>
  </si>
  <si>
    <t>Samuolaitytė</t>
  </si>
  <si>
    <t>2010-01-12</t>
  </si>
  <si>
    <t>Kauno r. SM</t>
  </si>
  <si>
    <t>Povilas</t>
  </si>
  <si>
    <t>Lučka</t>
  </si>
  <si>
    <t>Dobrovolskis</t>
  </si>
  <si>
    <t>A. Talalas</t>
  </si>
  <si>
    <t>Timinskas</t>
  </si>
  <si>
    <t>Paškauskas</t>
  </si>
  <si>
    <t>Fausta</t>
  </si>
  <si>
    <t>Montvilaitė</t>
  </si>
  <si>
    <t>Martas</t>
  </si>
  <si>
    <t>Čepaitė</t>
  </si>
  <si>
    <t>Janutytė</t>
  </si>
  <si>
    <t>2010-09-23</t>
  </si>
  <si>
    <t>Kauno atviras vaikų čempionatas</t>
  </si>
  <si>
    <t>Nr.</t>
  </si>
  <si>
    <t>Nr</t>
  </si>
  <si>
    <t>2014-02-28</t>
  </si>
  <si>
    <t>Greta</t>
  </si>
  <si>
    <t>24</t>
  </si>
  <si>
    <t>25</t>
  </si>
  <si>
    <t>26</t>
  </si>
  <si>
    <t>27</t>
  </si>
  <si>
    <t>28</t>
  </si>
  <si>
    <t>29</t>
  </si>
  <si>
    <t>30</t>
  </si>
  <si>
    <t>Kv.l.</t>
  </si>
  <si>
    <t>DNS</t>
  </si>
  <si>
    <t>Kūjo metimas b.k. (3 kg)</t>
  </si>
  <si>
    <t>Kūjo metimas (2 kg.)</t>
  </si>
  <si>
    <t>2023-05-22, Kauno Dariaus ir Girėno stadionas</t>
  </si>
  <si>
    <t>Žotkevičiūtė</t>
  </si>
  <si>
    <t>2014 01 01</t>
  </si>
  <si>
    <t>N.Gedgaudiene</t>
  </si>
  <si>
    <t>Kazlauskas</t>
  </si>
  <si>
    <t>2011-06-22</t>
  </si>
  <si>
    <t>S.Ramoškevičiūtė</t>
  </si>
  <si>
    <t>Danielius</t>
  </si>
  <si>
    <t>Rudokas</t>
  </si>
  <si>
    <t>2011-03-18</t>
  </si>
  <si>
    <t>Žiogas</t>
  </si>
  <si>
    <t>2010-03-21</t>
  </si>
  <si>
    <t>Kupstaitė</t>
  </si>
  <si>
    <t>2010-12-27</t>
  </si>
  <si>
    <t>Garšonavaitė</t>
  </si>
  <si>
    <t>2010-04-29</t>
  </si>
  <si>
    <t>Jonava</t>
  </si>
  <si>
    <t>V.Lebeckienė</t>
  </si>
  <si>
    <t xml:space="preserve">Ieva </t>
  </si>
  <si>
    <t>Beniušytė</t>
  </si>
  <si>
    <t>2010-01-17</t>
  </si>
  <si>
    <t>Karina</t>
  </si>
  <si>
    <t>Genevičiūtė</t>
  </si>
  <si>
    <t>2010-09-22</t>
  </si>
  <si>
    <t>Dovilė</t>
  </si>
  <si>
    <t>Vetlovaitė</t>
  </si>
  <si>
    <t>2011-10-05</t>
  </si>
  <si>
    <t>Ada</t>
  </si>
  <si>
    <t>Konstantinavičiūtė</t>
  </si>
  <si>
    <t>2011-02-04</t>
  </si>
  <si>
    <t>Laivytė</t>
  </si>
  <si>
    <t>2010-10-22</t>
  </si>
  <si>
    <t>Pšitulskytė</t>
  </si>
  <si>
    <t>2013-07-17</t>
  </si>
  <si>
    <t xml:space="preserve">Emilija </t>
  </si>
  <si>
    <t xml:space="preserve">Zacharevskytė </t>
  </si>
  <si>
    <t>2010-05-23</t>
  </si>
  <si>
    <t>Lukšaitė</t>
  </si>
  <si>
    <t>2010-12-21</t>
  </si>
  <si>
    <t>Elija</t>
  </si>
  <si>
    <t>Koskaitė</t>
  </si>
  <si>
    <t>2011-07-26</t>
  </si>
  <si>
    <t>G.Goštautaitė</t>
  </si>
  <si>
    <t>Diržys</t>
  </si>
  <si>
    <t>2010-06-23</t>
  </si>
  <si>
    <t>Kuznecovas</t>
  </si>
  <si>
    <t>2010-06-15</t>
  </si>
  <si>
    <t>Sirevičiūtė</t>
  </si>
  <si>
    <t>2014-06-12</t>
  </si>
  <si>
    <t>Marijampolė</t>
  </si>
  <si>
    <t>Valinčiūtė</t>
  </si>
  <si>
    <t>Ivancovaitė</t>
  </si>
  <si>
    <t>Karolis</t>
  </si>
  <si>
    <t>Būras</t>
  </si>
  <si>
    <t>V.Komisaraitis</t>
  </si>
  <si>
    <t>Zubavičius</t>
  </si>
  <si>
    <t>Monika</t>
  </si>
  <si>
    <t>Keblaitytė</t>
  </si>
  <si>
    <t>Vita</t>
  </si>
  <si>
    <t>Kvederaitė</t>
  </si>
  <si>
    <t>Sorokaitė</t>
  </si>
  <si>
    <t>Giedrė</t>
  </si>
  <si>
    <t>Gegužytė</t>
  </si>
  <si>
    <t>Vakaris</t>
  </si>
  <si>
    <t>Puodžiukynas</t>
  </si>
  <si>
    <t>Burdzilauskas</t>
  </si>
  <si>
    <t>Steponkevičiūtė</t>
  </si>
  <si>
    <t>Rokas</t>
  </si>
  <si>
    <t>Steponaitis</t>
  </si>
  <si>
    <t>Arnas</t>
  </si>
  <si>
    <t>Stašaitis</t>
  </si>
  <si>
    <t>2012-11-07</t>
  </si>
  <si>
    <t>2011 01 28</t>
  </si>
  <si>
    <t>V. Kazlauskas, I. Šukevičiūtė</t>
  </si>
  <si>
    <t>Samanta</t>
  </si>
  <si>
    <t>Grigūlaitė</t>
  </si>
  <si>
    <t>2012 01 27</t>
  </si>
  <si>
    <t>Grigonė</t>
  </si>
  <si>
    <t>Gurskytė</t>
  </si>
  <si>
    <t>Dorotėja</t>
  </si>
  <si>
    <t>Jazgevičiūtė</t>
  </si>
  <si>
    <t>Emilė</t>
  </si>
  <si>
    <t>Klimavičiūtė</t>
  </si>
  <si>
    <t>Kriaučiūnas</t>
  </si>
  <si>
    <t>Ragnaras</t>
  </si>
  <si>
    <t>Linas</t>
  </si>
  <si>
    <t>Ledas</t>
  </si>
  <si>
    <t xml:space="preserve">Joris </t>
  </si>
  <si>
    <t>Mikėnaitė</t>
  </si>
  <si>
    <t>Liepa</t>
  </si>
  <si>
    <t>Mineikytė</t>
  </si>
  <si>
    <t>Gediminas</t>
  </si>
  <si>
    <t>Snarskis</t>
  </si>
  <si>
    <t>Sokaitė</t>
  </si>
  <si>
    <t>Melita</t>
  </si>
  <si>
    <t>Vasiliauskaitė</t>
  </si>
  <si>
    <t>Inga Juodeškiene</t>
  </si>
  <si>
    <t>Štankelytė</t>
  </si>
  <si>
    <t>Inga Juodeškienė</t>
  </si>
  <si>
    <t>Inga Juodeškiene, M.Juodeškaitė</t>
  </si>
  <si>
    <t>Ugne</t>
  </si>
  <si>
    <t>Mažeikaitė</t>
  </si>
  <si>
    <t>Justina</t>
  </si>
  <si>
    <t>Abraitytė</t>
  </si>
  <si>
    <t>Danas</t>
  </si>
  <si>
    <t>Dambrauskas</t>
  </si>
  <si>
    <t>Skaistė</t>
  </si>
  <si>
    <t>Lužaitytė</t>
  </si>
  <si>
    <t>2010-05-25</t>
  </si>
  <si>
    <t>I. Šukevičiūtė, V. Kazlauskas</t>
  </si>
  <si>
    <t xml:space="preserve">Milda </t>
  </si>
  <si>
    <t>Kisieliūtė</t>
  </si>
  <si>
    <t>2013-01-19</t>
  </si>
  <si>
    <t xml:space="preserve">Patricija </t>
  </si>
  <si>
    <t>Petronytė</t>
  </si>
  <si>
    <t>2014-10-15</t>
  </si>
  <si>
    <t xml:space="preserve">Rūta </t>
  </si>
  <si>
    <t>Blažaitytė</t>
  </si>
  <si>
    <t>2013-06-03</t>
  </si>
  <si>
    <t>Laurinčikaitė</t>
  </si>
  <si>
    <t>2014-03-05</t>
  </si>
  <si>
    <t>2012-04-26</t>
  </si>
  <si>
    <t>Marija</t>
  </si>
  <si>
    <t>Babianskaitė</t>
  </si>
  <si>
    <t>2010-10-17</t>
  </si>
  <si>
    <t>2010-06-13</t>
  </si>
  <si>
    <t>Paulina</t>
  </si>
  <si>
    <t>Tatarovaitė</t>
  </si>
  <si>
    <t>2013-06-13</t>
  </si>
  <si>
    <t>Baltramaitytė</t>
  </si>
  <si>
    <t>Stanys</t>
  </si>
  <si>
    <t>2010-09-20</t>
  </si>
  <si>
    <t>2010-05-20</t>
  </si>
  <si>
    <t>Vilkelytė</t>
  </si>
  <si>
    <t>2012-11-19</t>
  </si>
  <si>
    <t xml:space="preserve">Domantas </t>
  </si>
  <si>
    <t xml:space="preserve">Barauskas </t>
  </si>
  <si>
    <t>2010-05-14</t>
  </si>
  <si>
    <t xml:space="preserve">Kaunas </t>
  </si>
  <si>
    <t xml:space="preserve">A.Gavelytė </t>
  </si>
  <si>
    <t>2010</t>
  </si>
  <si>
    <t xml:space="preserve">I. Jakubaityte </t>
  </si>
  <si>
    <t xml:space="preserve">Oskaras </t>
  </si>
  <si>
    <t>2010-02-08</t>
  </si>
  <si>
    <t>Pochernin</t>
  </si>
  <si>
    <t>Illia</t>
  </si>
  <si>
    <t>2011-01-18</t>
  </si>
  <si>
    <t>Kaunas/Ukraina</t>
  </si>
  <si>
    <t xml:space="preserve">K. Shastun, I. Jakubaityte </t>
  </si>
  <si>
    <t>Sofiia</t>
  </si>
  <si>
    <t>Lishchynska</t>
  </si>
  <si>
    <t>2011-10-27</t>
  </si>
  <si>
    <t>Matsevytyi</t>
  </si>
  <si>
    <t>Oleksandr</t>
  </si>
  <si>
    <t>2013-02-20</t>
  </si>
  <si>
    <t>Diana</t>
  </si>
  <si>
    <t>Stynavska</t>
  </si>
  <si>
    <t>2010-11-18</t>
  </si>
  <si>
    <t>Laurynas</t>
  </si>
  <si>
    <t>Subotinas</t>
  </si>
  <si>
    <t>2011-08-27</t>
  </si>
  <si>
    <t>Jakovlevaitė</t>
  </si>
  <si>
    <t>Svetokaitė</t>
  </si>
  <si>
    <t>Mila</t>
  </si>
  <si>
    <t>Kniubaitė</t>
  </si>
  <si>
    <t>Čepkauskaitė</t>
  </si>
  <si>
    <t>Perednis</t>
  </si>
  <si>
    <t>Deneira</t>
  </si>
  <si>
    <t>Skužinskaitė</t>
  </si>
  <si>
    <t>Vaikšnoras</t>
  </si>
  <si>
    <t>Lukas</t>
  </si>
  <si>
    <t>Ringė</t>
  </si>
  <si>
    <t>Juozas</t>
  </si>
  <si>
    <t>Belickas</t>
  </si>
  <si>
    <t>Vincas</t>
  </si>
  <si>
    <t>Vaištaras</t>
  </si>
  <si>
    <t>Nida</t>
  </si>
  <si>
    <t>Vitkauskaitė</t>
  </si>
  <si>
    <t>Obelenius</t>
  </si>
  <si>
    <t xml:space="preserve">Radvilė </t>
  </si>
  <si>
    <t>Ruseckaitė</t>
  </si>
  <si>
    <t>2010-10-30</t>
  </si>
  <si>
    <t>R.Ramanauskaite</t>
  </si>
  <si>
    <t>Gleiznys</t>
  </si>
  <si>
    <t>2010-03-05</t>
  </si>
  <si>
    <t xml:space="preserve">Povilas </t>
  </si>
  <si>
    <t>Čepulytė</t>
  </si>
  <si>
    <t>2010-10-31</t>
  </si>
  <si>
    <t>Jarošenko</t>
  </si>
  <si>
    <t>Daugirdas</t>
  </si>
  <si>
    <t>Mažutis</t>
  </si>
  <si>
    <t>2013-09-14</t>
  </si>
  <si>
    <t>Vaicekauskas</t>
  </si>
  <si>
    <t>Garbatavičius</t>
  </si>
  <si>
    <t>Goda</t>
  </si>
  <si>
    <t>Stapulionytė</t>
  </si>
  <si>
    <t>Parulytė</t>
  </si>
  <si>
    <t>Žiaunytė</t>
  </si>
  <si>
    <t>Armandas</t>
  </si>
  <si>
    <t>Kikutis</t>
  </si>
  <si>
    <t>2011-07-15</t>
  </si>
  <si>
    <t>E. Dilys</t>
  </si>
  <si>
    <t>Kesylis</t>
  </si>
  <si>
    <t>2011-10-08</t>
  </si>
  <si>
    <t>Jurkevičius</t>
  </si>
  <si>
    <t>2011-11-23</t>
  </si>
  <si>
    <t>Grajauskaitė</t>
  </si>
  <si>
    <t>2011-07-14</t>
  </si>
  <si>
    <t>Meda</t>
  </si>
  <si>
    <t>Vėgėlytė</t>
  </si>
  <si>
    <t>2010-03-02</t>
  </si>
  <si>
    <t xml:space="preserve">Liepa </t>
  </si>
  <si>
    <t>Jančauskaitė</t>
  </si>
  <si>
    <t>2010-11-14</t>
  </si>
  <si>
    <t>Tumasonytė</t>
  </si>
  <si>
    <t>2010-09-04</t>
  </si>
  <si>
    <t>Ridas</t>
  </si>
  <si>
    <t>Jančauskas</t>
  </si>
  <si>
    <t>Auškalnis</t>
  </si>
  <si>
    <t>2010-04-04</t>
  </si>
  <si>
    <t>Klišauskas</t>
  </si>
  <si>
    <t>2011-06-30</t>
  </si>
  <si>
    <t>Auguste</t>
  </si>
  <si>
    <t>Stragyte</t>
  </si>
  <si>
    <t>Aureja</t>
  </si>
  <si>
    <t>Barbora</t>
  </si>
  <si>
    <t xml:space="preserve"> Kalvaitytė</t>
  </si>
  <si>
    <t xml:space="preserve">Elzė </t>
  </si>
  <si>
    <t>Lozanikovaitė</t>
  </si>
  <si>
    <t>Kandrotas</t>
  </si>
  <si>
    <t>Smilte</t>
  </si>
  <si>
    <t>Simonavičiūtė</t>
  </si>
  <si>
    <t>Sipavičiūtė</t>
  </si>
  <si>
    <t xml:space="preserve">Julius </t>
  </si>
  <si>
    <t>Kaškonas</t>
  </si>
  <si>
    <t>N.Gedgaudienė,V.Kidykas</t>
  </si>
  <si>
    <t>Julius</t>
  </si>
  <si>
    <t>11 10 16</t>
  </si>
  <si>
    <t>11 05 11</t>
  </si>
  <si>
    <t xml:space="preserve">Rugilė </t>
  </si>
  <si>
    <t>11 09 16</t>
  </si>
  <si>
    <t>Ereminaitė</t>
  </si>
  <si>
    <t>11 04 17</t>
  </si>
  <si>
    <t>11 08 01</t>
  </si>
  <si>
    <t xml:space="preserve">Morta </t>
  </si>
  <si>
    <t>11 02 04</t>
  </si>
  <si>
    <t>11 01 15</t>
  </si>
  <si>
    <t>Afanasjevaitė</t>
  </si>
  <si>
    <t>Babenskaitė</t>
  </si>
  <si>
    <t xml:space="preserve">Tautvydas </t>
  </si>
  <si>
    <t>10 01 05</t>
  </si>
  <si>
    <t>Martyna</t>
  </si>
  <si>
    <t>Prapakaitė</t>
  </si>
  <si>
    <t>10-08-31</t>
  </si>
  <si>
    <t>10 08 31</t>
  </si>
  <si>
    <t>10-03-26</t>
  </si>
  <si>
    <t>10 03 26</t>
  </si>
  <si>
    <t>10-07-27</t>
  </si>
  <si>
    <t>Marijus</t>
  </si>
  <si>
    <t>Babušis</t>
  </si>
  <si>
    <t>11 09 09</t>
  </si>
  <si>
    <t>Malinauskas</t>
  </si>
  <si>
    <t>12-08-15</t>
  </si>
  <si>
    <t>12 08 15</t>
  </si>
  <si>
    <t>12-11-12</t>
  </si>
  <si>
    <t>12 11 12</t>
  </si>
  <si>
    <t>12 03 10</t>
  </si>
  <si>
    <t>11 01 13</t>
  </si>
  <si>
    <t>Navickaitė</t>
  </si>
  <si>
    <t>12 04 10</t>
  </si>
  <si>
    <t xml:space="preserve">Danielius </t>
  </si>
  <si>
    <t>Kasiulis</t>
  </si>
  <si>
    <t>Juozulevičiūtė</t>
  </si>
  <si>
    <t>12 08 28</t>
  </si>
  <si>
    <t>Paškaukaitė</t>
  </si>
  <si>
    <t>Luka</t>
  </si>
  <si>
    <t>Kriščiūnaitė</t>
  </si>
  <si>
    <t>Martynas</t>
  </si>
  <si>
    <t>Deščeras</t>
  </si>
  <si>
    <t>12 12 02</t>
  </si>
  <si>
    <t>I.A. Gricevičiai</t>
  </si>
  <si>
    <t>Juškevičiūtė</t>
  </si>
  <si>
    <t>Kreivėnaitė</t>
  </si>
  <si>
    <t>Baranauskaitė</t>
  </si>
  <si>
    <t>Barščevičiūtė</t>
  </si>
  <si>
    <t>Žemyna</t>
  </si>
  <si>
    <t>Kašinskaitė</t>
  </si>
  <si>
    <t xml:space="preserve">Domas </t>
  </si>
  <si>
    <t>Vaivilavičius</t>
  </si>
  <si>
    <t>K.Kunickaitė</t>
  </si>
  <si>
    <t>Eva</t>
  </si>
  <si>
    <t>Zubrickaitė</t>
  </si>
  <si>
    <t>Matuzevičiūtė</t>
  </si>
  <si>
    <t>Buinauskitė</t>
  </si>
  <si>
    <t>Krivulia</t>
  </si>
  <si>
    <t>Moskalenko</t>
  </si>
  <si>
    <t xml:space="preserve">Jonas </t>
  </si>
  <si>
    <t>Vadeika</t>
  </si>
  <si>
    <t>Saurusevičius</t>
  </si>
  <si>
    <t xml:space="preserve">Paula </t>
  </si>
  <si>
    <t>Bičkauskaitė</t>
  </si>
  <si>
    <t>Žaliaduonytė</t>
  </si>
  <si>
    <t>Kimberli</t>
  </si>
  <si>
    <t>Kolobovaitė</t>
  </si>
  <si>
    <t>Kielytė</t>
  </si>
  <si>
    <t>Alzbutaitė</t>
  </si>
  <si>
    <t>2010-09-24</t>
  </si>
  <si>
    <t>Justė</t>
  </si>
  <si>
    <t>Krasauskaitė</t>
  </si>
  <si>
    <t>2010-11-25</t>
  </si>
  <si>
    <t>Evija</t>
  </si>
  <si>
    <t>Bertašiūtė</t>
  </si>
  <si>
    <t>2011-01-20</t>
  </si>
  <si>
    <t>Lubytė</t>
  </si>
  <si>
    <t>2011-04-11</t>
  </si>
  <si>
    <t>Henrieta</t>
  </si>
  <si>
    <t>Budreikaitė</t>
  </si>
  <si>
    <t>2011-06-25</t>
  </si>
  <si>
    <t>Taurius</t>
  </si>
  <si>
    <t>Sperauskas</t>
  </si>
  <si>
    <t>2012-07-07</t>
  </si>
  <si>
    <t>Fawcett</t>
  </si>
  <si>
    <t>2010-08-05</t>
  </si>
  <si>
    <t>Staugaitytė</t>
  </si>
  <si>
    <t>2011-07-06</t>
  </si>
  <si>
    <t>Steponavičiūtė</t>
  </si>
  <si>
    <t>2011-03-24</t>
  </si>
  <si>
    <t>Adolfas</t>
  </si>
  <si>
    <t>Albrechtas</t>
  </si>
  <si>
    <t>2011-07-27</t>
  </si>
  <si>
    <t>2012-03-06</t>
  </si>
  <si>
    <t xml:space="preserve">Ūla </t>
  </si>
  <si>
    <t>Stambrauskaitė</t>
  </si>
  <si>
    <t>Pečiulytė</t>
  </si>
  <si>
    <t>2011-0-22</t>
  </si>
  <si>
    <t>2010-04-13</t>
  </si>
  <si>
    <t>2011-02-14</t>
  </si>
  <si>
    <t>Prakorimaitė</t>
  </si>
  <si>
    <t>2012-05-11</t>
  </si>
  <si>
    <t>Vaitonytė</t>
  </si>
  <si>
    <t>2011-07-04</t>
  </si>
  <si>
    <t>2012-10-25</t>
  </si>
  <si>
    <t>Paulavičiūtė</t>
  </si>
  <si>
    <t>2013-04-02</t>
  </si>
  <si>
    <t>Rūkaitė</t>
  </si>
  <si>
    <t>2011-03-08</t>
  </si>
  <si>
    <t>Maja</t>
  </si>
  <si>
    <t>Dekerytė</t>
  </si>
  <si>
    <t>R.Ančlauskas</t>
  </si>
  <si>
    <t>2011-02-19</t>
  </si>
  <si>
    <t>Buinevičiūtė</t>
  </si>
  <si>
    <t>Jonauskaitė</t>
  </si>
  <si>
    <t>2010-06-06</t>
  </si>
  <si>
    <t>Brazaitytė</t>
  </si>
  <si>
    <t>2011-08-26</t>
  </si>
  <si>
    <t>Gresiūtė</t>
  </si>
  <si>
    <t>2010-02-17</t>
  </si>
  <si>
    <t>2010-02-10</t>
  </si>
  <si>
    <t>Grinkevičiūtė</t>
  </si>
  <si>
    <t>2010-02-26.</t>
  </si>
  <si>
    <t>Agnė</t>
  </si>
  <si>
    <t>Šlepikaitė</t>
  </si>
  <si>
    <t>2010-06-04</t>
  </si>
  <si>
    <t>Kazakevičiūtė</t>
  </si>
  <si>
    <t>2010-10-21</t>
  </si>
  <si>
    <t>R.Kančys</t>
  </si>
  <si>
    <t>2010-08-24</t>
  </si>
  <si>
    <t>R.Kančys, A. Skujytė</t>
  </si>
  <si>
    <t>Matiušovas</t>
  </si>
  <si>
    <t>2011-05-30</t>
  </si>
  <si>
    <t>Aleksas</t>
  </si>
  <si>
    <t>Murėnas</t>
  </si>
  <si>
    <t>Ralickaitė</t>
  </si>
  <si>
    <t>2011-08-18</t>
  </si>
  <si>
    <t>Gusta</t>
  </si>
  <si>
    <t>Labanauskas</t>
  </si>
  <si>
    <t>Petkevičius</t>
  </si>
  <si>
    <t>V.Petkevičius</t>
  </si>
  <si>
    <t>Rytė</t>
  </si>
  <si>
    <t>Miklušytė</t>
  </si>
  <si>
    <t>Kristupas</t>
  </si>
  <si>
    <t>Kavaliauskas</t>
  </si>
  <si>
    <t>2012-06-26</t>
  </si>
  <si>
    <t>E.Kavaliauskienė</t>
  </si>
  <si>
    <t>2014-05-20</t>
  </si>
  <si>
    <t>Meinardas</t>
  </si>
  <si>
    <t>Martinaitis</t>
  </si>
  <si>
    <t>Zolobaitė</t>
  </si>
  <si>
    <t>Rokiškio KKSC</t>
  </si>
  <si>
    <t>R.Šinkūnas</t>
  </si>
  <si>
    <t>Jakubonytė</t>
  </si>
  <si>
    <t>Karpovaitė</t>
  </si>
  <si>
    <t>Vilius</t>
  </si>
  <si>
    <t>Šukys</t>
  </si>
  <si>
    <t>Kauno PM</t>
  </si>
  <si>
    <t>Kauno Startas</t>
  </si>
  <si>
    <t>Kauno r.SM</t>
  </si>
  <si>
    <t>bėgimas</t>
  </si>
  <si>
    <t>Takas</t>
  </si>
  <si>
    <t>I. Juodeškiene, M.Juodeškaitė</t>
  </si>
  <si>
    <t>Nojus</t>
  </si>
  <si>
    <t>Metrikis</t>
  </si>
  <si>
    <t>6:11,85</t>
  </si>
  <si>
    <t>5:49,98</t>
  </si>
  <si>
    <t>6:05,58</t>
  </si>
  <si>
    <t>6:25,44</t>
  </si>
  <si>
    <t>6:33,70</t>
  </si>
  <si>
    <t>6:38,11</t>
  </si>
  <si>
    <t>6:41,20</t>
  </si>
  <si>
    <t>6:43,44</t>
  </si>
  <si>
    <t>6:43,51</t>
  </si>
  <si>
    <t>6:48,80</t>
  </si>
  <si>
    <t>6:56,41</t>
  </si>
  <si>
    <t>7:17,74</t>
  </si>
  <si>
    <t>Mirbakas</t>
  </si>
  <si>
    <t>A.Kazlauskas</t>
  </si>
  <si>
    <t>Makuška</t>
  </si>
  <si>
    <t>Ališauskas</t>
  </si>
  <si>
    <t>G.Šerėninė</t>
  </si>
  <si>
    <t>Aura</t>
  </si>
  <si>
    <t>Kotryna Aurelija</t>
  </si>
  <si>
    <t>Fwcett</t>
  </si>
  <si>
    <t>Finalas</t>
  </si>
  <si>
    <t>2:01.85</t>
  </si>
  <si>
    <t>2:08.32</t>
  </si>
  <si>
    <t>2:10.62</t>
  </si>
  <si>
    <t>2:26.46</t>
  </si>
  <si>
    <t>2:32.94</t>
  </si>
  <si>
    <t>1:59.12</t>
  </si>
  <si>
    <t>1:59.94</t>
  </si>
  <si>
    <t>2:02.44</t>
  </si>
  <si>
    <t>2:02.93</t>
  </si>
  <si>
    <t>2:06.11</t>
  </si>
  <si>
    <t>2:08.83</t>
  </si>
  <si>
    <t>2:12.89</t>
  </si>
  <si>
    <t>2:19.67</t>
  </si>
  <si>
    <t>1:47.96</t>
  </si>
  <si>
    <t>1:50.67</t>
  </si>
  <si>
    <t>1:54.74</t>
  </si>
  <si>
    <t>1:54.83</t>
  </si>
  <si>
    <t>1:57.62</t>
  </si>
  <si>
    <t>2:01.67</t>
  </si>
  <si>
    <t>2:06.19</t>
  </si>
  <si>
    <t>Jehor</t>
  </si>
  <si>
    <t>Datcenko</t>
  </si>
  <si>
    <t>K.Shatsun</t>
  </si>
  <si>
    <t>Lekutis</t>
  </si>
  <si>
    <t>2012.10.17</t>
  </si>
  <si>
    <t>59.46</t>
  </si>
  <si>
    <t>60.32</t>
  </si>
  <si>
    <t>61.34</t>
  </si>
  <si>
    <t>63.00</t>
  </si>
  <si>
    <t>51.24</t>
  </si>
  <si>
    <t>51.81</t>
  </si>
  <si>
    <t>53.54</t>
  </si>
  <si>
    <t>55.89</t>
  </si>
  <si>
    <t>59.40</t>
  </si>
  <si>
    <t>60.80</t>
  </si>
  <si>
    <t>50.70</t>
  </si>
  <si>
    <t>52.95</t>
  </si>
  <si>
    <t>53.47</t>
  </si>
  <si>
    <t>59.78</t>
  </si>
  <si>
    <t>61.01</t>
  </si>
  <si>
    <t>44.30</t>
  </si>
  <si>
    <t>49.08</t>
  </si>
  <si>
    <t>49.19</t>
  </si>
  <si>
    <t>52.65</t>
  </si>
  <si>
    <t>50.66</t>
  </si>
  <si>
    <t>51.56</t>
  </si>
  <si>
    <t>53.71</t>
  </si>
  <si>
    <t>49.25</t>
  </si>
  <si>
    <t>50.18</t>
  </si>
  <si>
    <t>52.12</t>
  </si>
  <si>
    <t>52.68</t>
  </si>
  <si>
    <t>59.75</t>
  </si>
  <si>
    <t>47.79</t>
  </si>
  <si>
    <t>49.17</t>
  </si>
  <si>
    <t>52.86</t>
  </si>
  <si>
    <t>54.88</t>
  </si>
  <si>
    <t>65.95</t>
  </si>
  <si>
    <t>x</t>
  </si>
  <si>
    <t>Šinkūnas</t>
  </si>
  <si>
    <t>0</t>
  </si>
  <si>
    <t>-</t>
  </si>
  <si>
    <t>Kaun as</t>
  </si>
  <si>
    <t>R.Ramanauskaitė</t>
  </si>
  <si>
    <t>Paulionis</t>
  </si>
  <si>
    <t>V.L.Maleckiai</t>
  </si>
  <si>
    <t>Disko (1 kg)metimas</t>
  </si>
  <si>
    <t>Gudžius</t>
  </si>
  <si>
    <t>Radvilė</t>
  </si>
  <si>
    <t>Remilija</t>
  </si>
  <si>
    <t>Jerošenko</t>
  </si>
  <si>
    <t>Dusenko</t>
  </si>
  <si>
    <t>115</t>
  </si>
  <si>
    <t>125</t>
  </si>
  <si>
    <t>135</t>
  </si>
  <si>
    <t>145</t>
  </si>
  <si>
    <t>155</t>
  </si>
  <si>
    <t>165</t>
  </si>
  <si>
    <t>175</t>
  </si>
  <si>
    <t>185</t>
  </si>
  <si>
    <t>195</t>
  </si>
  <si>
    <t>205</t>
  </si>
  <si>
    <t>xxx</t>
  </si>
  <si>
    <t>NM</t>
  </si>
  <si>
    <t>x0</t>
  </si>
  <si>
    <t>xx0</t>
  </si>
  <si>
    <t>110</t>
  </si>
  <si>
    <t>120</t>
  </si>
  <si>
    <t>130</t>
  </si>
  <si>
    <t>140</t>
  </si>
  <si>
    <t>150</t>
  </si>
  <si>
    <t>Austėja</t>
  </si>
  <si>
    <t>III A</t>
  </si>
  <si>
    <t>I 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</si>
</sst>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yyyy/mm/dd;@"/>
    <numFmt numFmtId="165" formatCode="yyyy\-mm\-dd;@"/>
    <numFmt numFmtId="166" formatCode="m:ss.00"/>
  </numFmts>
  <fonts count="29" x14ac:knownFonts="1">
    <font>
      <sz val="10"/>
      <name val="Arial"/>
      <family val="2"/>
      <charset val="186"/>
    </font>
    <font>
      <sz val="10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0"/>
      <name val="Times New Roman"/>
      <family val="1"/>
      <charset val="186"/>
    </font>
    <font>
      <sz val="10"/>
      <name val="Arial"/>
      <family val="2"/>
    </font>
    <font>
      <i/>
      <sz val="12"/>
      <name val="Times New Roman"/>
      <family val="1"/>
    </font>
    <font>
      <sz val="2"/>
      <name val="Times New Roman"/>
      <family val="1"/>
    </font>
    <font>
      <b/>
      <sz val="2"/>
      <name val="Times New Roman"/>
      <family val="1"/>
    </font>
    <font>
      <i/>
      <sz val="2"/>
      <name val="Times New Roman"/>
      <family val="1"/>
    </font>
    <font>
      <b/>
      <sz val="12"/>
      <name val="Times New Roman"/>
      <family val="1"/>
    </font>
    <font>
      <sz val="2"/>
      <name val="Times New Roman"/>
      <family val="1"/>
      <charset val="186"/>
    </font>
    <font>
      <sz val="2"/>
      <name val="Arial"/>
      <family val="2"/>
    </font>
    <font>
      <b/>
      <sz val="8"/>
      <name val="Times New Roman"/>
      <family val="1"/>
      <charset val="186"/>
    </font>
    <font>
      <sz val="8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name val="Arial"/>
      <family val="2"/>
    </font>
    <font>
      <sz val="10"/>
      <name val="Arial"/>
      <family val="2"/>
      <charset val="186"/>
    </font>
    <font>
      <sz val="7"/>
      <name val="Times New Roman"/>
      <family val="1"/>
    </font>
    <font>
      <sz val="8"/>
      <name val="Arial"/>
      <family val="2"/>
      <charset val="186"/>
    </font>
    <font>
      <b/>
      <sz val="10"/>
      <color rgb="FFFF0000"/>
      <name val="Times New Roman"/>
      <family val="1"/>
    </font>
    <font>
      <sz val="12"/>
      <color rgb="FF222222"/>
      <name val="Arial"/>
      <family val="2"/>
    </font>
    <font>
      <b/>
      <sz val="14"/>
      <color indexed="8"/>
      <name val="Calibri"/>
      <family val="2"/>
      <charset val="186"/>
    </font>
    <font>
      <b/>
      <sz val="8"/>
      <name val="Times New Roman"/>
      <family val="1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theme="0"/>
      <name val="Times New Roman"/>
      <family val="1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18" fillId="0" borderId="0"/>
    <xf numFmtId="0" fontId="6" fillId="0" borderId="0"/>
    <xf numFmtId="0" fontId="25" fillId="0" borderId="0"/>
    <xf numFmtId="0" fontId="26" fillId="0" borderId="0" applyNumberFormat="0" applyBorder="0" applyProtection="0"/>
    <xf numFmtId="0" fontId="18" fillId="0" borderId="0"/>
  </cellStyleXfs>
  <cellXfs count="157">
    <xf numFmtId="0" fontId="0" fillId="0" borderId="0" xfId="0"/>
    <xf numFmtId="49" fontId="1" fillId="0" borderId="0" xfId="1" applyNumberFormat="1" applyFont="1"/>
    <xf numFmtId="49" fontId="4" fillId="0" borderId="0" xfId="1" applyNumberFormat="1" applyFont="1" applyAlignment="1">
      <alignment horizontal="center"/>
    </xf>
    <xf numFmtId="49" fontId="7" fillId="0" borderId="0" xfId="1" applyNumberFormat="1" applyFont="1" applyAlignment="1">
      <alignment horizontal="right"/>
    </xf>
    <xf numFmtId="49" fontId="1" fillId="0" borderId="0" xfId="1" applyNumberFormat="1" applyFont="1" applyAlignment="1">
      <alignment horizontal="right"/>
    </xf>
    <xf numFmtId="49" fontId="8" fillId="0" borderId="0" xfId="1" applyNumberFormat="1" applyFont="1"/>
    <xf numFmtId="49" fontId="9" fillId="0" borderId="0" xfId="1" applyNumberFormat="1" applyFont="1" applyAlignment="1">
      <alignment horizontal="left"/>
    </xf>
    <xf numFmtId="49" fontId="10" fillId="0" borderId="0" xfId="1" applyNumberFormat="1" applyFont="1" applyAlignment="1">
      <alignment horizontal="right"/>
    </xf>
    <xf numFmtId="49" fontId="11" fillId="0" borderId="0" xfId="1" applyNumberFormat="1" applyFont="1"/>
    <xf numFmtId="49" fontId="3" fillId="0" borderId="0" xfId="1" applyNumberFormat="1" applyFont="1" applyAlignment="1">
      <alignment horizontal="center"/>
    </xf>
    <xf numFmtId="49" fontId="3" fillId="0" borderId="0" xfId="1" applyNumberFormat="1" applyFont="1" applyAlignment="1">
      <alignment horizontal="right"/>
    </xf>
    <xf numFmtId="49" fontId="8" fillId="0" borderId="0" xfId="2" applyNumberFormat="1" applyFont="1" applyAlignment="1">
      <alignment horizontal="center"/>
    </xf>
    <xf numFmtId="0" fontId="9" fillId="0" borderId="0" xfId="2" applyFont="1" applyAlignment="1">
      <alignment horizontal="left"/>
    </xf>
    <xf numFmtId="0" fontId="8" fillId="0" borderId="0" xfId="2" applyFont="1" applyAlignment="1">
      <alignment horizontal="center"/>
    </xf>
    <xf numFmtId="49" fontId="12" fillId="0" borderId="0" xfId="2" applyNumberFormat="1" applyFont="1" applyAlignment="1">
      <alignment horizontal="center"/>
    </xf>
    <xf numFmtId="0" fontId="13" fillId="0" borderId="0" xfId="2" applyFont="1"/>
    <xf numFmtId="0" fontId="14" fillId="0" borderId="5" xfId="2" applyFont="1" applyBorder="1" applyAlignment="1">
      <alignment horizontal="right"/>
    </xf>
    <xf numFmtId="0" fontId="14" fillId="0" borderId="6" xfId="2" applyFont="1" applyBorder="1" applyAlignment="1">
      <alignment horizontal="left"/>
    </xf>
    <xf numFmtId="49" fontId="14" fillId="0" borderId="7" xfId="2" applyNumberFormat="1" applyFont="1" applyBorder="1" applyAlignment="1">
      <alignment horizontal="left"/>
    </xf>
    <xf numFmtId="49" fontId="3" fillId="0" borderId="7" xfId="2" applyNumberFormat="1" applyFont="1" applyBorder="1" applyAlignment="1">
      <alignment horizontal="center"/>
    </xf>
    <xf numFmtId="0" fontId="14" fillId="0" borderId="5" xfId="2" applyFont="1" applyBorder="1" applyAlignment="1">
      <alignment horizontal="left"/>
    </xf>
    <xf numFmtId="49" fontId="15" fillId="0" borderId="4" xfId="2" applyNumberFormat="1" applyFont="1" applyBorder="1" applyAlignment="1">
      <alignment horizontal="center"/>
    </xf>
    <xf numFmtId="49" fontId="14" fillId="0" borderId="6" xfId="2" applyNumberFormat="1" applyFont="1" applyBorder="1" applyAlignment="1">
      <alignment horizontal="center"/>
    </xf>
    <xf numFmtId="0" fontId="6" fillId="0" borderId="0" xfId="2"/>
    <xf numFmtId="0" fontId="1" fillId="0" borderId="1" xfId="2" applyFont="1" applyBorder="1" applyAlignment="1">
      <alignment horizontal="center"/>
    </xf>
    <xf numFmtId="0" fontId="1" fillId="0" borderId="2" xfId="2" applyFont="1" applyBorder="1" applyAlignment="1">
      <alignment horizontal="left"/>
    </xf>
    <xf numFmtId="0" fontId="3" fillId="0" borderId="3" xfId="2" applyFont="1" applyBorder="1" applyAlignment="1">
      <alignment horizontal="left"/>
    </xf>
    <xf numFmtId="165" fontId="3" fillId="0" borderId="3" xfId="2" applyNumberFormat="1" applyFont="1" applyBorder="1" applyAlignment="1">
      <alignment horizontal="left"/>
    </xf>
    <xf numFmtId="0" fontId="1" fillId="0" borderId="1" xfId="2" applyFont="1" applyBorder="1" applyAlignment="1">
      <alignment horizontal="left"/>
    </xf>
    <xf numFmtId="49" fontId="15" fillId="0" borderId="1" xfId="2" applyNumberFormat="1" applyFont="1" applyBorder="1" applyAlignment="1">
      <alignment horizontal="center"/>
    </xf>
    <xf numFmtId="49" fontId="15" fillId="0" borderId="3" xfId="2" applyNumberFormat="1" applyFont="1" applyBorder="1" applyAlignment="1">
      <alignment horizontal="center"/>
    </xf>
    <xf numFmtId="49" fontId="8" fillId="0" borderId="0" xfId="1" applyNumberFormat="1" applyFont="1" applyAlignment="1">
      <alignment horizontal="right"/>
    </xf>
    <xf numFmtId="49" fontId="9" fillId="0" borderId="0" xfId="1" applyNumberFormat="1" applyFont="1" applyAlignment="1">
      <alignment horizontal="right"/>
    </xf>
    <xf numFmtId="49" fontId="9" fillId="0" borderId="0" xfId="1" applyNumberFormat="1" applyFont="1" applyAlignment="1">
      <alignment horizontal="center"/>
    </xf>
    <xf numFmtId="49" fontId="3" fillId="0" borderId="0" xfId="1" applyNumberFormat="1" applyFont="1"/>
    <xf numFmtId="0" fontId="5" fillId="0" borderId="2" xfId="2" applyFont="1" applyBorder="1" applyAlignment="1">
      <alignment horizontal="right" vertical="center"/>
    </xf>
    <xf numFmtId="0" fontId="16" fillId="0" borderId="3" xfId="2" applyFont="1" applyBorder="1" applyAlignment="1">
      <alignment vertical="center"/>
    </xf>
    <xf numFmtId="165" fontId="15" fillId="0" borderId="3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/>
    </xf>
    <xf numFmtId="165" fontId="15" fillId="0" borderId="1" xfId="2" applyNumberFormat="1" applyFont="1" applyBorder="1" applyAlignment="1">
      <alignment horizontal="left" vertical="center"/>
    </xf>
    <xf numFmtId="2" fontId="1" fillId="0" borderId="1" xfId="1" applyNumberFormat="1" applyFont="1" applyBorder="1" applyAlignment="1">
      <alignment horizontal="center"/>
    </xf>
    <xf numFmtId="1" fontId="1" fillId="0" borderId="1" xfId="1" applyNumberFormat="1" applyFont="1" applyBorder="1" applyAlignment="1">
      <alignment horizontal="center"/>
    </xf>
    <xf numFmtId="49" fontId="1" fillId="0" borderId="0" xfId="1" applyNumberFormat="1" applyFont="1" applyAlignment="1">
      <alignment horizontal="center"/>
    </xf>
    <xf numFmtId="49" fontId="3" fillId="0" borderId="0" xfId="1" applyNumberFormat="1" applyFont="1" applyAlignment="1">
      <alignment horizontal="left"/>
    </xf>
    <xf numFmtId="49" fontId="1" fillId="0" borderId="0" xfId="1" applyNumberFormat="1" applyFont="1" applyAlignment="1">
      <alignment horizontal="left"/>
    </xf>
    <xf numFmtId="49" fontId="3" fillId="0" borderId="14" xfId="1" applyNumberFormat="1" applyFont="1" applyBorder="1" applyAlignment="1">
      <alignment horizontal="right"/>
    </xf>
    <xf numFmtId="49" fontId="3" fillId="0" borderId="15" xfId="1" applyNumberFormat="1" applyFont="1" applyBorder="1" applyAlignment="1">
      <alignment horizontal="left"/>
    </xf>
    <xf numFmtId="49" fontId="3" fillId="0" borderId="13" xfId="1" applyNumberFormat="1" applyFont="1" applyBorder="1" applyAlignment="1">
      <alignment horizontal="center"/>
    </xf>
    <xf numFmtId="49" fontId="3" fillId="0" borderId="16" xfId="1" applyNumberFormat="1" applyFont="1" applyBorder="1" applyAlignment="1">
      <alignment horizontal="center"/>
    </xf>
    <xf numFmtId="49" fontId="3" fillId="0" borderId="14" xfId="1" applyNumberFormat="1" applyFont="1" applyBorder="1" applyAlignment="1">
      <alignment horizontal="center"/>
    </xf>
    <xf numFmtId="49" fontId="3" fillId="0" borderId="17" xfId="1" applyNumberFormat="1" applyFont="1" applyBorder="1" applyAlignment="1">
      <alignment horizontal="center"/>
    </xf>
    <xf numFmtId="49" fontId="3" fillId="0" borderId="12" xfId="1" applyNumberFormat="1" applyFont="1" applyBorder="1" applyAlignment="1">
      <alignment horizontal="center"/>
    </xf>
    <xf numFmtId="49" fontId="3" fillId="0" borderId="18" xfId="1" applyNumberFormat="1" applyFont="1" applyBorder="1" applyAlignment="1">
      <alignment horizontal="center"/>
    </xf>
    <xf numFmtId="49" fontId="3" fillId="0" borderId="19" xfId="1" applyNumberFormat="1" applyFont="1" applyBorder="1" applyAlignment="1">
      <alignment horizontal="center"/>
    </xf>
    <xf numFmtId="2" fontId="1" fillId="0" borderId="2" xfId="1" applyNumberFormat="1" applyFont="1" applyBorder="1" applyAlignment="1">
      <alignment horizontal="center"/>
    </xf>
    <xf numFmtId="2" fontId="3" fillId="0" borderId="11" xfId="1" applyNumberFormat="1" applyFont="1" applyBorder="1" applyAlignment="1">
      <alignment horizontal="center" vertical="center"/>
    </xf>
    <xf numFmtId="49" fontId="1" fillId="0" borderId="1" xfId="1" applyNumberFormat="1" applyFont="1" applyBorder="1" applyAlignment="1">
      <alignment horizontal="center" vertical="center"/>
    </xf>
    <xf numFmtId="0" fontId="3" fillId="0" borderId="1" xfId="3" applyFont="1" applyBorder="1"/>
    <xf numFmtId="0" fontId="1" fillId="0" borderId="0" xfId="1" applyFont="1"/>
    <xf numFmtId="0" fontId="3" fillId="0" borderId="0" xfId="1" applyFont="1"/>
    <xf numFmtId="0" fontId="3" fillId="0" borderId="0" xfId="1" applyFont="1" applyAlignment="1">
      <alignment horizontal="right" vertical="center"/>
    </xf>
    <xf numFmtId="0" fontId="3" fillId="0" borderId="0" xfId="1" applyFont="1" applyAlignment="1">
      <alignment horizontal="left" vertical="center"/>
    </xf>
    <xf numFmtId="0" fontId="3" fillId="0" borderId="1" xfId="1" applyFont="1" applyBorder="1"/>
    <xf numFmtId="0" fontId="3" fillId="0" borderId="2" xfId="1" applyFont="1" applyBorder="1" applyAlignment="1">
      <alignment horizontal="right" vertical="center"/>
    </xf>
    <xf numFmtId="0" fontId="3" fillId="0" borderId="3" xfId="1" applyFont="1" applyBorder="1"/>
    <xf numFmtId="0" fontId="3" fillId="0" borderId="1" xfId="1" applyFont="1" applyBorder="1" applyAlignment="1">
      <alignment horizontal="center" vertical="center"/>
    </xf>
    <xf numFmtId="0" fontId="1" fillId="0" borderId="1" xfId="1" applyFont="1" applyBorder="1" applyAlignment="1">
      <alignment horizontal="center" vertical="center"/>
    </xf>
    <xf numFmtId="0" fontId="1" fillId="0" borderId="2" xfId="1" applyFont="1" applyBorder="1" applyAlignment="1">
      <alignment horizontal="right" vertical="center"/>
    </xf>
    <xf numFmtId="0" fontId="3" fillId="0" borderId="3" xfId="1" applyFont="1" applyBorder="1" applyAlignment="1">
      <alignment horizontal="left" vertical="center"/>
    </xf>
    <xf numFmtId="164" fontId="1" fillId="0" borderId="1" xfId="1" applyNumberFormat="1" applyFont="1" applyBorder="1" applyAlignment="1">
      <alignment horizontal="center" vertical="center"/>
    </xf>
    <xf numFmtId="0" fontId="1" fillId="0" borderId="1" xfId="1" applyFont="1" applyBorder="1" applyAlignment="1">
      <alignment horizontal="left" vertical="center"/>
    </xf>
    <xf numFmtId="2" fontId="3" fillId="0" borderId="1" xfId="1" applyNumberFormat="1" applyFont="1" applyBorder="1" applyAlignment="1">
      <alignment horizontal="center" vertical="center"/>
    </xf>
    <xf numFmtId="2" fontId="1" fillId="0" borderId="1" xfId="1" applyNumberFormat="1" applyFont="1" applyBorder="1" applyAlignment="1">
      <alignment horizontal="center" vertical="center"/>
    </xf>
    <xf numFmtId="49" fontId="3" fillId="0" borderId="20" xfId="1" applyNumberFormat="1" applyFont="1" applyBorder="1" applyAlignment="1">
      <alignment horizontal="center"/>
    </xf>
    <xf numFmtId="49" fontId="3" fillId="0" borderId="21" xfId="1" applyNumberFormat="1" applyFont="1" applyBorder="1" applyAlignment="1">
      <alignment horizontal="center"/>
    </xf>
    <xf numFmtId="0" fontId="1" fillId="0" borderId="2" xfId="4" applyFont="1" applyBorder="1" applyAlignment="1">
      <alignment horizontal="left"/>
    </xf>
    <xf numFmtId="0" fontId="3" fillId="0" borderId="3" xfId="4" applyFont="1" applyBorder="1" applyAlignment="1">
      <alignment horizontal="left"/>
    </xf>
    <xf numFmtId="164" fontId="2" fillId="0" borderId="1" xfId="4" applyNumberFormat="1" applyFont="1" applyBorder="1" applyAlignment="1">
      <alignment horizontal="center"/>
    </xf>
    <xf numFmtId="0" fontId="19" fillId="0" borderId="1" xfId="4" applyFont="1" applyBorder="1" applyAlignment="1">
      <alignment horizontal="left"/>
    </xf>
    <xf numFmtId="49" fontId="4" fillId="0" borderId="0" xfId="1" applyNumberFormat="1" applyFont="1" applyAlignment="1">
      <alignment horizontal="left" vertical="center"/>
    </xf>
    <xf numFmtId="49" fontId="1" fillId="0" borderId="0" xfId="1" applyNumberFormat="1" applyFont="1" applyAlignment="1">
      <alignment horizontal="right" vertical="center"/>
    </xf>
    <xf numFmtId="0" fontId="22" fillId="0" borderId="0" xfId="0" applyFont="1"/>
    <xf numFmtId="0" fontId="23" fillId="0" borderId="0" xfId="0" applyFont="1" applyAlignment="1">
      <alignment horizontal="left" vertical="center"/>
    </xf>
    <xf numFmtId="49" fontId="1" fillId="0" borderId="0" xfId="2" applyNumberFormat="1" applyFont="1"/>
    <xf numFmtId="49" fontId="4" fillId="0" borderId="0" xfId="2" applyNumberFormat="1" applyFont="1" applyAlignment="1">
      <alignment horizontal="center"/>
    </xf>
    <xf numFmtId="49" fontId="5" fillId="0" borderId="0" xfId="0" applyNumberFormat="1" applyFont="1"/>
    <xf numFmtId="49" fontId="7" fillId="0" borderId="0" xfId="2" applyNumberFormat="1" applyFont="1" applyAlignment="1">
      <alignment horizontal="right"/>
    </xf>
    <xf numFmtId="49" fontId="1" fillId="0" borderId="0" xfId="2" applyNumberFormat="1" applyFont="1" applyAlignment="1">
      <alignment horizontal="right" vertical="center"/>
    </xf>
    <xf numFmtId="49" fontId="1" fillId="0" borderId="0" xfId="2" applyNumberFormat="1" applyFont="1" applyAlignment="1">
      <alignment horizontal="right"/>
    </xf>
    <xf numFmtId="49" fontId="8" fillId="0" borderId="0" xfId="2" applyNumberFormat="1" applyFont="1"/>
    <xf numFmtId="49" fontId="9" fillId="0" borderId="0" xfId="2" applyNumberFormat="1" applyFont="1" applyAlignment="1">
      <alignment horizontal="left"/>
    </xf>
    <xf numFmtId="49" fontId="10" fillId="0" borderId="0" xfId="2" applyNumberFormat="1" applyFont="1" applyAlignment="1">
      <alignment horizontal="right"/>
    </xf>
    <xf numFmtId="49" fontId="11" fillId="0" borderId="0" xfId="2" applyNumberFormat="1" applyFont="1"/>
    <xf numFmtId="49" fontId="3" fillId="0" borderId="0" xfId="2" applyNumberFormat="1" applyFont="1" applyAlignment="1">
      <alignment horizontal="center"/>
    </xf>
    <xf numFmtId="49" fontId="3" fillId="0" borderId="0" xfId="2" applyNumberFormat="1" applyFont="1" applyAlignment="1">
      <alignment horizontal="right"/>
    </xf>
    <xf numFmtId="49" fontId="8" fillId="0" borderId="0" xfId="2" applyNumberFormat="1" applyFont="1" applyAlignment="1">
      <alignment horizontal="right"/>
    </xf>
    <xf numFmtId="49" fontId="9" fillId="0" borderId="0" xfId="2" applyNumberFormat="1" applyFont="1" applyAlignment="1">
      <alignment horizontal="right"/>
    </xf>
    <xf numFmtId="49" fontId="9" fillId="0" borderId="0" xfId="2" applyNumberFormat="1" applyFont="1" applyAlignment="1">
      <alignment horizontal="center"/>
    </xf>
    <xf numFmtId="49" fontId="3" fillId="0" borderId="0" xfId="2" applyNumberFormat="1" applyFont="1"/>
    <xf numFmtId="0" fontId="3" fillId="0" borderId="1" xfId="0" applyFont="1" applyBorder="1"/>
    <xf numFmtId="49" fontId="3" fillId="0" borderId="5" xfId="2" applyNumberFormat="1" applyFont="1" applyBorder="1" applyAlignment="1">
      <alignment horizontal="right"/>
    </xf>
    <xf numFmtId="49" fontId="3" fillId="0" borderId="6" xfId="2" applyNumberFormat="1" applyFont="1" applyBorder="1" applyAlignment="1">
      <alignment horizontal="left"/>
    </xf>
    <xf numFmtId="49" fontId="3" fillId="0" borderId="24" xfId="2" applyNumberFormat="1" applyFont="1" applyBorder="1" applyAlignment="1">
      <alignment horizontal="center"/>
    </xf>
    <xf numFmtId="49" fontId="3" fillId="0" borderId="5" xfId="2" applyNumberFormat="1" applyFont="1" applyBorder="1" applyAlignment="1">
      <alignment horizontal="center"/>
    </xf>
    <xf numFmtId="49" fontId="3" fillId="0" borderId="25" xfId="2" applyNumberFormat="1" applyFont="1" applyBorder="1" applyAlignment="1">
      <alignment horizontal="center"/>
    </xf>
    <xf numFmtId="49" fontId="3" fillId="0" borderId="26" xfId="2" applyNumberFormat="1" applyFont="1" applyBorder="1" applyAlignment="1">
      <alignment horizontal="center"/>
    </xf>
    <xf numFmtId="49" fontId="3" fillId="0" borderId="27" xfId="2" applyNumberFormat="1" applyFont="1" applyBorder="1" applyAlignment="1">
      <alignment horizontal="center"/>
    </xf>
    <xf numFmtId="49" fontId="3" fillId="0" borderId="11" xfId="2" applyNumberFormat="1" applyFont="1" applyBorder="1" applyAlignment="1">
      <alignment horizontal="center"/>
    </xf>
    <xf numFmtId="49" fontId="24" fillId="0" borderId="11" xfId="5" applyNumberFormat="1" applyFont="1" applyBorder="1" applyAlignment="1">
      <alignment horizontal="center" vertical="center"/>
    </xf>
    <xf numFmtId="49" fontId="1" fillId="0" borderId="2" xfId="2" applyNumberFormat="1" applyFont="1" applyBorder="1" applyAlignment="1">
      <alignment horizontal="center"/>
    </xf>
    <xf numFmtId="0" fontId="1" fillId="0" borderId="2" xfId="2" applyFont="1" applyBorder="1" applyAlignment="1">
      <alignment horizontal="right"/>
    </xf>
    <xf numFmtId="0" fontId="3" fillId="0" borderId="3" xfId="2" applyFont="1" applyBorder="1"/>
    <xf numFmtId="165" fontId="2" fillId="0" borderId="3" xfId="2" applyNumberFormat="1" applyFont="1" applyBorder="1" applyAlignment="1">
      <alignment horizontal="center"/>
    </xf>
    <xf numFmtId="0" fontId="2" fillId="0" borderId="1" xfId="2" applyFont="1" applyBorder="1" applyAlignment="1">
      <alignment horizontal="left"/>
    </xf>
    <xf numFmtId="165" fontId="2" fillId="0" borderId="1" xfId="2" applyNumberFormat="1" applyFont="1" applyBorder="1" applyAlignment="1">
      <alignment horizontal="left" vertical="center"/>
    </xf>
    <xf numFmtId="2" fontId="1" fillId="0" borderId="1" xfId="2" applyNumberFormat="1" applyFont="1" applyBorder="1" applyAlignment="1">
      <alignment horizontal="center"/>
    </xf>
    <xf numFmtId="0" fontId="1" fillId="2" borderId="1" xfId="4" applyFont="1" applyFill="1" applyBorder="1" applyAlignment="1">
      <alignment horizontal="center" vertical="center"/>
    </xf>
    <xf numFmtId="49" fontId="14" fillId="0" borderId="11" xfId="5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/>
    </xf>
    <xf numFmtId="0" fontId="1" fillId="0" borderId="0" xfId="6" applyFont="1"/>
    <xf numFmtId="0" fontId="3" fillId="0" borderId="0" xfId="6" applyFont="1"/>
    <xf numFmtId="0" fontId="3" fillId="0" borderId="0" xfId="6" applyFont="1" applyAlignment="1">
      <alignment horizontal="right" vertical="center"/>
    </xf>
    <xf numFmtId="0" fontId="3" fillId="0" borderId="0" xfId="6" applyFont="1" applyAlignment="1">
      <alignment horizontal="left" vertical="center"/>
    </xf>
    <xf numFmtId="0" fontId="3" fillId="0" borderId="2" xfId="6" applyFont="1" applyBorder="1" applyAlignment="1">
      <alignment horizontal="right" vertical="center"/>
    </xf>
    <xf numFmtId="0" fontId="3" fillId="0" borderId="3" xfId="6" applyFont="1" applyBorder="1"/>
    <xf numFmtId="0" fontId="3" fillId="0" borderId="1" xfId="6" applyFont="1" applyBorder="1"/>
    <xf numFmtId="0" fontId="3" fillId="0" borderId="1" xfId="6" applyFont="1" applyBorder="1" applyAlignment="1">
      <alignment horizontal="center" vertical="center"/>
    </xf>
    <xf numFmtId="0" fontId="1" fillId="0" borderId="1" xfId="6" applyFont="1" applyBorder="1" applyAlignment="1">
      <alignment horizontal="center" vertical="center"/>
    </xf>
    <xf numFmtId="0" fontId="1" fillId="0" borderId="2" xfId="6" applyFont="1" applyBorder="1" applyAlignment="1">
      <alignment horizontal="right" vertical="center"/>
    </xf>
    <xf numFmtId="0" fontId="3" fillId="0" borderId="3" xfId="6" applyFont="1" applyBorder="1" applyAlignment="1">
      <alignment horizontal="left" vertical="center"/>
    </xf>
    <xf numFmtId="164" fontId="1" fillId="0" borderId="1" xfId="6" applyNumberFormat="1" applyFont="1" applyBorder="1" applyAlignment="1">
      <alignment horizontal="center" vertical="center"/>
    </xf>
    <xf numFmtId="0" fontId="1" fillId="0" borderId="1" xfId="6" applyFont="1" applyBorder="1" applyAlignment="1">
      <alignment horizontal="left" vertical="center"/>
    </xf>
    <xf numFmtId="49" fontId="3" fillId="0" borderId="1" xfId="6" applyNumberFormat="1" applyFont="1" applyBorder="1" applyAlignment="1">
      <alignment horizontal="center" vertical="center"/>
    </xf>
    <xf numFmtId="0" fontId="3" fillId="0" borderId="2" xfId="6" applyFont="1" applyBorder="1"/>
    <xf numFmtId="0" fontId="21" fillId="0" borderId="2" xfId="6" applyFont="1" applyBorder="1" applyAlignment="1">
      <alignment horizontal="center" vertical="center"/>
    </xf>
    <xf numFmtId="0" fontId="1" fillId="0" borderId="0" xfId="1" applyFont="1" applyAlignment="1">
      <alignment horizontal="center" vertical="center"/>
    </xf>
    <xf numFmtId="0" fontId="1" fillId="0" borderId="0" xfId="6" applyFont="1" applyAlignment="1">
      <alignment horizontal="center" vertical="center"/>
    </xf>
    <xf numFmtId="0" fontId="1" fillId="0" borderId="0" xfId="6" applyFont="1" applyAlignment="1">
      <alignment horizontal="right" vertical="center"/>
    </xf>
    <xf numFmtId="164" fontId="1" fillId="0" borderId="0" xfId="6" applyNumberFormat="1" applyFont="1" applyAlignment="1">
      <alignment horizontal="center" vertical="center"/>
    </xf>
    <xf numFmtId="0" fontId="1" fillId="0" borderId="0" xfId="6" applyFont="1" applyAlignment="1">
      <alignment horizontal="left" vertical="center"/>
    </xf>
    <xf numFmtId="49" fontId="3" fillId="0" borderId="0" xfId="6" applyNumberFormat="1" applyFont="1" applyAlignment="1">
      <alignment horizontal="center" vertical="center"/>
    </xf>
    <xf numFmtId="0" fontId="1" fillId="0" borderId="0" xfId="1" applyFont="1" applyAlignment="1">
      <alignment horizontal="right" vertical="center"/>
    </xf>
    <xf numFmtId="164" fontId="1" fillId="0" borderId="0" xfId="1" applyNumberFormat="1" applyFont="1" applyAlignment="1">
      <alignment horizontal="center" vertical="center"/>
    </xf>
    <xf numFmtId="0" fontId="1" fillId="0" borderId="0" xfId="1" applyFont="1" applyAlignment="1">
      <alignment horizontal="left" vertical="center"/>
    </xf>
    <xf numFmtId="2" fontId="3" fillId="0" borderId="0" xfId="1" applyNumberFormat="1" applyFont="1" applyAlignment="1">
      <alignment horizontal="center" vertical="center"/>
    </xf>
    <xf numFmtId="0" fontId="27" fillId="2" borderId="1" xfId="4" applyFont="1" applyFill="1" applyBorder="1" applyAlignment="1">
      <alignment horizontal="center" vertical="center"/>
    </xf>
    <xf numFmtId="2" fontId="1" fillId="0" borderId="0" xfId="1" applyNumberFormat="1" applyFont="1" applyAlignment="1">
      <alignment horizontal="center" vertical="center"/>
    </xf>
    <xf numFmtId="166" fontId="3" fillId="0" borderId="1" xfId="6" applyNumberFormat="1" applyFont="1" applyBorder="1" applyAlignment="1">
      <alignment horizontal="center" vertical="center"/>
    </xf>
    <xf numFmtId="166" fontId="28" fillId="0" borderId="1" xfId="0" applyNumberFormat="1" applyFont="1" applyBorder="1" applyAlignment="1">
      <alignment horizontal="center"/>
    </xf>
    <xf numFmtId="49" fontId="1" fillId="0" borderId="8" xfId="1" applyNumberFormat="1" applyFont="1" applyBorder="1" applyAlignment="1">
      <alignment horizontal="center"/>
    </xf>
    <xf numFmtId="49" fontId="1" fillId="0" borderId="9" xfId="1" applyNumberFormat="1" applyFont="1" applyBorder="1" applyAlignment="1">
      <alignment horizontal="center"/>
    </xf>
    <xf numFmtId="49" fontId="1" fillId="0" borderId="10" xfId="1" applyNumberFormat="1" applyFont="1" applyBorder="1" applyAlignment="1">
      <alignment horizontal="center"/>
    </xf>
    <xf numFmtId="49" fontId="1" fillId="0" borderId="8" xfId="2" applyNumberFormat="1" applyFont="1" applyBorder="1" applyAlignment="1">
      <alignment horizontal="center"/>
    </xf>
    <xf numFmtId="49" fontId="1" fillId="0" borderId="9" xfId="2" applyNumberFormat="1" applyFont="1" applyBorder="1" applyAlignment="1">
      <alignment horizontal="center"/>
    </xf>
    <xf numFmtId="49" fontId="1" fillId="0" borderId="10" xfId="2" applyNumberFormat="1" applyFont="1" applyBorder="1" applyAlignment="1">
      <alignment horizontal="center"/>
    </xf>
    <xf numFmtId="49" fontId="1" fillId="0" borderId="22" xfId="1" applyNumberFormat="1" applyFont="1" applyBorder="1" applyAlignment="1">
      <alignment horizontal="center"/>
    </xf>
    <xf numFmtId="49" fontId="1" fillId="0" borderId="23" xfId="1" applyNumberFormat="1" applyFont="1" applyBorder="1" applyAlignment="1">
      <alignment horizontal="center"/>
    </xf>
  </cellXfs>
  <cellStyles count="10">
    <cellStyle name="Excel Built-in Normal" xfId="8"/>
    <cellStyle name="Įprastas 13" xfId="7"/>
    <cellStyle name="Įprastas 2" xfId="1"/>
    <cellStyle name="Įprastas 2 2" xfId="2"/>
    <cellStyle name="Įprastas 3" xfId="3"/>
    <cellStyle name="Įprastas 3 2" xfId="6"/>
    <cellStyle name="Įprastas 4 2" xfId="5"/>
    <cellStyle name="Normal" xfId="0" builtinId="0"/>
    <cellStyle name="Normal 2" xfId="4"/>
    <cellStyle name="Paprastas 2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8"/>
  <sheetViews>
    <sheetView showZeros="0" tabSelected="1" zoomScaleNormal="100" workbookViewId="0"/>
  </sheetViews>
  <sheetFormatPr defaultRowHeight="13.2" x14ac:dyDescent="0.25"/>
  <cols>
    <col min="1" max="1" width="5.44140625" style="1" customWidth="1"/>
    <col min="2" max="2" width="7.6640625" style="1" bestFit="1" customWidth="1"/>
    <col min="3" max="3" width="13.6640625" style="1" bestFit="1" customWidth="1"/>
    <col min="4" max="4" width="10.88671875" style="1" customWidth="1"/>
    <col min="5" max="5" width="13.88671875" style="1" bestFit="1" customWidth="1"/>
    <col min="6" max="6" width="23.88671875" style="1" bestFit="1" customWidth="1"/>
    <col min="7" max="11" width="7" style="42" customWidth="1"/>
    <col min="12" max="12" width="7.5546875" style="34" customWidth="1"/>
    <col min="13" max="255" width="9.109375" style="1"/>
    <col min="256" max="256" width="5.44140625" style="1" customWidth="1"/>
    <col min="257" max="257" width="9.44140625" style="1" customWidth="1"/>
    <col min="258" max="258" width="13.5546875" style="1" customWidth="1"/>
    <col min="259" max="259" width="10.88671875" style="1" customWidth="1"/>
    <col min="260" max="260" width="13.88671875" style="1" bestFit="1" customWidth="1"/>
    <col min="261" max="261" width="20.88671875" style="1" bestFit="1" customWidth="1"/>
    <col min="262" max="263" width="7" style="1" customWidth="1"/>
    <col min="264" max="264" width="12" style="1" bestFit="1" customWidth="1"/>
    <col min="265" max="267" width="7" style="1" customWidth="1"/>
    <col min="268" max="268" width="7.5546875" style="1" customWidth="1"/>
    <col min="269" max="511" width="9.109375" style="1"/>
    <col min="512" max="512" width="5.44140625" style="1" customWidth="1"/>
    <col min="513" max="513" width="9.44140625" style="1" customWidth="1"/>
    <col min="514" max="514" width="13.5546875" style="1" customWidth="1"/>
    <col min="515" max="515" width="10.88671875" style="1" customWidth="1"/>
    <col min="516" max="516" width="13.88671875" style="1" bestFit="1" customWidth="1"/>
    <col min="517" max="517" width="20.88671875" style="1" bestFit="1" customWidth="1"/>
    <col min="518" max="519" width="7" style="1" customWidth="1"/>
    <col min="520" max="520" width="12" style="1" bestFit="1" customWidth="1"/>
    <col min="521" max="523" width="7" style="1" customWidth="1"/>
    <col min="524" max="524" width="7.5546875" style="1" customWidth="1"/>
    <col min="525" max="767" width="9.109375" style="1"/>
    <col min="768" max="768" width="5.44140625" style="1" customWidth="1"/>
    <col min="769" max="769" width="9.44140625" style="1" customWidth="1"/>
    <col min="770" max="770" width="13.5546875" style="1" customWidth="1"/>
    <col min="771" max="771" width="10.88671875" style="1" customWidth="1"/>
    <col min="772" max="772" width="13.88671875" style="1" bestFit="1" customWidth="1"/>
    <col min="773" max="773" width="20.88671875" style="1" bestFit="1" customWidth="1"/>
    <col min="774" max="775" width="7" style="1" customWidth="1"/>
    <col min="776" max="776" width="12" style="1" bestFit="1" customWidth="1"/>
    <col min="777" max="779" width="7" style="1" customWidth="1"/>
    <col min="780" max="780" width="7.5546875" style="1" customWidth="1"/>
    <col min="781" max="1023" width="9.109375" style="1"/>
    <col min="1024" max="1024" width="5.44140625" style="1" customWidth="1"/>
    <col min="1025" max="1025" width="9.44140625" style="1" customWidth="1"/>
    <col min="1026" max="1026" width="13.5546875" style="1" customWidth="1"/>
    <col min="1027" max="1027" width="10.88671875" style="1" customWidth="1"/>
    <col min="1028" max="1028" width="13.88671875" style="1" bestFit="1" customWidth="1"/>
    <col min="1029" max="1029" width="20.88671875" style="1" bestFit="1" customWidth="1"/>
    <col min="1030" max="1031" width="7" style="1" customWidth="1"/>
    <col min="1032" max="1032" width="12" style="1" bestFit="1" customWidth="1"/>
    <col min="1033" max="1035" width="7" style="1" customWidth="1"/>
    <col min="1036" max="1036" width="7.5546875" style="1" customWidth="1"/>
    <col min="1037" max="1279" width="9.109375" style="1"/>
    <col min="1280" max="1280" width="5.44140625" style="1" customWidth="1"/>
    <col min="1281" max="1281" width="9.44140625" style="1" customWidth="1"/>
    <col min="1282" max="1282" width="13.5546875" style="1" customWidth="1"/>
    <col min="1283" max="1283" width="10.88671875" style="1" customWidth="1"/>
    <col min="1284" max="1284" width="13.88671875" style="1" bestFit="1" customWidth="1"/>
    <col min="1285" max="1285" width="20.88671875" style="1" bestFit="1" customWidth="1"/>
    <col min="1286" max="1287" width="7" style="1" customWidth="1"/>
    <col min="1288" max="1288" width="12" style="1" bestFit="1" customWidth="1"/>
    <col min="1289" max="1291" width="7" style="1" customWidth="1"/>
    <col min="1292" max="1292" width="7.5546875" style="1" customWidth="1"/>
    <col min="1293" max="1535" width="9.109375" style="1"/>
    <col min="1536" max="1536" width="5.44140625" style="1" customWidth="1"/>
    <col min="1537" max="1537" width="9.44140625" style="1" customWidth="1"/>
    <col min="1538" max="1538" width="13.5546875" style="1" customWidth="1"/>
    <col min="1539" max="1539" width="10.88671875" style="1" customWidth="1"/>
    <col min="1540" max="1540" width="13.88671875" style="1" bestFit="1" customWidth="1"/>
    <col min="1541" max="1541" width="20.88671875" style="1" bestFit="1" customWidth="1"/>
    <col min="1542" max="1543" width="7" style="1" customWidth="1"/>
    <col min="1544" max="1544" width="12" style="1" bestFit="1" customWidth="1"/>
    <col min="1545" max="1547" width="7" style="1" customWidth="1"/>
    <col min="1548" max="1548" width="7.5546875" style="1" customWidth="1"/>
    <col min="1549" max="1791" width="9.109375" style="1"/>
    <col min="1792" max="1792" width="5.44140625" style="1" customWidth="1"/>
    <col min="1793" max="1793" width="9.44140625" style="1" customWidth="1"/>
    <col min="1794" max="1794" width="13.5546875" style="1" customWidth="1"/>
    <col min="1795" max="1795" width="10.88671875" style="1" customWidth="1"/>
    <col min="1796" max="1796" width="13.88671875" style="1" bestFit="1" customWidth="1"/>
    <col min="1797" max="1797" width="20.88671875" style="1" bestFit="1" customWidth="1"/>
    <col min="1798" max="1799" width="7" style="1" customWidth="1"/>
    <col min="1800" max="1800" width="12" style="1" bestFit="1" customWidth="1"/>
    <col min="1801" max="1803" width="7" style="1" customWidth="1"/>
    <col min="1804" max="1804" width="7.5546875" style="1" customWidth="1"/>
    <col min="1805" max="2047" width="9.109375" style="1"/>
    <col min="2048" max="2048" width="5.44140625" style="1" customWidth="1"/>
    <col min="2049" max="2049" width="9.44140625" style="1" customWidth="1"/>
    <col min="2050" max="2050" width="13.5546875" style="1" customWidth="1"/>
    <col min="2051" max="2051" width="10.88671875" style="1" customWidth="1"/>
    <col min="2052" max="2052" width="13.88671875" style="1" bestFit="1" customWidth="1"/>
    <col min="2053" max="2053" width="20.88671875" style="1" bestFit="1" customWidth="1"/>
    <col min="2054" max="2055" width="7" style="1" customWidth="1"/>
    <col min="2056" max="2056" width="12" style="1" bestFit="1" customWidth="1"/>
    <col min="2057" max="2059" width="7" style="1" customWidth="1"/>
    <col min="2060" max="2060" width="7.5546875" style="1" customWidth="1"/>
    <col min="2061" max="2303" width="9.109375" style="1"/>
    <col min="2304" max="2304" width="5.44140625" style="1" customWidth="1"/>
    <col min="2305" max="2305" width="9.44140625" style="1" customWidth="1"/>
    <col min="2306" max="2306" width="13.5546875" style="1" customWidth="1"/>
    <col min="2307" max="2307" width="10.88671875" style="1" customWidth="1"/>
    <col min="2308" max="2308" width="13.88671875" style="1" bestFit="1" customWidth="1"/>
    <col min="2309" max="2309" width="20.88671875" style="1" bestFit="1" customWidth="1"/>
    <col min="2310" max="2311" width="7" style="1" customWidth="1"/>
    <col min="2312" max="2312" width="12" style="1" bestFit="1" customWidth="1"/>
    <col min="2313" max="2315" width="7" style="1" customWidth="1"/>
    <col min="2316" max="2316" width="7.5546875" style="1" customWidth="1"/>
    <col min="2317" max="2559" width="9.109375" style="1"/>
    <col min="2560" max="2560" width="5.44140625" style="1" customWidth="1"/>
    <col min="2561" max="2561" width="9.44140625" style="1" customWidth="1"/>
    <col min="2562" max="2562" width="13.5546875" style="1" customWidth="1"/>
    <col min="2563" max="2563" width="10.88671875" style="1" customWidth="1"/>
    <col min="2564" max="2564" width="13.88671875" style="1" bestFit="1" customWidth="1"/>
    <col min="2565" max="2565" width="20.88671875" style="1" bestFit="1" customWidth="1"/>
    <col min="2566" max="2567" width="7" style="1" customWidth="1"/>
    <col min="2568" max="2568" width="12" style="1" bestFit="1" customWidth="1"/>
    <col min="2569" max="2571" width="7" style="1" customWidth="1"/>
    <col min="2572" max="2572" width="7.5546875" style="1" customWidth="1"/>
    <col min="2573" max="2815" width="9.109375" style="1"/>
    <col min="2816" max="2816" width="5.44140625" style="1" customWidth="1"/>
    <col min="2817" max="2817" width="9.44140625" style="1" customWidth="1"/>
    <col min="2818" max="2818" width="13.5546875" style="1" customWidth="1"/>
    <col min="2819" max="2819" width="10.88671875" style="1" customWidth="1"/>
    <col min="2820" max="2820" width="13.88671875" style="1" bestFit="1" customWidth="1"/>
    <col min="2821" max="2821" width="20.88671875" style="1" bestFit="1" customWidth="1"/>
    <col min="2822" max="2823" width="7" style="1" customWidth="1"/>
    <col min="2824" max="2824" width="12" style="1" bestFit="1" customWidth="1"/>
    <col min="2825" max="2827" width="7" style="1" customWidth="1"/>
    <col min="2828" max="2828" width="7.5546875" style="1" customWidth="1"/>
    <col min="2829" max="3071" width="9.109375" style="1"/>
    <col min="3072" max="3072" width="5.44140625" style="1" customWidth="1"/>
    <col min="3073" max="3073" width="9.44140625" style="1" customWidth="1"/>
    <col min="3074" max="3074" width="13.5546875" style="1" customWidth="1"/>
    <col min="3075" max="3075" width="10.88671875" style="1" customWidth="1"/>
    <col min="3076" max="3076" width="13.88671875" style="1" bestFit="1" customWidth="1"/>
    <col min="3077" max="3077" width="20.88671875" style="1" bestFit="1" customWidth="1"/>
    <col min="3078" max="3079" width="7" style="1" customWidth="1"/>
    <col min="3080" max="3080" width="12" style="1" bestFit="1" customWidth="1"/>
    <col min="3081" max="3083" width="7" style="1" customWidth="1"/>
    <col min="3084" max="3084" width="7.5546875" style="1" customWidth="1"/>
    <col min="3085" max="3327" width="9.109375" style="1"/>
    <col min="3328" max="3328" width="5.44140625" style="1" customWidth="1"/>
    <col min="3329" max="3329" width="9.44140625" style="1" customWidth="1"/>
    <col min="3330" max="3330" width="13.5546875" style="1" customWidth="1"/>
    <col min="3331" max="3331" width="10.88671875" style="1" customWidth="1"/>
    <col min="3332" max="3332" width="13.88671875" style="1" bestFit="1" customWidth="1"/>
    <col min="3333" max="3333" width="20.88671875" style="1" bestFit="1" customWidth="1"/>
    <col min="3334" max="3335" width="7" style="1" customWidth="1"/>
    <col min="3336" max="3336" width="12" style="1" bestFit="1" customWidth="1"/>
    <col min="3337" max="3339" width="7" style="1" customWidth="1"/>
    <col min="3340" max="3340" width="7.5546875" style="1" customWidth="1"/>
    <col min="3341" max="3583" width="9.109375" style="1"/>
    <col min="3584" max="3584" width="5.44140625" style="1" customWidth="1"/>
    <col min="3585" max="3585" width="9.44140625" style="1" customWidth="1"/>
    <col min="3586" max="3586" width="13.5546875" style="1" customWidth="1"/>
    <col min="3587" max="3587" width="10.88671875" style="1" customWidth="1"/>
    <col min="3588" max="3588" width="13.88671875" style="1" bestFit="1" customWidth="1"/>
    <col min="3589" max="3589" width="20.88671875" style="1" bestFit="1" customWidth="1"/>
    <col min="3590" max="3591" width="7" style="1" customWidth="1"/>
    <col min="3592" max="3592" width="12" style="1" bestFit="1" customWidth="1"/>
    <col min="3593" max="3595" width="7" style="1" customWidth="1"/>
    <col min="3596" max="3596" width="7.5546875" style="1" customWidth="1"/>
    <col min="3597" max="3839" width="9.109375" style="1"/>
    <col min="3840" max="3840" width="5.44140625" style="1" customWidth="1"/>
    <col min="3841" max="3841" width="9.44140625" style="1" customWidth="1"/>
    <col min="3842" max="3842" width="13.5546875" style="1" customWidth="1"/>
    <col min="3843" max="3843" width="10.88671875" style="1" customWidth="1"/>
    <col min="3844" max="3844" width="13.88671875" style="1" bestFit="1" customWidth="1"/>
    <col min="3845" max="3845" width="20.88671875" style="1" bestFit="1" customWidth="1"/>
    <col min="3846" max="3847" width="7" style="1" customWidth="1"/>
    <col min="3848" max="3848" width="12" style="1" bestFit="1" customWidth="1"/>
    <col min="3849" max="3851" width="7" style="1" customWidth="1"/>
    <col min="3852" max="3852" width="7.5546875" style="1" customWidth="1"/>
    <col min="3853" max="4095" width="9.109375" style="1"/>
    <col min="4096" max="4096" width="5.44140625" style="1" customWidth="1"/>
    <col min="4097" max="4097" width="9.44140625" style="1" customWidth="1"/>
    <col min="4098" max="4098" width="13.5546875" style="1" customWidth="1"/>
    <col min="4099" max="4099" width="10.88671875" style="1" customWidth="1"/>
    <col min="4100" max="4100" width="13.88671875" style="1" bestFit="1" customWidth="1"/>
    <col min="4101" max="4101" width="20.88671875" style="1" bestFit="1" customWidth="1"/>
    <col min="4102" max="4103" width="7" style="1" customWidth="1"/>
    <col min="4104" max="4104" width="12" style="1" bestFit="1" customWidth="1"/>
    <col min="4105" max="4107" width="7" style="1" customWidth="1"/>
    <col min="4108" max="4108" width="7.5546875" style="1" customWidth="1"/>
    <col min="4109" max="4351" width="9.109375" style="1"/>
    <col min="4352" max="4352" width="5.44140625" style="1" customWidth="1"/>
    <col min="4353" max="4353" width="9.44140625" style="1" customWidth="1"/>
    <col min="4354" max="4354" width="13.5546875" style="1" customWidth="1"/>
    <col min="4355" max="4355" width="10.88671875" style="1" customWidth="1"/>
    <col min="4356" max="4356" width="13.88671875" style="1" bestFit="1" customWidth="1"/>
    <col min="4357" max="4357" width="20.88671875" style="1" bestFit="1" customWidth="1"/>
    <col min="4358" max="4359" width="7" style="1" customWidth="1"/>
    <col min="4360" max="4360" width="12" style="1" bestFit="1" customWidth="1"/>
    <col min="4361" max="4363" width="7" style="1" customWidth="1"/>
    <col min="4364" max="4364" width="7.5546875" style="1" customWidth="1"/>
    <col min="4365" max="4607" width="9.109375" style="1"/>
    <col min="4608" max="4608" width="5.44140625" style="1" customWidth="1"/>
    <col min="4609" max="4609" width="9.44140625" style="1" customWidth="1"/>
    <col min="4610" max="4610" width="13.5546875" style="1" customWidth="1"/>
    <col min="4611" max="4611" width="10.88671875" style="1" customWidth="1"/>
    <col min="4612" max="4612" width="13.88671875" style="1" bestFit="1" customWidth="1"/>
    <col min="4613" max="4613" width="20.88671875" style="1" bestFit="1" customWidth="1"/>
    <col min="4614" max="4615" width="7" style="1" customWidth="1"/>
    <col min="4616" max="4616" width="12" style="1" bestFit="1" customWidth="1"/>
    <col min="4617" max="4619" width="7" style="1" customWidth="1"/>
    <col min="4620" max="4620" width="7.5546875" style="1" customWidth="1"/>
    <col min="4621" max="4863" width="9.109375" style="1"/>
    <col min="4864" max="4864" width="5.44140625" style="1" customWidth="1"/>
    <col min="4865" max="4865" width="9.44140625" style="1" customWidth="1"/>
    <col min="4866" max="4866" width="13.5546875" style="1" customWidth="1"/>
    <col min="4867" max="4867" width="10.88671875" style="1" customWidth="1"/>
    <col min="4868" max="4868" width="13.88671875" style="1" bestFit="1" customWidth="1"/>
    <col min="4869" max="4869" width="20.88671875" style="1" bestFit="1" customWidth="1"/>
    <col min="4870" max="4871" width="7" style="1" customWidth="1"/>
    <col min="4872" max="4872" width="12" style="1" bestFit="1" customWidth="1"/>
    <col min="4873" max="4875" width="7" style="1" customWidth="1"/>
    <col min="4876" max="4876" width="7.5546875" style="1" customWidth="1"/>
    <col min="4877" max="5119" width="9.109375" style="1"/>
    <col min="5120" max="5120" width="5.44140625" style="1" customWidth="1"/>
    <col min="5121" max="5121" width="9.44140625" style="1" customWidth="1"/>
    <col min="5122" max="5122" width="13.5546875" style="1" customWidth="1"/>
    <col min="5123" max="5123" width="10.88671875" style="1" customWidth="1"/>
    <col min="5124" max="5124" width="13.88671875" style="1" bestFit="1" customWidth="1"/>
    <col min="5125" max="5125" width="20.88671875" style="1" bestFit="1" customWidth="1"/>
    <col min="5126" max="5127" width="7" style="1" customWidth="1"/>
    <col min="5128" max="5128" width="12" style="1" bestFit="1" customWidth="1"/>
    <col min="5129" max="5131" width="7" style="1" customWidth="1"/>
    <col min="5132" max="5132" width="7.5546875" style="1" customWidth="1"/>
    <col min="5133" max="5375" width="9.109375" style="1"/>
    <col min="5376" max="5376" width="5.44140625" style="1" customWidth="1"/>
    <col min="5377" max="5377" width="9.44140625" style="1" customWidth="1"/>
    <col min="5378" max="5378" width="13.5546875" style="1" customWidth="1"/>
    <col min="5379" max="5379" width="10.88671875" style="1" customWidth="1"/>
    <col min="5380" max="5380" width="13.88671875" style="1" bestFit="1" customWidth="1"/>
    <col min="5381" max="5381" width="20.88671875" style="1" bestFit="1" customWidth="1"/>
    <col min="5382" max="5383" width="7" style="1" customWidth="1"/>
    <col min="5384" max="5384" width="12" style="1" bestFit="1" customWidth="1"/>
    <col min="5385" max="5387" width="7" style="1" customWidth="1"/>
    <col min="5388" max="5388" width="7.5546875" style="1" customWidth="1"/>
    <col min="5389" max="5631" width="9.109375" style="1"/>
    <col min="5632" max="5632" width="5.44140625" style="1" customWidth="1"/>
    <col min="5633" max="5633" width="9.44140625" style="1" customWidth="1"/>
    <col min="5634" max="5634" width="13.5546875" style="1" customWidth="1"/>
    <col min="5635" max="5635" width="10.88671875" style="1" customWidth="1"/>
    <col min="5636" max="5636" width="13.88671875" style="1" bestFit="1" customWidth="1"/>
    <col min="5637" max="5637" width="20.88671875" style="1" bestFit="1" customWidth="1"/>
    <col min="5638" max="5639" width="7" style="1" customWidth="1"/>
    <col min="5640" max="5640" width="12" style="1" bestFit="1" customWidth="1"/>
    <col min="5641" max="5643" width="7" style="1" customWidth="1"/>
    <col min="5644" max="5644" width="7.5546875" style="1" customWidth="1"/>
    <col min="5645" max="5887" width="9.109375" style="1"/>
    <col min="5888" max="5888" width="5.44140625" style="1" customWidth="1"/>
    <col min="5889" max="5889" width="9.44140625" style="1" customWidth="1"/>
    <col min="5890" max="5890" width="13.5546875" style="1" customWidth="1"/>
    <col min="5891" max="5891" width="10.88671875" style="1" customWidth="1"/>
    <col min="5892" max="5892" width="13.88671875" style="1" bestFit="1" customWidth="1"/>
    <col min="5893" max="5893" width="20.88671875" style="1" bestFit="1" customWidth="1"/>
    <col min="5894" max="5895" width="7" style="1" customWidth="1"/>
    <col min="5896" max="5896" width="12" style="1" bestFit="1" customWidth="1"/>
    <col min="5897" max="5899" width="7" style="1" customWidth="1"/>
    <col min="5900" max="5900" width="7.5546875" style="1" customWidth="1"/>
    <col min="5901" max="6143" width="9.109375" style="1"/>
    <col min="6144" max="6144" width="5.44140625" style="1" customWidth="1"/>
    <col min="6145" max="6145" width="9.44140625" style="1" customWidth="1"/>
    <col min="6146" max="6146" width="13.5546875" style="1" customWidth="1"/>
    <col min="6147" max="6147" width="10.88671875" style="1" customWidth="1"/>
    <col min="6148" max="6148" width="13.88671875" style="1" bestFit="1" customWidth="1"/>
    <col min="6149" max="6149" width="20.88671875" style="1" bestFit="1" customWidth="1"/>
    <col min="6150" max="6151" width="7" style="1" customWidth="1"/>
    <col min="6152" max="6152" width="12" style="1" bestFit="1" customWidth="1"/>
    <col min="6153" max="6155" width="7" style="1" customWidth="1"/>
    <col min="6156" max="6156" width="7.5546875" style="1" customWidth="1"/>
    <col min="6157" max="6399" width="9.109375" style="1"/>
    <col min="6400" max="6400" width="5.44140625" style="1" customWidth="1"/>
    <col min="6401" max="6401" width="9.44140625" style="1" customWidth="1"/>
    <col min="6402" max="6402" width="13.5546875" style="1" customWidth="1"/>
    <col min="6403" max="6403" width="10.88671875" style="1" customWidth="1"/>
    <col min="6404" max="6404" width="13.88671875" style="1" bestFit="1" customWidth="1"/>
    <col min="6405" max="6405" width="20.88671875" style="1" bestFit="1" customWidth="1"/>
    <col min="6406" max="6407" width="7" style="1" customWidth="1"/>
    <col min="6408" max="6408" width="12" style="1" bestFit="1" customWidth="1"/>
    <col min="6409" max="6411" width="7" style="1" customWidth="1"/>
    <col min="6412" max="6412" width="7.5546875" style="1" customWidth="1"/>
    <col min="6413" max="6655" width="9.109375" style="1"/>
    <col min="6656" max="6656" width="5.44140625" style="1" customWidth="1"/>
    <col min="6657" max="6657" width="9.44140625" style="1" customWidth="1"/>
    <col min="6658" max="6658" width="13.5546875" style="1" customWidth="1"/>
    <col min="6659" max="6659" width="10.88671875" style="1" customWidth="1"/>
    <col min="6660" max="6660" width="13.88671875" style="1" bestFit="1" customWidth="1"/>
    <col min="6661" max="6661" width="20.88671875" style="1" bestFit="1" customWidth="1"/>
    <col min="6662" max="6663" width="7" style="1" customWidth="1"/>
    <col min="6664" max="6664" width="12" style="1" bestFit="1" customWidth="1"/>
    <col min="6665" max="6667" width="7" style="1" customWidth="1"/>
    <col min="6668" max="6668" width="7.5546875" style="1" customWidth="1"/>
    <col min="6669" max="6911" width="9.109375" style="1"/>
    <col min="6912" max="6912" width="5.44140625" style="1" customWidth="1"/>
    <col min="6913" max="6913" width="9.44140625" style="1" customWidth="1"/>
    <col min="6914" max="6914" width="13.5546875" style="1" customWidth="1"/>
    <col min="6915" max="6915" width="10.88671875" style="1" customWidth="1"/>
    <col min="6916" max="6916" width="13.88671875" style="1" bestFit="1" customWidth="1"/>
    <col min="6917" max="6917" width="20.88671875" style="1" bestFit="1" customWidth="1"/>
    <col min="6918" max="6919" width="7" style="1" customWidth="1"/>
    <col min="6920" max="6920" width="12" style="1" bestFit="1" customWidth="1"/>
    <col min="6921" max="6923" width="7" style="1" customWidth="1"/>
    <col min="6924" max="6924" width="7.5546875" style="1" customWidth="1"/>
    <col min="6925" max="7167" width="9.109375" style="1"/>
    <col min="7168" max="7168" width="5.44140625" style="1" customWidth="1"/>
    <col min="7169" max="7169" width="9.44140625" style="1" customWidth="1"/>
    <col min="7170" max="7170" width="13.5546875" style="1" customWidth="1"/>
    <col min="7171" max="7171" width="10.88671875" style="1" customWidth="1"/>
    <col min="7172" max="7172" width="13.88671875" style="1" bestFit="1" customWidth="1"/>
    <col min="7173" max="7173" width="20.88671875" style="1" bestFit="1" customWidth="1"/>
    <col min="7174" max="7175" width="7" style="1" customWidth="1"/>
    <col min="7176" max="7176" width="12" style="1" bestFit="1" customWidth="1"/>
    <col min="7177" max="7179" width="7" style="1" customWidth="1"/>
    <col min="7180" max="7180" width="7.5546875" style="1" customWidth="1"/>
    <col min="7181" max="7423" width="9.109375" style="1"/>
    <col min="7424" max="7424" width="5.44140625" style="1" customWidth="1"/>
    <col min="7425" max="7425" width="9.44140625" style="1" customWidth="1"/>
    <col min="7426" max="7426" width="13.5546875" style="1" customWidth="1"/>
    <col min="7427" max="7427" width="10.88671875" style="1" customWidth="1"/>
    <col min="7428" max="7428" width="13.88671875" style="1" bestFit="1" customWidth="1"/>
    <col min="7429" max="7429" width="20.88671875" style="1" bestFit="1" customWidth="1"/>
    <col min="7430" max="7431" width="7" style="1" customWidth="1"/>
    <col min="7432" max="7432" width="12" style="1" bestFit="1" customWidth="1"/>
    <col min="7433" max="7435" width="7" style="1" customWidth="1"/>
    <col min="7436" max="7436" width="7.5546875" style="1" customWidth="1"/>
    <col min="7437" max="7679" width="9.109375" style="1"/>
    <col min="7680" max="7680" width="5.44140625" style="1" customWidth="1"/>
    <col min="7681" max="7681" width="9.44140625" style="1" customWidth="1"/>
    <col min="7682" max="7682" width="13.5546875" style="1" customWidth="1"/>
    <col min="7683" max="7683" width="10.88671875" style="1" customWidth="1"/>
    <col min="7684" max="7684" width="13.88671875" style="1" bestFit="1" customWidth="1"/>
    <col min="7685" max="7685" width="20.88671875" style="1" bestFit="1" customWidth="1"/>
    <col min="7686" max="7687" width="7" style="1" customWidth="1"/>
    <col min="7688" max="7688" width="12" style="1" bestFit="1" customWidth="1"/>
    <col min="7689" max="7691" width="7" style="1" customWidth="1"/>
    <col min="7692" max="7692" width="7.5546875" style="1" customWidth="1"/>
    <col min="7693" max="7935" width="9.109375" style="1"/>
    <col min="7936" max="7936" width="5.44140625" style="1" customWidth="1"/>
    <col min="7937" max="7937" width="9.44140625" style="1" customWidth="1"/>
    <col min="7938" max="7938" width="13.5546875" style="1" customWidth="1"/>
    <col min="7939" max="7939" width="10.88671875" style="1" customWidth="1"/>
    <col min="7940" max="7940" width="13.88671875" style="1" bestFit="1" customWidth="1"/>
    <col min="7941" max="7941" width="20.88671875" style="1" bestFit="1" customWidth="1"/>
    <col min="7942" max="7943" width="7" style="1" customWidth="1"/>
    <col min="7944" max="7944" width="12" style="1" bestFit="1" customWidth="1"/>
    <col min="7945" max="7947" width="7" style="1" customWidth="1"/>
    <col min="7948" max="7948" width="7.5546875" style="1" customWidth="1"/>
    <col min="7949" max="8191" width="9.109375" style="1"/>
    <col min="8192" max="8192" width="5.44140625" style="1" customWidth="1"/>
    <col min="8193" max="8193" width="9.44140625" style="1" customWidth="1"/>
    <col min="8194" max="8194" width="13.5546875" style="1" customWidth="1"/>
    <col min="8195" max="8195" width="10.88671875" style="1" customWidth="1"/>
    <col min="8196" max="8196" width="13.88671875" style="1" bestFit="1" customWidth="1"/>
    <col min="8197" max="8197" width="20.88671875" style="1" bestFit="1" customWidth="1"/>
    <col min="8198" max="8199" width="7" style="1" customWidth="1"/>
    <col min="8200" max="8200" width="12" style="1" bestFit="1" customWidth="1"/>
    <col min="8201" max="8203" width="7" style="1" customWidth="1"/>
    <col min="8204" max="8204" width="7.5546875" style="1" customWidth="1"/>
    <col min="8205" max="8447" width="9.109375" style="1"/>
    <col min="8448" max="8448" width="5.44140625" style="1" customWidth="1"/>
    <col min="8449" max="8449" width="9.44140625" style="1" customWidth="1"/>
    <col min="8450" max="8450" width="13.5546875" style="1" customWidth="1"/>
    <col min="8451" max="8451" width="10.88671875" style="1" customWidth="1"/>
    <col min="8452" max="8452" width="13.88671875" style="1" bestFit="1" customWidth="1"/>
    <col min="8453" max="8453" width="20.88671875" style="1" bestFit="1" customWidth="1"/>
    <col min="8454" max="8455" width="7" style="1" customWidth="1"/>
    <col min="8456" max="8456" width="12" style="1" bestFit="1" customWidth="1"/>
    <col min="8457" max="8459" width="7" style="1" customWidth="1"/>
    <col min="8460" max="8460" width="7.5546875" style="1" customWidth="1"/>
    <col min="8461" max="8703" width="9.109375" style="1"/>
    <col min="8704" max="8704" width="5.44140625" style="1" customWidth="1"/>
    <col min="8705" max="8705" width="9.44140625" style="1" customWidth="1"/>
    <col min="8706" max="8706" width="13.5546875" style="1" customWidth="1"/>
    <col min="8707" max="8707" width="10.88671875" style="1" customWidth="1"/>
    <col min="8708" max="8708" width="13.88671875" style="1" bestFit="1" customWidth="1"/>
    <col min="8709" max="8709" width="20.88671875" style="1" bestFit="1" customWidth="1"/>
    <col min="8710" max="8711" width="7" style="1" customWidth="1"/>
    <col min="8712" max="8712" width="12" style="1" bestFit="1" customWidth="1"/>
    <col min="8713" max="8715" width="7" style="1" customWidth="1"/>
    <col min="8716" max="8716" width="7.5546875" style="1" customWidth="1"/>
    <col min="8717" max="8959" width="9.109375" style="1"/>
    <col min="8960" max="8960" width="5.44140625" style="1" customWidth="1"/>
    <col min="8961" max="8961" width="9.44140625" style="1" customWidth="1"/>
    <col min="8962" max="8962" width="13.5546875" style="1" customWidth="1"/>
    <col min="8963" max="8963" width="10.88671875" style="1" customWidth="1"/>
    <col min="8964" max="8964" width="13.88671875" style="1" bestFit="1" customWidth="1"/>
    <col min="8965" max="8965" width="20.88671875" style="1" bestFit="1" customWidth="1"/>
    <col min="8966" max="8967" width="7" style="1" customWidth="1"/>
    <col min="8968" max="8968" width="12" style="1" bestFit="1" customWidth="1"/>
    <col min="8969" max="8971" width="7" style="1" customWidth="1"/>
    <col min="8972" max="8972" width="7.5546875" style="1" customWidth="1"/>
    <col min="8973" max="9215" width="9.109375" style="1"/>
    <col min="9216" max="9216" width="5.44140625" style="1" customWidth="1"/>
    <col min="9217" max="9217" width="9.44140625" style="1" customWidth="1"/>
    <col min="9218" max="9218" width="13.5546875" style="1" customWidth="1"/>
    <col min="9219" max="9219" width="10.88671875" style="1" customWidth="1"/>
    <col min="9220" max="9220" width="13.88671875" style="1" bestFit="1" customWidth="1"/>
    <col min="9221" max="9221" width="20.88671875" style="1" bestFit="1" customWidth="1"/>
    <col min="9222" max="9223" width="7" style="1" customWidth="1"/>
    <col min="9224" max="9224" width="12" style="1" bestFit="1" customWidth="1"/>
    <col min="9225" max="9227" width="7" style="1" customWidth="1"/>
    <col min="9228" max="9228" width="7.5546875" style="1" customWidth="1"/>
    <col min="9229" max="9471" width="9.109375" style="1"/>
    <col min="9472" max="9472" width="5.44140625" style="1" customWidth="1"/>
    <col min="9473" max="9473" width="9.44140625" style="1" customWidth="1"/>
    <col min="9474" max="9474" width="13.5546875" style="1" customWidth="1"/>
    <col min="9475" max="9475" width="10.88671875" style="1" customWidth="1"/>
    <col min="9476" max="9476" width="13.88671875" style="1" bestFit="1" customWidth="1"/>
    <col min="9477" max="9477" width="20.88671875" style="1" bestFit="1" customWidth="1"/>
    <col min="9478" max="9479" width="7" style="1" customWidth="1"/>
    <col min="9480" max="9480" width="12" style="1" bestFit="1" customWidth="1"/>
    <col min="9481" max="9483" width="7" style="1" customWidth="1"/>
    <col min="9484" max="9484" width="7.5546875" style="1" customWidth="1"/>
    <col min="9485" max="9727" width="9.109375" style="1"/>
    <col min="9728" max="9728" width="5.44140625" style="1" customWidth="1"/>
    <col min="9729" max="9729" width="9.44140625" style="1" customWidth="1"/>
    <col min="9730" max="9730" width="13.5546875" style="1" customWidth="1"/>
    <col min="9731" max="9731" width="10.88671875" style="1" customWidth="1"/>
    <col min="9732" max="9732" width="13.88671875" style="1" bestFit="1" customWidth="1"/>
    <col min="9733" max="9733" width="20.88671875" style="1" bestFit="1" customWidth="1"/>
    <col min="9734" max="9735" width="7" style="1" customWidth="1"/>
    <col min="9736" max="9736" width="12" style="1" bestFit="1" customWidth="1"/>
    <col min="9737" max="9739" width="7" style="1" customWidth="1"/>
    <col min="9740" max="9740" width="7.5546875" style="1" customWidth="1"/>
    <col min="9741" max="9983" width="9.109375" style="1"/>
    <col min="9984" max="9984" width="5.44140625" style="1" customWidth="1"/>
    <col min="9985" max="9985" width="9.44140625" style="1" customWidth="1"/>
    <col min="9986" max="9986" width="13.5546875" style="1" customWidth="1"/>
    <col min="9987" max="9987" width="10.88671875" style="1" customWidth="1"/>
    <col min="9988" max="9988" width="13.88671875" style="1" bestFit="1" customWidth="1"/>
    <col min="9989" max="9989" width="20.88671875" style="1" bestFit="1" customWidth="1"/>
    <col min="9990" max="9991" width="7" style="1" customWidth="1"/>
    <col min="9992" max="9992" width="12" style="1" bestFit="1" customWidth="1"/>
    <col min="9993" max="9995" width="7" style="1" customWidth="1"/>
    <col min="9996" max="9996" width="7.5546875" style="1" customWidth="1"/>
    <col min="9997" max="10239" width="9.109375" style="1"/>
    <col min="10240" max="10240" width="5.44140625" style="1" customWidth="1"/>
    <col min="10241" max="10241" width="9.44140625" style="1" customWidth="1"/>
    <col min="10242" max="10242" width="13.5546875" style="1" customWidth="1"/>
    <col min="10243" max="10243" width="10.88671875" style="1" customWidth="1"/>
    <col min="10244" max="10244" width="13.88671875" style="1" bestFit="1" customWidth="1"/>
    <col min="10245" max="10245" width="20.88671875" style="1" bestFit="1" customWidth="1"/>
    <col min="10246" max="10247" width="7" style="1" customWidth="1"/>
    <col min="10248" max="10248" width="12" style="1" bestFit="1" customWidth="1"/>
    <col min="10249" max="10251" width="7" style="1" customWidth="1"/>
    <col min="10252" max="10252" width="7.5546875" style="1" customWidth="1"/>
    <col min="10253" max="10495" width="9.109375" style="1"/>
    <col min="10496" max="10496" width="5.44140625" style="1" customWidth="1"/>
    <col min="10497" max="10497" width="9.44140625" style="1" customWidth="1"/>
    <col min="10498" max="10498" width="13.5546875" style="1" customWidth="1"/>
    <col min="10499" max="10499" width="10.88671875" style="1" customWidth="1"/>
    <col min="10500" max="10500" width="13.88671875" style="1" bestFit="1" customWidth="1"/>
    <col min="10501" max="10501" width="20.88671875" style="1" bestFit="1" customWidth="1"/>
    <col min="10502" max="10503" width="7" style="1" customWidth="1"/>
    <col min="10504" max="10504" width="12" style="1" bestFit="1" customWidth="1"/>
    <col min="10505" max="10507" width="7" style="1" customWidth="1"/>
    <col min="10508" max="10508" width="7.5546875" style="1" customWidth="1"/>
    <col min="10509" max="10751" width="9.109375" style="1"/>
    <col min="10752" max="10752" width="5.44140625" style="1" customWidth="1"/>
    <col min="10753" max="10753" width="9.44140625" style="1" customWidth="1"/>
    <col min="10754" max="10754" width="13.5546875" style="1" customWidth="1"/>
    <col min="10755" max="10755" width="10.88671875" style="1" customWidth="1"/>
    <col min="10756" max="10756" width="13.88671875" style="1" bestFit="1" customWidth="1"/>
    <col min="10757" max="10757" width="20.88671875" style="1" bestFit="1" customWidth="1"/>
    <col min="10758" max="10759" width="7" style="1" customWidth="1"/>
    <col min="10760" max="10760" width="12" style="1" bestFit="1" customWidth="1"/>
    <col min="10761" max="10763" width="7" style="1" customWidth="1"/>
    <col min="10764" max="10764" width="7.5546875" style="1" customWidth="1"/>
    <col min="10765" max="11007" width="9.109375" style="1"/>
    <col min="11008" max="11008" width="5.44140625" style="1" customWidth="1"/>
    <col min="11009" max="11009" width="9.44140625" style="1" customWidth="1"/>
    <col min="11010" max="11010" width="13.5546875" style="1" customWidth="1"/>
    <col min="11011" max="11011" width="10.88671875" style="1" customWidth="1"/>
    <col min="11012" max="11012" width="13.88671875" style="1" bestFit="1" customWidth="1"/>
    <col min="11013" max="11013" width="20.88671875" style="1" bestFit="1" customWidth="1"/>
    <col min="11014" max="11015" width="7" style="1" customWidth="1"/>
    <col min="11016" max="11016" width="12" style="1" bestFit="1" customWidth="1"/>
    <col min="11017" max="11019" width="7" style="1" customWidth="1"/>
    <col min="11020" max="11020" width="7.5546875" style="1" customWidth="1"/>
    <col min="11021" max="11263" width="9.109375" style="1"/>
    <col min="11264" max="11264" width="5.44140625" style="1" customWidth="1"/>
    <col min="11265" max="11265" width="9.44140625" style="1" customWidth="1"/>
    <col min="11266" max="11266" width="13.5546875" style="1" customWidth="1"/>
    <col min="11267" max="11267" width="10.88671875" style="1" customWidth="1"/>
    <col min="11268" max="11268" width="13.88671875" style="1" bestFit="1" customWidth="1"/>
    <col min="11269" max="11269" width="20.88671875" style="1" bestFit="1" customWidth="1"/>
    <col min="11270" max="11271" width="7" style="1" customWidth="1"/>
    <col min="11272" max="11272" width="12" style="1" bestFit="1" customWidth="1"/>
    <col min="11273" max="11275" width="7" style="1" customWidth="1"/>
    <col min="11276" max="11276" width="7.5546875" style="1" customWidth="1"/>
    <col min="11277" max="11519" width="9.109375" style="1"/>
    <col min="11520" max="11520" width="5.44140625" style="1" customWidth="1"/>
    <col min="11521" max="11521" width="9.44140625" style="1" customWidth="1"/>
    <col min="11522" max="11522" width="13.5546875" style="1" customWidth="1"/>
    <col min="11523" max="11523" width="10.88671875" style="1" customWidth="1"/>
    <col min="11524" max="11524" width="13.88671875" style="1" bestFit="1" customWidth="1"/>
    <col min="11525" max="11525" width="20.88671875" style="1" bestFit="1" customWidth="1"/>
    <col min="11526" max="11527" width="7" style="1" customWidth="1"/>
    <col min="11528" max="11528" width="12" style="1" bestFit="1" customWidth="1"/>
    <col min="11529" max="11531" width="7" style="1" customWidth="1"/>
    <col min="11532" max="11532" width="7.5546875" style="1" customWidth="1"/>
    <col min="11533" max="11775" width="9.109375" style="1"/>
    <col min="11776" max="11776" width="5.44140625" style="1" customWidth="1"/>
    <col min="11777" max="11777" width="9.44140625" style="1" customWidth="1"/>
    <col min="11778" max="11778" width="13.5546875" style="1" customWidth="1"/>
    <col min="11779" max="11779" width="10.88671875" style="1" customWidth="1"/>
    <col min="11780" max="11780" width="13.88671875" style="1" bestFit="1" customWidth="1"/>
    <col min="11781" max="11781" width="20.88671875" style="1" bestFit="1" customWidth="1"/>
    <col min="11782" max="11783" width="7" style="1" customWidth="1"/>
    <col min="11784" max="11784" width="12" style="1" bestFit="1" customWidth="1"/>
    <col min="11785" max="11787" width="7" style="1" customWidth="1"/>
    <col min="11788" max="11788" width="7.5546875" style="1" customWidth="1"/>
    <col min="11789" max="12031" width="9.109375" style="1"/>
    <col min="12032" max="12032" width="5.44140625" style="1" customWidth="1"/>
    <col min="12033" max="12033" width="9.44140625" style="1" customWidth="1"/>
    <col min="12034" max="12034" width="13.5546875" style="1" customWidth="1"/>
    <col min="12035" max="12035" width="10.88671875" style="1" customWidth="1"/>
    <col min="12036" max="12036" width="13.88671875" style="1" bestFit="1" customWidth="1"/>
    <col min="12037" max="12037" width="20.88671875" style="1" bestFit="1" customWidth="1"/>
    <col min="12038" max="12039" width="7" style="1" customWidth="1"/>
    <col min="12040" max="12040" width="12" style="1" bestFit="1" customWidth="1"/>
    <col min="12041" max="12043" width="7" style="1" customWidth="1"/>
    <col min="12044" max="12044" width="7.5546875" style="1" customWidth="1"/>
    <col min="12045" max="12287" width="9.109375" style="1"/>
    <col min="12288" max="12288" width="5.44140625" style="1" customWidth="1"/>
    <col min="12289" max="12289" width="9.44140625" style="1" customWidth="1"/>
    <col min="12290" max="12290" width="13.5546875" style="1" customWidth="1"/>
    <col min="12291" max="12291" width="10.88671875" style="1" customWidth="1"/>
    <col min="12292" max="12292" width="13.88671875" style="1" bestFit="1" customWidth="1"/>
    <col min="12293" max="12293" width="20.88671875" style="1" bestFit="1" customWidth="1"/>
    <col min="12294" max="12295" width="7" style="1" customWidth="1"/>
    <col min="12296" max="12296" width="12" style="1" bestFit="1" customWidth="1"/>
    <col min="12297" max="12299" width="7" style="1" customWidth="1"/>
    <col min="12300" max="12300" width="7.5546875" style="1" customWidth="1"/>
    <col min="12301" max="12543" width="9.109375" style="1"/>
    <col min="12544" max="12544" width="5.44140625" style="1" customWidth="1"/>
    <col min="12545" max="12545" width="9.44140625" style="1" customWidth="1"/>
    <col min="12546" max="12546" width="13.5546875" style="1" customWidth="1"/>
    <col min="12547" max="12547" width="10.88671875" style="1" customWidth="1"/>
    <col min="12548" max="12548" width="13.88671875" style="1" bestFit="1" customWidth="1"/>
    <col min="12549" max="12549" width="20.88671875" style="1" bestFit="1" customWidth="1"/>
    <col min="12550" max="12551" width="7" style="1" customWidth="1"/>
    <col min="12552" max="12552" width="12" style="1" bestFit="1" customWidth="1"/>
    <col min="12553" max="12555" width="7" style="1" customWidth="1"/>
    <col min="12556" max="12556" width="7.5546875" style="1" customWidth="1"/>
    <col min="12557" max="12799" width="9.109375" style="1"/>
    <col min="12800" max="12800" width="5.44140625" style="1" customWidth="1"/>
    <col min="12801" max="12801" width="9.44140625" style="1" customWidth="1"/>
    <col min="12802" max="12802" width="13.5546875" style="1" customWidth="1"/>
    <col min="12803" max="12803" width="10.88671875" style="1" customWidth="1"/>
    <col min="12804" max="12804" width="13.88671875" style="1" bestFit="1" customWidth="1"/>
    <col min="12805" max="12805" width="20.88671875" style="1" bestFit="1" customWidth="1"/>
    <col min="12806" max="12807" width="7" style="1" customWidth="1"/>
    <col min="12808" max="12808" width="12" style="1" bestFit="1" customWidth="1"/>
    <col min="12809" max="12811" width="7" style="1" customWidth="1"/>
    <col min="12812" max="12812" width="7.5546875" style="1" customWidth="1"/>
    <col min="12813" max="13055" width="9.109375" style="1"/>
    <col min="13056" max="13056" width="5.44140625" style="1" customWidth="1"/>
    <col min="13057" max="13057" width="9.44140625" style="1" customWidth="1"/>
    <col min="13058" max="13058" width="13.5546875" style="1" customWidth="1"/>
    <col min="13059" max="13059" width="10.88671875" style="1" customWidth="1"/>
    <col min="13060" max="13060" width="13.88671875" style="1" bestFit="1" customWidth="1"/>
    <col min="13061" max="13061" width="20.88671875" style="1" bestFit="1" customWidth="1"/>
    <col min="13062" max="13063" width="7" style="1" customWidth="1"/>
    <col min="13064" max="13064" width="12" style="1" bestFit="1" customWidth="1"/>
    <col min="13065" max="13067" width="7" style="1" customWidth="1"/>
    <col min="13068" max="13068" width="7.5546875" style="1" customWidth="1"/>
    <col min="13069" max="13311" width="9.109375" style="1"/>
    <col min="13312" max="13312" width="5.44140625" style="1" customWidth="1"/>
    <col min="13313" max="13313" width="9.44140625" style="1" customWidth="1"/>
    <col min="13314" max="13314" width="13.5546875" style="1" customWidth="1"/>
    <col min="13315" max="13315" width="10.88671875" style="1" customWidth="1"/>
    <col min="13316" max="13316" width="13.88671875" style="1" bestFit="1" customWidth="1"/>
    <col min="13317" max="13317" width="20.88671875" style="1" bestFit="1" customWidth="1"/>
    <col min="13318" max="13319" width="7" style="1" customWidth="1"/>
    <col min="13320" max="13320" width="12" style="1" bestFit="1" customWidth="1"/>
    <col min="13321" max="13323" width="7" style="1" customWidth="1"/>
    <col min="13324" max="13324" width="7.5546875" style="1" customWidth="1"/>
    <col min="13325" max="13567" width="9.109375" style="1"/>
    <col min="13568" max="13568" width="5.44140625" style="1" customWidth="1"/>
    <col min="13569" max="13569" width="9.44140625" style="1" customWidth="1"/>
    <col min="13570" max="13570" width="13.5546875" style="1" customWidth="1"/>
    <col min="13571" max="13571" width="10.88671875" style="1" customWidth="1"/>
    <col min="13572" max="13572" width="13.88671875" style="1" bestFit="1" customWidth="1"/>
    <col min="13573" max="13573" width="20.88671875" style="1" bestFit="1" customWidth="1"/>
    <col min="13574" max="13575" width="7" style="1" customWidth="1"/>
    <col min="13576" max="13576" width="12" style="1" bestFit="1" customWidth="1"/>
    <col min="13577" max="13579" width="7" style="1" customWidth="1"/>
    <col min="13580" max="13580" width="7.5546875" style="1" customWidth="1"/>
    <col min="13581" max="13823" width="9.109375" style="1"/>
    <col min="13824" max="13824" width="5.44140625" style="1" customWidth="1"/>
    <col min="13825" max="13825" width="9.44140625" style="1" customWidth="1"/>
    <col min="13826" max="13826" width="13.5546875" style="1" customWidth="1"/>
    <col min="13827" max="13827" width="10.88671875" style="1" customWidth="1"/>
    <col min="13828" max="13828" width="13.88671875" style="1" bestFit="1" customWidth="1"/>
    <col min="13829" max="13829" width="20.88671875" style="1" bestFit="1" customWidth="1"/>
    <col min="13830" max="13831" width="7" style="1" customWidth="1"/>
    <col min="13832" max="13832" width="12" style="1" bestFit="1" customWidth="1"/>
    <col min="13833" max="13835" width="7" style="1" customWidth="1"/>
    <col min="13836" max="13836" width="7.5546875" style="1" customWidth="1"/>
    <col min="13837" max="14079" width="9.109375" style="1"/>
    <col min="14080" max="14080" width="5.44140625" style="1" customWidth="1"/>
    <col min="14081" max="14081" width="9.44140625" style="1" customWidth="1"/>
    <col min="14082" max="14082" width="13.5546875" style="1" customWidth="1"/>
    <col min="14083" max="14083" width="10.88671875" style="1" customWidth="1"/>
    <col min="14084" max="14084" width="13.88671875" style="1" bestFit="1" customWidth="1"/>
    <col min="14085" max="14085" width="20.88671875" style="1" bestFit="1" customWidth="1"/>
    <col min="14086" max="14087" width="7" style="1" customWidth="1"/>
    <col min="14088" max="14088" width="12" style="1" bestFit="1" customWidth="1"/>
    <col min="14089" max="14091" width="7" style="1" customWidth="1"/>
    <col min="14092" max="14092" width="7.5546875" style="1" customWidth="1"/>
    <col min="14093" max="14335" width="9.109375" style="1"/>
    <col min="14336" max="14336" width="5.44140625" style="1" customWidth="1"/>
    <col min="14337" max="14337" width="9.44140625" style="1" customWidth="1"/>
    <col min="14338" max="14338" width="13.5546875" style="1" customWidth="1"/>
    <col min="14339" max="14339" width="10.88671875" style="1" customWidth="1"/>
    <col min="14340" max="14340" width="13.88671875" style="1" bestFit="1" customWidth="1"/>
    <col min="14341" max="14341" width="20.88671875" style="1" bestFit="1" customWidth="1"/>
    <col min="14342" max="14343" width="7" style="1" customWidth="1"/>
    <col min="14344" max="14344" width="12" style="1" bestFit="1" customWidth="1"/>
    <col min="14345" max="14347" width="7" style="1" customWidth="1"/>
    <col min="14348" max="14348" width="7.5546875" style="1" customWidth="1"/>
    <col min="14349" max="14591" width="9.109375" style="1"/>
    <col min="14592" max="14592" width="5.44140625" style="1" customWidth="1"/>
    <col min="14593" max="14593" width="9.44140625" style="1" customWidth="1"/>
    <col min="14594" max="14594" width="13.5546875" style="1" customWidth="1"/>
    <col min="14595" max="14595" width="10.88671875" style="1" customWidth="1"/>
    <col min="14596" max="14596" width="13.88671875" style="1" bestFit="1" customWidth="1"/>
    <col min="14597" max="14597" width="20.88671875" style="1" bestFit="1" customWidth="1"/>
    <col min="14598" max="14599" width="7" style="1" customWidth="1"/>
    <col min="14600" max="14600" width="12" style="1" bestFit="1" customWidth="1"/>
    <col min="14601" max="14603" width="7" style="1" customWidth="1"/>
    <col min="14604" max="14604" width="7.5546875" style="1" customWidth="1"/>
    <col min="14605" max="14847" width="9.109375" style="1"/>
    <col min="14848" max="14848" width="5.44140625" style="1" customWidth="1"/>
    <col min="14849" max="14849" width="9.44140625" style="1" customWidth="1"/>
    <col min="14850" max="14850" width="13.5546875" style="1" customWidth="1"/>
    <col min="14851" max="14851" width="10.88671875" style="1" customWidth="1"/>
    <col min="14852" max="14852" width="13.88671875" style="1" bestFit="1" customWidth="1"/>
    <col min="14853" max="14853" width="20.88671875" style="1" bestFit="1" customWidth="1"/>
    <col min="14854" max="14855" width="7" style="1" customWidth="1"/>
    <col min="14856" max="14856" width="12" style="1" bestFit="1" customWidth="1"/>
    <col min="14857" max="14859" width="7" style="1" customWidth="1"/>
    <col min="14860" max="14860" width="7.5546875" style="1" customWidth="1"/>
    <col min="14861" max="15103" width="9.109375" style="1"/>
    <col min="15104" max="15104" width="5.44140625" style="1" customWidth="1"/>
    <col min="15105" max="15105" width="9.44140625" style="1" customWidth="1"/>
    <col min="15106" max="15106" width="13.5546875" style="1" customWidth="1"/>
    <col min="15107" max="15107" width="10.88671875" style="1" customWidth="1"/>
    <col min="15108" max="15108" width="13.88671875" style="1" bestFit="1" customWidth="1"/>
    <col min="15109" max="15109" width="20.88671875" style="1" bestFit="1" customWidth="1"/>
    <col min="15110" max="15111" width="7" style="1" customWidth="1"/>
    <col min="15112" max="15112" width="12" style="1" bestFit="1" customWidth="1"/>
    <col min="15113" max="15115" width="7" style="1" customWidth="1"/>
    <col min="15116" max="15116" width="7.5546875" style="1" customWidth="1"/>
    <col min="15117" max="15359" width="9.109375" style="1"/>
    <col min="15360" max="15360" width="5.44140625" style="1" customWidth="1"/>
    <col min="15361" max="15361" width="9.44140625" style="1" customWidth="1"/>
    <col min="15362" max="15362" width="13.5546875" style="1" customWidth="1"/>
    <col min="15363" max="15363" width="10.88671875" style="1" customWidth="1"/>
    <col min="15364" max="15364" width="13.88671875" style="1" bestFit="1" customWidth="1"/>
    <col min="15365" max="15365" width="20.88671875" style="1" bestFit="1" customWidth="1"/>
    <col min="15366" max="15367" width="7" style="1" customWidth="1"/>
    <col min="15368" max="15368" width="12" style="1" bestFit="1" customWidth="1"/>
    <col min="15369" max="15371" width="7" style="1" customWidth="1"/>
    <col min="15372" max="15372" width="7.5546875" style="1" customWidth="1"/>
    <col min="15373" max="15615" width="9.109375" style="1"/>
    <col min="15616" max="15616" width="5.44140625" style="1" customWidth="1"/>
    <col min="15617" max="15617" width="9.44140625" style="1" customWidth="1"/>
    <col min="15618" max="15618" width="13.5546875" style="1" customWidth="1"/>
    <col min="15619" max="15619" width="10.88671875" style="1" customWidth="1"/>
    <col min="15620" max="15620" width="13.88671875" style="1" bestFit="1" customWidth="1"/>
    <col min="15621" max="15621" width="20.88671875" style="1" bestFit="1" customWidth="1"/>
    <col min="15622" max="15623" width="7" style="1" customWidth="1"/>
    <col min="15624" max="15624" width="12" style="1" bestFit="1" customWidth="1"/>
    <col min="15625" max="15627" width="7" style="1" customWidth="1"/>
    <col min="15628" max="15628" width="7.5546875" style="1" customWidth="1"/>
    <col min="15629" max="15871" width="9.109375" style="1"/>
    <col min="15872" max="15872" width="5.44140625" style="1" customWidth="1"/>
    <col min="15873" max="15873" width="9.44140625" style="1" customWidth="1"/>
    <col min="15874" max="15874" width="13.5546875" style="1" customWidth="1"/>
    <col min="15875" max="15875" width="10.88671875" style="1" customWidth="1"/>
    <col min="15876" max="15876" width="13.88671875" style="1" bestFit="1" customWidth="1"/>
    <col min="15877" max="15877" width="20.88671875" style="1" bestFit="1" customWidth="1"/>
    <col min="15878" max="15879" width="7" style="1" customWidth="1"/>
    <col min="15880" max="15880" width="12" style="1" bestFit="1" customWidth="1"/>
    <col min="15881" max="15883" width="7" style="1" customWidth="1"/>
    <col min="15884" max="15884" width="7.5546875" style="1" customWidth="1"/>
    <col min="15885" max="16127" width="9.109375" style="1"/>
    <col min="16128" max="16128" width="5.44140625" style="1" customWidth="1"/>
    <col min="16129" max="16129" width="9.44140625" style="1" customWidth="1"/>
    <col min="16130" max="16130" width="13.5546875" style="1" customWidth="1"/>
    <col min="16131" max="16131" width="10.88671875" style="1" customWidth="1"/>
    <col min="16132" max="16132" width="13.88671875" style="1" bestFit="1" customWidth="1"/>
    <col min="16133" max="16133" width="20.88671875" style="1" bestFit="1" customWidth="1"/>
    <col min="16134" max="16135" width="7" style="1" customWidth="1"/>
    <col min="16136" max="16136" width="12" style="1" bestFit="1" customWidth="1"/>
    <col min="16137" max="16139" width="7" style="1" customWidth="1"/>
    <col min="16140" max="16140" width="7.5546875" style="1" customWidth="1"/>
    <col min="16141" max="16384" width="9.109375" style="1"/>
  </cols>
  <sheetData>
    <row r="1" spans="1:13" ht="17.399999999999999" x14ac:dyDescent="0.3">
      <c r="A1" s="79" t="s">
        <v>271</v>
      </c>
      <c r="B1" s="2"/>
      <c r="E1" s="2"/>
      <c r="F1" s="3"/>
      <c r="G1" s="80" t="s">
        <v>287</v>
      </c>
      <c r="H1" s="4"/>
      <c r="I1" s="1"/>
      <c r="J1" s="1"/>
      <c r="K1" s="1"/>
      <c r="L1" s="1"/>
    </row>
    <row r="2" spans="1:13" s="5" customFormat="1" ht="15.6" x14ac:dyDescent="0.3">
      <c r="B2" s="6"/>
      <c r="E2" s="7"/>
      <c r="F2" s="3"/>
    </row>
    <row r="3" spans="1:13" s="34" customFormat="1" x14ac:dyDescent="0.25">
      <c r="A3" s="58"/>
      <c r="B3" s="59" t="s">
        <v>128</v>
      </c>
      <c r="C3" s="59"/>
      <c r="D3" s="59" t="s">
        <v>90</v>
      </c>
      <c r="E3" s="60"/>
      <c r="F3" s="61"/>
      <c r="G3" s="58"/>
      <c r="H3" s="58"/>
      <c r="I3" s="42"/>
      <c r="J3" s="42"/>
      <c r="K3" s="42"/>
      <c r="M3" s="1"/>
    </row>
    <row r="4" spans="1:13" s="34" customFormat="1" x14ac:dyDescent="0.25">
      <c r="A4" s="58"/>
      <c r="B4" s="58"/>
      <c r="C4" s="58">
        <v>1</v>
      </c>
      <c r="D4" s="58" t="s">
        <v>684</v>
      </c>
      <c r="E4" s="58"/>
      <c r="F4" s="58"/>
      <c r="G4" s="58"/>
      <c r="H4" s="58"/>
      <c r="I4" s="42"/>
      <c r="J4" s="42"/>
      <c r="K4" s="42"/>
      <c r="M4" s="1"/>
    </row>
    <row r="5" spans="1:13" s="34" customFormat="1" x14ac:dyDescent="0.25">
      <c r="A5" s="62" t="s">
        <v>685</v>
      </c>
      <c r="B5" s="63" t="s">
        <v>0</v>
      </c>
      <c r="C5" s="64" t="s">
        <v>1</v>
      </c>
      <c r="D5" s="62" t="s">
        <v>2</v>
      </c>
      <c r="E5" s="62" t="s">
        <v>3</v>
      </c>
      <c r="F5" s="62" t="s">
        <v>4</v>
      </c>
      <c r="G5" s="65" t="s">
        <v>95</v>
      </c>
      <c r="H5" s="65" t="s">
        <v>130</v>
      </c>
      <c r="I5" s="42"/>
      <c r="J5" s="42"/>
      <c r="K5" s="42"/>
      <c r="M5" s="1"/>
    </row>
    <row r="6" spans="1:13" s="34" customFormat="1" x14ac:dyDescent="0.25">
      <c r="A6" s="66">
        <v>1</v>
      </c>
      <c r="B6" s="67" t="s">
        <v>314</v>
      </c>
      <c r="C6" s="68" t="s">
        <v>315</v>
      </c>
      <c r="D6" s="69" t="s">
        <v>316</v>
      </c>
      <c r="E6" s="70" t="s">
        <v>303</v>
      </c>
      <c r="F6" s="70" t="s">
        <v>304</v>
      </c>
      <c r="G6" s="72">
        <v>9.73</v>
      </c>
      <c r="H6" s="71"/>
      <c r="I6" s="42"/>
      <c r="J6" s="42"/>
      <c r="K6" s="42"/>
      <c r="M6" s="1"/>
    </row>
    <row r="7" spans="1:13" s="34" customFormat="1" x14ac:dyDescent="0.25">
      <c r="A7" s="66">
        <v>2</v>
      </c>
      <c r="B7" s="67" t="s">
        <v>230</v>
      </c>
      <c r="C7" s="68" t="s">
        <v>231</v>
      </c>
      <c r="D7" s="69" t="s">
        <v>8</v>
      </c>
      <c r="E7" s="70" t="s">
        <v>336</v>
      </c>
      <c r="F7" s="70" t="s">
        <v>229</v>
      </c>
      <c r="G7" s="72" t="s">
        <v>284</v>
      </c>
      <c r="H7" s="71"/>
      <c r="I7" s="42"/>
      <c r="J7" s="42"/>
      <c r="K7" s="42"/>
      <c r="M7" s="1"/>
    </row>
    <row r="8" spans="1:13" s="34" customFormat="1" x14ac:dyDescent="0.25">
      <c r="A8" s="66">
        <v>3</v>
      </c>
      <c r="B8" s="67" t="s">
        <v>368</v>
      </c>
      <c r="C8" s="68" t="s">
        <v>369</v>
      </c>
      <c r="D8" s="69">
        <v>41093</v>
      </c>
      <c r="E8" s="70" t="s">
        <v>11</v>
      </c>
      <c r="F8" s="70" t="s">
        <v>68</v>
      </c>
      <c r="G8" s="72">
        <v>10.8</v>
      </c>
      <c r="H8" s="71"/>
      <c r="I8" s="42"/>
      <c r="J8" s="42"/>
      <c r="K8" s="42"/>
      <c r="M8" s="1"/>
    </row>
    <row r="9" spans="1:13" s="34" customFormat="1" x14ac:dyDescent="0.25">
      <c r="A9" s="66">
        <v>4</v>
      </c>
      <c r="B9" s="67" t="s">
        <v>275</v>
      </c>
      <c r="C9" s="68" t="s">
        <v>353</v>
      </c>
      <c r="D9" s="69" t="s">
        <v>198</v>
      </c>
      <c r="E9" s="70"/>
      <c r="F9" s="70" t="s">
        <v>20</v>
      </c>
      <c r="G9" s="72">
        <v>10.87</v>
      </c>
      <c r="H9" s="71"/>
      <c r="I9" s="42"/>
      <c r="J9" s="42"/>
      <c r="K9" s="42"/>
      <c r="M9" s="1"/>
    </row>
    <row r="10" spans="1:13" s="34" customFormat="1" x14ac:dyDescent="0.25">
      <c r="A10" s="66">
        <v>5</v>
      </c>
      <c r="B10" s="67" t="s">
        <v>50</v>
      </c>
      <c r="C10" s="68" t="s">
        <v>559</v>
      </c>
      <c r="D10" s="69" t="s">
        <v>560</v>
      </c>
      <c r="E10" s="70" t="s">
        <v>682</v>
      </c>
      <c r="F10" s="70" t="s">
        <v>20</v>
      </c>
      <c r="G10" s="72">
        <v>11.04</v>
      </c>
      <c r="H10" s="71"/>
      <c r="I10" s="42"/>
      <c r="J10" s="42"/>
      <c r="K10" s="42"/>
      <c r="M10" s="1"/>
    </row>
    <row r="11" spans="1:13" s="34" customFormat="1" x14ac:dyDescent="0.25">
      <c r="A11" s="66">
        <v>6</v>
      </c>
      <c r="B11" s="67" t="s">
        <v>47</v>
      </c>
      <c r="C11" s="68" t="s">
        <v>192</v>
      </c>
      <c r="D11" s="69">
        <v>40419</v>
      </c>
      <c r="E11" s="70" t="s">
        <v>682</v>
      </c>
      <c r="F11" s="70" t="s">
        <v>383</v>
      </c>
      <c r="G11" s="72">
        <v>9.58</v>
      </c>
      <c r="H11" s="71"/>
      <c r="I11" s="42"/>
      <c r="J11" s="42"/>
      <c r="K11" s="42"/>
      <c r="M11" s="1"/>
    </row>
    <row r="12" spans="1:13" s="34" customFormat="1" ht="12" customHeight="1" x14ac:dyDescent="0.25">
      <c r="A12" s="66">
        <v>7</v>
      </c>
      <c r="B12" s="67" t="s">
        <v>526</v>
      </c>
      <c r="C12" s="68" t="s">
        <v>268</v>
      </c>
      <c r="D12" s="69" t="s">
        <v>527</v>
      </c>
      <c r="E12" s="70" t="s">
        <v>682</v>
      </c>
      <c r="F12" s="70" t="s">
        <v>20</v>
      </c>
      <c r="G12" s="72">
        <v>10.42</v>
      </c>
      <c r="H12" s="71"/>
      <c r="I12" s="42"/>
      <c r="J12" s="42"/>
      <c r="K12" s="42"/>
      <c r="M12" s="1"/>
    </row>
    <row r="13" spans="1:13" s="34" customFormat="1" x14ac:dyDescent="0.25">
      <c r="A13" s="66">
        <v>8</v>
      </c>
      <c r="B13" s="67" t="s">
        <v>61</v>
      </c>
      <c r="C13" s="68" t="s">
        <v>237</v>
      </c>
      <c r="D13" s="69" t="s">
        <v>644</v>
      </c>
      <c r="E13" s="70" t="s">
        <v>682</v>
      </c>
      <c r="F13" s="70" t="s">
        <v>5</v>
      </c>
      <c r="G13" s="72">
        <v>8.8800000000000008</v>
      </c>
      <c r="H13" s="71"/>
      <c r="I13" s="42"/>
      <c r="J13" s="42"/>
      <c r="K13" s="42"/>
      <c r="M13" s="1"/>
    </row>
    <row r="14" spans="1:13" s="34" customFormat="1" x14ac:dyDescent="0.25">
      <c r="A14" s="58"/>
      <c r="B14" s="58"/>
      <c r="C14" s="58">
        <v>2</v>
      </c>
      <c r="D14" s="58" t="s">
        <v>684</v>
      </c>
      <c r="E14" s="58"/>
      <c r="F14" s="58"/>
      <c r="G14" s="58"/>
      <c r="H14" s="58"/>
      <c r="I14" s="42"/>
      <c r="J14" s="42"/>
      <c r="K14" s="42"/>
      <c r="M14" s="1"/>
    </row>
    <row r="15" spans="1:13" s="34" customFormat="1" x14ac:dyDescent="0.25">
      <c r="A15" s="66">
        <v>1</v>
      </c>
      <c r="B15" s="67" t="s">
        <v>511</v>
      </c>
      <c r="C15" s="68" t="s">
        <v>234</v>
      </c>
      <c r="D15" s="69">
        <v>40260</v>
      </c>
      <c r="E15" s="70" t="s">
        <v>682</v>
      </c>
      <c r="F15" s="70" t="s">
        <v>290</v>
      </c>
      <c r="G15" s="72">
        <v>8.58</v>
      </c>
      <c r="H15" s="71"/>
      <c r="I15" s="42"/>
      <c r="J15" s="42"/>
      <c r="K15" s="42"/>
      <c r="M15" s="1"/>
    </row>
    <row r="16" spans="1:13" s="34" customFormat="1" x14ac:dyDescent="0.25">
      <c r="A16" s="66">
        <v>2</v>
      </c>
      <c r="B16" s="67" t="s">
        <v>46</v>
      </c>
      <c r="C16" s="68" t="s">
        <v>247</v>
      </c>
      <c r="D16" s="69" t="s">
        <v>328</v>
      </c>
      <c r="E16" s="70" t="s">
        <v>682</v>
      </c>
      <c r="F16" s="70" t="s">
        <v>139</v>
      </c>
      <c r="G16" s="72">
        <v>9.33</v>
      </c>
      <c r="H16" s="71"/>
      <c r="I16" s="42"/>
      <c r="J16" s="42"/>
      <c r="K16" s="42"/>
      <c r="M16" s="1"/>
    </row>
    <row r="17" spans="1:13" s="34" customFormat="1" x14ac:dyDescent="0.25">
      <c r="A17" s="66">
        <v>3</v>
      </c>
      <c r="B17" s="67" t="s">
        <v>481</v>
      </c>
      <c r="C17" s="68" t="s">
        <v>482</v>
      </c>
      <c r="D17" s="69">
        <v>40227</v>
      </c>
      <c r="E17" s="70" t="s">
        <v>258</v>
      </c>
      <c r="F17" s="70" t="s">
        <v>79</v>
      </c>
      <c r="G17" s="72">
        <v>10.45</v>
      </c>
      <c r="H17" s="71"/>
      <c r="I17" s="42"/>
      <c r="J17" s="42"/>
      <c r="K17" s="42"/>
      <c r="M17" s="1"/>
    </row>
    <row r="18" spans="1:13" s="34" customFormat="1" x14ac:dyDescent="0.25">
      <c r="A18" s="66">
        <v>4</v>
      </c>
      <c r="B18" s="67" t="s">
        <v>65</v>
      </c>
      <c r="C18" s="68" t="s">
        <v>146</v>
      </c>
      <c r="D18" s="69" t="s">
        <v>617</v>
      </c>
      <c r="E18" s="70" t="s">
        <v>682</v>
      </c>
      <c r="F18" s="70" t="s">
        <v>86</v>
      </c>
      <c r="G18" s="72">
        <v>9.24</v>
      </c>
      <c r="H18" s="71"/>
      <c r="I18" s="42"/>
      <c r="J18" s="42"/>
      <c r="K18" s="42"/>
      <c r="M18" s="1"/>
    </row>
    <row r="19" spans="1:13" s="34" customFormat="1" x14ac:dyDescent="0.25">
      <c r="A19" s="66">
        <v>5</v>
      </c>
      <c r="B19" s="67" t="s">
        <v>80</v>
      </c>
      <c r="C19" s="68" t="s">
        <v>288</v>
      </c>
      <c r="D19" s="69" t="s">
        <v>289</v>
      </c>
      <c r="E19" s="70" t="s">
        <v>682</v>
      </c>
      <c r="F19" s="70" t="s">
        <v>290</v>
      </c>
      <c r="G19" s="72" t="s">
        <v>284</v>
      </c>
      <c r="H19" s="71"/>
      <c r="I19" s="42"/>
      <c r="J19" s="42"/>
      <c r="K19" s="42"/>
      <c r="M19" s="1"/>
    </row>
    <row r="20" spans="1:13" s="34" customFormat="1" x14ac:dyDescent="0.25">
      <c r="A20" s="66">
        <v>6</v>
      </c>
      <c r="B20" s="67" t="s">
        <v>138</v>
      </c>
      <c r="C20" s="68" t="s">
        <v>245</v>
      </c>
      <c r="D20" s="69" t="s">
        <v>246</v>
      </c>
      <c r="E20" s="70" t="s">
        <v>682</v>
      </c>
      <c r="F20" s="70" t="s">
        <v>139</v>
      </c>
      <c r="G20" s="72" t="s">
        <v>284</v>
      </c>
      <c r="H20" s="71"/>
      <c r="I20" s="42"/>
      <c r="J20" s="42"/>
      <c r="K20" s="42"/>
      <c r="M20" s="1"/>
    </row>
    <row r="21" spans="1:13" s="34" customFormat="1" x14ac:dyDescent="0.25">
      <c r="A21" s="66">
        <v>7</v>
      </c>
      <c r="B21" s="67" t="s">
        <v>35</v>
      </c>
      <c r="C21" s="68" t="s">
        <v>269</v>
      </c>
      <c r="D21" s="69" t="s">
        <v>270</v>
      </c>
      <c r="E21" s="70" t="s">
        <v>682</v>
      </c>
      <c r="F21" s="70" t="s">
        <v>86</v>
      </c>
      <c r="G21" s="72" t="s">
        <v>284</v>
      </c>
      <c r="H21" s="71"/>
      <c r="I21" s="42"/>
      <c r="J21" s="42"/>
      <c r="K21" s="42"/>
      <c r="M21" s="1"/>
    </row>
    <row r="22" spans="1:13" s="34" customFormat="1" x14ac:dyDescent="0.25">
      <c r="A22" s="66">
        <v>8</v>
      </c>
      <c r="B22" s="67" t="s">
        <v>255</v>
      </c>
      <c r="C22" s="68" t="s">
        <v>256</v>
      </c>
      <c r="D22" s="69" t="s">
        <v>257</v>
      </c>
      <c r="E22" s="70" t="s">
        <v>682</v>
      </c>
      <c r="F22" s="70" t="s">
        <v>139</v>
      </c>
      <c r="G22" s="72">
        <v>9.8000000000000007</v>
      </c>
      <c r="H22" s="71"/>
      <c r="I22" s="42"/>
      <c r="J22" s="42"/>
      <c r="K22" s="42"/>
      <c r="M22" s="1"/>
    </row>
    <row r="23" spans="1:13" s="34" customFormat="1" x14ac:dyDescent="0.25">
      <c r="A23" s="58"/>
      <c r="B23" s="58"/>
      <c r="C23" s="58">
        <v>3</v>
      </c>
      <c r="D23" s="58" t="s">
        <v>684</v>
      </c>
      <c r="E23" s="58"/>
      <c r="F23" s="58"/>
      <c r="G23" s="58"/>
      <c r="H23" s="58"/>
      <c r="I23" s="42"/>
      <c r="J23" s="42"/>
      <c r="K23" s="42"/>
      <c r="M23" s="1"/>
    </row>
    <row r="24" spans="1:13" s="34" customFormat="1" x14ac:dyDescent="0.25">
      <c r="A24" s="66">
        <v>1</v>
      </c>
      <c r="B24" s="67" t="s">
        <v>368</v>
      </c>
      <c r="C24" s="68" t="s">
        <v>612</v>
      </c>
      <c r="D24" s="69" t="s">
        <v>613</v>
      </c>
      <c r="E24" s="70" t="s">
        <v>682</v>
      </c>
      <c r="F24" s="70" t="s">
        <v>86</v>
      </c>
      <c r="G24" s="72">
        <v>9.33</v>
      </c>
      <c r="H24" s="71"/>
      <c r="I24" s="42"/>
      <c r="J24" s="42"/>
      <c r="K24" s="42"/>
      <c r="M24" s="1"/>
    </row>
    <row r="25" spans="1:13" s="34" customFormat="1" x14ac:dyDescent="0.25">
      <c r="A25" s="66">
        <v>2</v>
      </c>
      <c r="B25" s="67" t="s">
        <v>275</v>
      </c>
      <c r="C25" s="68" t="s">
        <v>242</v>
      </c>
      <c r="D25" s="69" t="s">
        <v>636</v>
      </c>
      <c r="E25" s="70" t="s">
        <v>682</v>
      </c>
      <c r="F25" s="70" t="s">
        <v>139</v>
      </c>
      <c r="G25" s="72">
        <v>9.76</v>
      </c>
      <c r="H25" s="71"/>
      <c r="I25" s="42"/>
      <c r="J25" s="42"/>
      <c r="K25" s="42"/>
      <c r="M25" s="1"/>
    </row>
    <row r="26" spans="1:13" s="34" customFormat="1" x14ac:dyDescent="0.25">
      <c r="A26" s="66">
        <v>3</v>
      </c>
      <c r="B26" s="67" t="s">
        <v>594</v>
      </c>
      <c r="C26" s="68" t="s">
        <v>626</v>
      </c>
      <c r="D26" s="69" t="s">
        <v>627</v>
      </c>
      <c r="E26" s="70" t="s">
        <v>682</v>
      </c>
      <c r="F26" s="70" t="s">
        <v>19</v>
      </c>
      <c r="G26" s="72" t="s">
        <v>284</v>
      </c>
      <c r="H26" s="71"/>
      <c r="I26" s="42"/>
      <c r="J26" s="42"/>
      <c r="K26" s="42"/>
      <c r="M26" s="1"/>
    </row>
    <row r="27" spans="1:13" s="34" customFormat="1" x14ac:dyDescent="0.25">
      <c r="A27" s="66">
        <v>4</v>
      </c>
      <c r="B27" s="67" t="s">
        <v>252</v>
      </c>
      <c r="C27" s="68" t="s">
        <v>253</v>
      </c>
      <c r="D27" s="69" t="s">
        <v>254</v>
      </c>
      <c r="E27" s="70" t="s">
        <v>682</v>
      </c>
      <c r="F27" s="70" t="s">
        <v>139</v>
      </c>
      <c r="G27" s="72" t="s">
        <v>284</v>
      </c>
      <c r="H27" s="71"/>
      <c r="I27" s="42"/>
      <c r="J27" s="42"/>
      <c r="K27" s="42"/>
      <c r="M27" s="1"/>
    </row>
    <row r="28" spans="1:13" s="34" customFormat="1" x14ac:dyDescent="0.25">
      <c r="A28" s="66">
        <v>5</v>
      </c>
      <c r="B28" s="67" t="s">
        <v>54</v>
      </c>
      <c r="C28" s="68" t="s">
        <v>317</v>
      </c>
      <c r="D28" s="69" t="s">
        <v>318</v>
      </c>
      <c r="E28" s="70" t="s">
        <v>303</v>
      </c>
      <c r="F28" s="70" t="s">
        <v>304</v>
      </c>
      <c r="G28" s="72">
        <v>10.38</v>
      </c>
      <c r="H28" s="71"/>
      <c r="I28" s="42"/>
      <c r="J28" s="42"/>
      <c r="K28" s="42"/>
      <c r="M28" s="1"/>
    </row>
    <row r="29" spans="1:13" s="34" customFormat="1" x14ac:dyDescent="0.25">
      <c r="A29" s="66">
        <v>6</v>
      </c>
      <c r="B29" s="67" t="s">
        <v>618</v>
      </c>
      <c r="C29" s="68" t="s">
        <v>619</v>
      </c>
      <c r="D29" s="69" t="s">
        <v>601</v>
      </c>
      <c r="E29" s="70" t="s">
        <v>682</v>
      </c>
      <c r="F29" s="70" t="s">
        <v>86</v>
      </c>
      <c r="G29" s="72">
        <v>9.77</v>
      </c>
      <c r="H29" s="71"/>
      <c r="I29" s="42"/>
      <c r="J29" s="42"/>
      <c r="K29" s="42"/>
      <c r="M29" s="1"/>
    </row>
    <row r="30" spans="1:13" s="34" customFormat="1" x14ac:dyDescent="0.25">
      <c r="A30" s="66">
        <v>7</v>
      </c>
      <c r="B30" s="67" t="s">
        <v>647</v>
      </c>
      <c r="C30" s="68" t="s">
        <v>648</v>
      </c>
      <c r="D30" s="69" t="s">
        <v>649</v>
      </c>
      <c r="E30" s="70"/>
      <c r="F30" s="70" t="s">
        <v>5</v>
      </c>
      <c r="G30" s="72">
        <v>9.99</v>
      </c>
      <c r="H30" s="71"/>
      <c r="I30" s="42"/>
      <c r="J30" s="42"/>
      <c r="K30" s="42"/>
      <c r="M30" s="1"/>
    </row>
    <row r="31" spans="1:13" s="34" customFormat="1" x14ac:dyDescent="0.25">
      <c r="A31" s="66">
        <v>8</v>
      </c>
      <c r="B31" s="67" t="s">
        <v>512</v>
      </c>
      <c r="C31" s="68" t="s">
        <v>513</v>
      </c>
      <c r="D31" s="69">
        <v>40726</v>
      </c>
      <c r="E31" s="70" t="s">
        <v>682</v>
      </c>
      <c r="F31" s="70" t="s">
        <v>290</v>
      </c>
      <c r="G31" s="72" t="s">
        <v>284</v>
      </c>
      <c r="H31" s="71"/>
      <c r="I31" s="42"/>
      <c r="J31" s="42"/>
      <c r="K31" s="42"/>
      <c r="M31" s="1"/>
    </row>
    <row r="32" spans="1:13" s="34" customFormat="1" x14ac:dyDescent="0.25">
      <c r="A32" s="58"/>
      <c r="B32" s="58"/>
      <c r="C32" s="58">
        <v>4</v>
      </c>
      <c r="D32" s="58" t="s">
        <v>684</v>
      </c>
      <c r="E32" s="58"/>
      <c r="F32" s="58"/>
      <c r="G32" s="58"/>
      <c r="H32" s="58"/>
      <c r="I32" s="42"/>
      <c r="J32" s="42"/>
      <c r="K32" s="42"/>
      <c r="M32" s="1"/>
    </row>
    <row r="33" spans="1:13" s="34" customFormat="1" x14ac:dyDescent="0.25">
      <c r="A33" s="66">
        <v>1</v>
      </c>
      <c r="B33" s="67"/>
      <c r="C33" s="68"/>
      <c r="D33" s="69"/>
      <c r="E33" s="70"/>
      <c r="F33" s="70"/>
      <c r="G33" s="72" t="s">
        <v>284</v>
      </c>
      <c r="H33" s="71"/>
      <c r="I33" s="42"/>
      <c r="J33" s="42"/>
      <c r="K33" s="42"/>
      <c r="M33" s="1"/>
    </row>
    <row r="34" spans="1:13" s="34" customFormat="1" x14ac:dyDescent="0.25">
      <c r="A34" s="66">
        <v>2</v>
      </c>
      <c r="B34" s="67" t="s">
        <v>275</v>
      </c>
      <c r="C34" s="68" t="s">
        <v>353</v>
      </c>
      <c r="D34" s="69" t="s">
        <v>198</v>
      </c>
      <c r="E34" s="70"/>
      <c r="F34" s="70" t="s">
        <v>20</v>
      </c>
      <c r="G34" s="72" t="s">
        <v>284</v>
      </c>
      <c r="H34" s="71"/>
      <c r="I34" s="42"/>
      <c r="J34" s="42"/>
      <c r="K34" s="42"/>
      <c r="M34" s="1"/>
    </row>
    <row r="35" spans="1:13" s="34" customFormat="1" x14ac:dyDescent="0.25">
      <c r="A35" s="66">
        <v>3</v>
      </c>
      <c r="B35" s="67" t="s">
        <v>50</v>
      </c>
      <c r="C35" s="68" t="s">
        <v>215</v>
      </c>
      <c r="D35" s="69">
        <v>40760</v>
      </c>
      <c r="E35" s="70" t="s">
        <v>336</v>
      </c>
      <c r="F35" s="70" t="s">
        <v>210</v>
      </c>
      <c r="G35" s="72">
        <v>9.5299999999999994</v>
      </c>
      <c r="H35" s="71"/>
      <c r="I35" s="42"/>
      <c r="J35" s="42"/>
      <c r="K35" s="42"/>
      <c r="M35" s="1"/>
    </row>
    <row r="36" spans="1:13" s="34" customFormat="1" x14ac:dyDescent="0.25">
      <c r="A36" s="66">
        <v>4</v>
      </c>
      <c r="B36" s="67" t="s">
        <v>57</v>
      </c>
      <c r="C36" s="68" t="s">
        <v>591</v>
      </c>
      <c r="D36" s="69">
        <v>42299</v>
      </c>
      <c r="E36" s="70" t="s">
        <v>682</v>
      </c>
      <c r="F36" s="70" t="s">
        <v>131</v>
      </c>
      <c r="G36" s="72" t="s">
        <v>284</v>
      </c>
      <c r="H36" s="71"/>
      <c r="I36" s="42"/>
      <c r="J36" s="42"/>
      <c r="K36" s="42"/>
      <c r="M36" s="1"/>
    </row>
    <row r="37" spans="1:13" s="34" customFormat="1" x14ac:dyDescent="0.25">
      <c r="A37" s="66">
        <v>5</v>
      </c>
      <c r="B37" s="67" t="s">
        <v>13</v>
      </c>
      <c r="C37" s="68" t="s">
        <v>171</v>
      </c>
      <c r="D37" s="69" t="s">
        <v>412</v>
      </c>
      <c r="E37" s="70" t="s">
        <v>682</v>
      </c>
      <c r="F37" s="70" t="s">
        <v>396</v>
      </c>
      <c r="G37" s="72">
        <v>9.26</v>
      </c>
      <c r="H37" s="71"/>
      <c r="I37" s="42"/>
      <c r="J37" s="42"/>
      <c r="K37" s="42"/>
      <c r="M37" s="1"/>
    </row>
    <row r="38" spans="1:13" s="34" customFormat="1" x14ac:dyDescent="0.25">
      <c r="A38" s="66">
        <v>6</v>
      </c>
      <c r="B38" s="67" t="s">
        <v>12</v>
      </c>
      <c r="C38" s="68" t="s">
        <v>319</v>
      </c>
      <c r="D38" s="69" t="s">
        <v>320</v>
      </c>
      <c r="E38" s="70" t="s">
        <v>303</v>
      </c>
      <c r="F38" s="70" t="s">
        <v>304</v>
      </c>
      <c r="G38" s="72">
        <v>10.17</v>
      </c>
      <c r="H38" s="71"/>
      <c r="I38" s="42"/>
      <c r="J38" s="42"/>
      <c r="K38" s="42"/>
      <c r="M38" s="1"/>
    </row>
    <row r="39" spans="1:13" s="34" customFormat="1" x14ac:dyDescent="0.25">
      <c r="A39" s="66">
        <v>7</v>
      </c>
      <c r="B39" s="67" t="s">
        <v>55</v>
      </c>
      <c r="C39" s="68" t="s">
        <v>56</v>
      </c>
      <c r="D39" s="69">
        <v>41058</v>
      </c>
      <c r="E39" s="70" t="s">
        <v>682</v>
      </c>
      <c r="F39" s="70" t="s">
        <v>386</v>
      </c>
      <c r="G39" s="72">
        <v>10</v>
      </c>
      <c r="H39" s="71"/>
      <c r="I39" s="42"/>
      <c r="J39" s="42"/>
      <c r="K39" s="42"/>
      <c r="M39" s="1"/>
    </row>
    <row r="40" spans="1:13" s="34" customFormat="1" x14ac:dyDescent="0.25">
      <c r="A40" s="66">
        <v>8</v>
      </c>
      <c r="B40" s="67" t="s">
        <v>197</v>
      </c>
      <c r="C40" s="68" t="s">
        <v>384</v>
      </c>
      <c r="D40" s="69">
        <v>40395</v>
      </c>
      <c r="E40" s="70" t="s">
        <v>682</v>
      </c>
      <c r="F40" s="70" t="s">
        <v>383</v>
      </c>
      <c r="G40" s="72">
        <v>10.34</v>
      </c>
      <c r="H40" s="71"/>
      <c r="I40" s="42"/>
      <c r="J40" s="42"/>
      <c r="K40" s="42"/>
      <c r="M40" s="1"/>
    </row>
    <row r="41" spans="1:13" s="34" customFormat="1" x14ac:dyDescent="0.25">
      <c r="A41" s="58"/>
      <c r="B41" s="58"/>
      <c r="C41" s="58">
        <v>5</v>
      </c>
      <c r="D41" s="58" t="s">
        <v>684</v>
      </c>
      <c r="E41" s="58"/>
      <c r="F41" s="58"/>
      <c r="G41" s="58"/>
      <c r="H41" s="58"/>
      <c r="I41" s="42"/>
      <c r="J41" s="42"/>
      <c r="K41" s="42"/>
      <c r="M41" s="1"/>
    </row>
    <row r="42" spans="1:13" s="34" customFormat="1" x14ac:dyDescent="0.25">
      <c r="A42" s="66">
        <v>1</v>
      </c>
      <c r="B42" s="67" t="s">
        <v>368</v>
      </c>
      <c r="C42" s="68" t="s">
        <v>483</v>
      </c>
      <c r="D42" s="69">
        <v>41315</v>
      </c>
      <c r="E42" s="70" t="s">
        <v>258</v>
      </c>
      <c r="F42" s="70" t="s">
        <v>79</v>
      </c>
      <c r="G42" s="72">
        <v>13.59</v>
      </c>
      <c r="H42" s="71"/>
      <c r="I42" s="42"/>
      <c r="J42" s="42"/>
      <c r="K42" s="42"/>
      <c r="M42" s="1"/>
    </row>
    <row r="43" spans="1:13" s="34" customFormat="1" x14ac:dyDescent="0.25">
      <c r="A43" s="66">
        <v>2</v>
      </c>
      <c r="B43" s="67" t="s">
        <v>169</v>
      </c>
      <c r="C43" s="68" t="s">
        <v>266</v>
      </c>
      <c r="D43" s="69" t="s">
        <v>525</v>
      </c>
      <c r="E43" s="70" t="s">
        <v>682</v>
      </c>
      <c r="F43" s="70" t="s">
        <v>20</v>
      </c>
      <c r="G43" s="72">
        <v>10.67</v>
      </c>
      <c r="H43" s="71"/>
      <c r="I43" s="42"/>
      <c r="J43" s="42"/>
      <c r="K43" s="42"/>
      <c r="M43" s="1"/>
    </row>
    <row r="44" spans="1:13" s="34" customFormat="1" x14ac:dyDescent="0.25">
      <c r="A44" s="66">
        <v>3</v>
      </c>
      <c r="B44" s="67" t="s">
        <v>308</v>
      </c>
      <c r="C44" s="68" t="s">
        <v>309</v>
      </c>
      <c r="D44" s="69" t="s">
        <v>310</v>
      </c>
      <c r="E44" s="70" t="s">
        <v>303</v>
      </c>
      <c r="F44" s="70" t="s">
        <v>304</v>
      </c>
      <c r="G44" s="72">
        <v>9.16</v>
      </c>
      <c r="H44" s="71"/>
      <c r="I44" s="42"/>
      <c r="J44" s="42"/>
      <c r="K44" s="42"/>
      <c r="M44" s="1"/>
    </row>
    <row r="45" spans="1:13" s="34" customFormat="1" x14ac:dyDescent="0.25">
      <c r="A45" s="66">
        <v>4</v>
      </c>
      <c r="B45" s="67" t="s">
        <v>57</v>
      </c>
      <c r="C45" s="68" t="s">
        <v>624</v>
      </c>
      <c r="D45" s="69" t="s">
        <v>625</v>
      </c>
      <c r="E45" s="70" t="s">
        <v>682</v>
      </c>
      <c r="F45" s="70" t="s">
        <v>19</v>
      </c>
      <c r="G45" s="72" t="s">
        <v>284</v>
      </c>
      <c r="H45" s="71"/>
      <c r="I45" s="42"/>
      <c r="J45" s="42"/>
      <c r="K45" s="42"/>
      <c r="M45" s="1"/>
    </row>
    <row r="46" spans="1:13" s="34" customFormat="1" x14ac:dyDescent="0.25">
      <c r="A46" s="66">
        <v>5</v>
      </c>
      <c r="B46" s="67" t="s">
        <v>665</v>
      </c>
      <c r="C46" s="68" t="s">
        <v>666</v>
      </c>
      <c r="D46" s="69">
        <v>40864</v>
      </c>
      <c r="E46" s="70" t="s">
        <v>258</v>
      </c>
      <c r="F46" s="70" t="s">
        <v>79</v>
      </c>
      <c r="G46" s="72" t="s">
        <v>284</v>
      </c>
      <c r="H46" s="71"/>
      <c r="I46" s="42"/>
      <c r="J46" s="42"/>
      <c r="K46" s="42"/>
      <c r="M46" s="1"/>
    </row>
    <row r="47" spans="1:13" s="34" customFormat="1" x14ac:dyDescent="0.25">
      <c r="A47" s="66">
        <v>6</v>
      </c>
      <c r="B47" s="67" t="s">
        <v>12</v>
      </c>
      <c r="C47" s="68" t="s">
        <v>380</v>
      </c>
      <c r="D47" s="69">
        <v>41509</v>
      </c>
      <c r="E47" s="70" t="s">
        <v>682</v>
      </c>
      <c r="F47" s="70" t="s">
        <v>53</v>
      </c>
      <c r="G47" s="72">
        <v>11.18</v>
      </c>
      <c r="H47" s="71"/>
      <c r="I47" s="42"/>
      <c r="J47" s="42"/>
      <c r="K47" s="42"/>
      <c r="M47" s="1"/>
    </row>
    <row r="48" spans="1:13" s="34" customFormat="1" x14ac:dyDescent="0.25">
      <c r="A48" s="66">
        <v>7</v>
      </c>
      <c r="B48" s="67" t="s">
        <v>23</v>
      </c>
      <c r="C48" s="68" t="s">
        <v>24</v>
      </c>
      <c r="D48" s="69" t="s">
        <v>542</v>
      </c>
      <c r="E48" s="70" t="s">
        <v>682</v>
      </c>
      <c r="F48" s="70" t="s">
        <v>20</v>
      </c>
      <c r="G48" s="72"/>
      <c r="H48" s="71"/>
      <c r="I48" s="42"/>
      <c r="J48" s="42"/>
      <c r="K48" s="42"/>
      <c r="M48" s="1"/>
    </row>
    <row r="49" spans="1:13" s="34" customFormat="1" x14ac:dyDescent="0.25">
      <c r="A49" s="66">
        <v>8</v>
      </c>
      <c r="B49" s="67" t="s">
        <v>442</v>
      </c>
      <c r="C49" s="68" t="s">
        <v>443</v>
      </c>
      <c r="D49" s="69" t="s">
        <v>444</v>
      </c>
      <c r="E49" s="70" t="s">
        <v>434</v>
      </c>
      <c r="F49" s="70" t="s">
        <v>435</v>
      </c>
      <c r="G49" s="72">
        <v>10.73</v>
      </c>
      <c r="H49" s="71"/>
      <c r="I49" s="42"/>
      <c r="J49" s="42"/>
      <c r="K49" s="42"/>
      <c r="M49" s="1"/>
    </row>
    <row r="50" spans="1:13" s="34" customFormat="1" x14ac:dyDescent="0.25">
      <c r="A50" s="58"/>
      <c r="B50" s="58"/>
      <c r="C50" s="58">
        <v>6</v>
      </c>
      <c r="D50" s="58" t="s">
        <v>684</v>
      </c>
      <c r="E50" s="58"/>
      <c r="F50" s="58"/>
      <c r="G50" s="58"/>
      <c r="H50" s="58"/>
      <c r="I50" s="42"/>
      <c r="J50" s="42"/>
      <c r="K50" s="42"/>
      <c r="M50" s="1"/>
    </row>
    <row r="51" spans="1:13" s="34" customFormat="1" x14ac:dyDescent="0.25">
      <c r="A51" s="66">
        <v>1</v>
      </c>
      <c r="B51" s="67" t="s">
        <v>45</v>
      </c>
      <c r="C51" s="68" t="s">
        <v>519</v>
      </c>
      <c r="D51" s="69">
        <v>40416</v>
      </c>
      <c r="E51" s="70" t="s">
        <v>682</v>
      </c>
      <c r="F51" s="70" t="s">
        <v>290</v>
      </c>
      <c r="G51" s="72">
        <v>9.0299999999999994</v>
      </c>
      <c r="H51" s="71"/>
      <c r="I51" s="42"/>
      <c r="J51" s="42"/>
      <c r="K51" s="42"/>
      <c r="M51" s="1"/>
    </row>
    <row r="52" spans="1:13" s="34" customFormat="1" x14ac:dyDescent="0.25">
      <c r="A52" s="66">
        <v>2</v>
      </c>
      <c r="B52" s="67" t="s">
        <v>602</v>
      </c>
      <c r="C52" s="68" t="s">
        <v>603</v>
      </c>
      <c r="D52" s="69" t="s">
        <v>604</v>
      </c>
      <c r="E52" s="70" t="s">
        <v>682</v>
      </c>
      <c r="F52" s="70" t="s">
        <v>77</v>
      </c>
      <c r="G52" s="72">
        <v>9.5399999999999991</v>
      </c>
      <c r="H52" s="71"/>
      <c r="I52" s="42"/>
      <c r="J52" s="42"/>
      <c r="K52" s="42"/>
      <c r="M52" s="1"/>
    </row>
    <row r="53" spans="1:13" s="34" customFormat="1" x14ac:dyDescent="0.25">
      <c r="A53" s="66">
        <v>3</v>
      </c>
      <c r="B53" s="67" t="s">
        <v>589</v>
      </c>
      <c r="C53" s="68" t="s">
        <v>590</v>
      </c>
      <c r="D53" s="69">
        <v>41787</v>
      </c>
      <c r="E53" s="70" t="s">
        <v>682</v>
      </c>
      <c r="F53" s="70" t="s">
        <v>131</v>
      </c>
      <c r="G53" s="72"/>
      <c r="H53" s="71"/>
      <c r="I53" s="42"/>
      <c r="J53" s="42"/>
      <c r="K53" s="42"/>
      <c r="M53" s="1"/>
    </row>
    <row r="54" spans="1:13" s="34" customFormat="1" x14ac:dyDescent="0.25">
      <c r="A54" s="66">
        <v>4</v>
      </c>
      <c r="B54" s="67" t="s">
        <v>57</v>
      </c>
      <c r="C54" s="68" t="s">
        <v>162</v>
      </c>
      <c r="D54" s="69" t="s">
        <v>628</v>
      </c>
      <c r="E54" s="70" t="s">
        <v>682</v>
      </c>
      <c r="F54" s="70" t="s">
        <v>19</v>
      </c>
      <c r="G54" s="72">
        <v>10.38</v>
      </c>
      <c r="H54" s="71"/>
      <c r="I54" s="42"/>
      <c r="J54" s="42"/>
      <c r="K54" s="42"/>
      <c r="M54" s="1"/>
    </row>
    <row r="55" spans="1:13" s="34" customFormat="1" x14ac:dyDescent="0.25">
      <c r="A55" s="66">
        <v>5</v>
      </c>
      <c r="B55" s="67" t="s">
        <v>225</v>
      </c>
      <c r="C55" s="68" t="s">
        <v>226</v>
      </c>
      <c r="D55" s="69">
        <v>40413</v>
      </c>
      <c r="E55" s="70" t="s">
        <v>336</v>
      </c>
      <c r="F55" s="70" t="s">
        <v>222</v>
      </c>
      <c r="G55" s="72"/>
      <c r="H55" s="71"/>
      <c r="I55" s="42"/>
      <c r="J55" s="42"/>
      <c r="K55" s="42"/>
      <c r="M55" s="1"/>
    </row>
    <row r="56" spans="1:13" s="34" customFormat="1" x14ac:dyDescent="0.25">
      <c r="A56" s="66">
        <v>6</v>
      </c>
      <c r="B56" s="67" t="s">
        <v>12</v>
      </c>
      <c r="C56" s="68" t="s">
        <v>380</v>
      </c>
      <c r="D56" s="69">
        <v>41509</v>
      </c>
      <c r="E56" s="70" t="s">
        <v>682</v>
      </c>
      <c r="F56" s="70" t="s">
        <v>53</v>
      </c>
      <c r="G56" s="72"/>
      <c r="H56" s="71"/>
      <c r="I56" s="42"/>
      <c r="J56" s="42"/>
      <c r="K56" s="42"/>
      <c r="M56" s="1"/>
    </row>
    <row r="57" spans="1:13" s="34" customFormat="1" x14ac:dyDescent="0.25">
      <c r="A57" s="66">
        <v>7</v>
      </c>
      <c r="B57" s="67" t="s">
        <v>509</v>
      </c>
      <c r="C57" s="68" t="s">
        <v>510</v>
      </c>
      <c r="D57" s="69">
        <v>40466</v>
      </c>
      <c r="E57" s="70" t="s">
        <v>682</v>
      </c>
      <c r="F57" s="70" t="s">
        <v>290</v>
      </c>
      <c r="G57" s="72">
        <v>9.14</v>
      </c>
      <c r="H57" s="71"/>
      <c r="I57" s="42"/>
      <c r="J57" s="42"/>
      <c r="K57" s="42"/>
      <c r="M57" s="1"/>
    </row>
    <row r="58" spans="1:13" s="34" customFormat="1" x14ac:dyDescent="0.25">
      <c r="A58" s="66">
        <v>8</v>
      </c>
      <c r="B58" s="67" t="s">
        <v>311</v>
      </c>
      <c r="C58" s="68" t="s">
        <v>312</v>
      </c>
      <c r="D58" s="69" t="s">
        <v>313</v>
      </c>
      <c r="E58" s="70" t="s">
        <v>303</v>
      </c>
      <c r="F58" s="70" t="s">
        <v>304</v>
      </c>
      <c r="G58" s="72">
        <v>9.77</v>
      </c>
      <c r="H58" s="71"/>
      <c r="I58" s="42"/>
      <c r="J58" s="42"/>
      <c r="K58" s="42"/>
      <c r="M58" s="1"/>
    </row>
    <row r="59" spans="1:13" s="34" customFormat="1" x14ac:dyDescent="0.25">
      <c r="A59" s="135"/>
      <c r="B59" s="141"/>
      <c r="C59" s="61"/>
      <c r="D59" s="142"/>
      <c r="E59" s="143"/>
      <c r="F59" s="143"/>
      <c r="G59" s="146"/>
      <c r="H59" s="144"/>
      <c r="I59" s="42"/>
      <c r="J59" s="42"/>
      <c r="K59" s="42"/>
      <c r="M59" s="1"/>
    </row>
    <row r="60" spans="1:13" s="34" customFormat="1" x14ac:dyDescent="0.25">
      <c r="A60" s="135"/>
      <c r="B60" s="141"/>
      <c r="C60" s="61"/>
      <c r="D60" s="142"/>
      <c r="E60" s="143"/>
      <c r="F60" s="143"/>
      <c r="G60" s="146"/>
      <c r="H60" s="144"/>
      <c r="I60" s="42"/>
      <c r="J60" s="42"/>
      <c r="K60" s="42"/>
      <c r="M60" s="1"/>
    </row>
    <row r="61" spans="1:13" s="34" customFormat="1" x14ac:dyDescent="0.25">
      <c r="A61" s="135"/>
      <c r="B61" s="141"/>
      <c r="C61" s="61"/>
      <c r="D61" s="142"/>
      <c r="E61" s="143"/>
      <c r="F61" s="143"/>
      <c r="G61" s="146"/>
      <c r="H61" s="144"/>
      <c r="I61" s="42"/>
      <c r="J61" s="42"/>
      <c r="K61" s="42"/>
      <c r="M61" s="1"/>
    </row>
    <row r="62" spans="1:13" s="34" customFormat="1" x14ac:dyDescent="0.25">
      <c r="A62" s="135"/>
      <c r="B62" s="141"/>
      <c r="C62" s="61"/>
      <c r="D62" s="142"/>
      <c r="E62" s="143"/>
      <c r="F62" s="143"/>
      <c r="G62" s="146"/>
      <c r="H62" s="144"/>
      <c r="I62" s="42"/>
      <c r="J62" s="42"/>
      <c r="K62" s="42"/>
      <c r="M62" s="1"/>
    </row>
    <row r="63" spans="1:13" s="34" customFormat="1" x14ac:dyDescent="0.25">
      <c r="A63" s="135"/>
      <c r="B63" s="141"/>
      <c r="C63" s="61"/>
      <c r="D63" s="142"/>
      <c r="E63" s="143"/>
      <c r="F63" s="143"/>
      <c r="G63" s="146"/>
      <c r="H63" s="144"/>
      <c r="I63" s="42"/>
      <c r="J63" s="42"/>
      <c r="K63" s="42"/>
      <c r="M63" s="1"/>
    </row>
    <row r="64" spans="1:13" s="34" customFormat="1" x14ac:dyDescent="0.25">
      <c r="A64" s="58"/>
      <c r="B64" s="58"/>
      <c r="C64" s="58">
        <v>7</v>
      </c>
      <c r="D64" s="58" t="s">
        <v>684</v>
      </c>
      <c r="E64" s="58"/>
      <c r="F64" s="58"/>
      <c r="G64" s="58"/>
      <c r="H64" s="58"/>
      <c r="I64" s="42"/>
      <c r="J64" s="42"/>
      <c r="K64" s="42"/>
      <c r="M64" s="1"/>
    </row>
    <row r="65" spans="1:13" s="34" customFormat="1" x14ac:dyDescent="0.25">
      <c r="A65" s="66">
        <v>1</v>
      </c>
      <c r="B65" s="67" t="s">
        <v>45</v>
      </c>
      <c r="C65" s="68" t="s">
        <v>22</v>
      </c>
      <c r="D65" s="69" t="s">
        <v>623</v>
      </c>
      <c r="E65" s="70" t="s">
        <v>682</v>
      </c>
      <c r="F65" s="70" t="s">
        <v>19</v>
      </c>
      <c r="G65" s="72"/>
      <c r="H65" s="71"/>
      <c r="I65" s="42"/>
      <c r="J65" s="42"/>
      <c r="K65" s="42"/>
      <c r="M65" s="1"/>
    </row>
    <row r="66" spans="1:13" s="34" customFormat="1" x14ac:dyDescent="0.25">
      <c r="A66" s="66">
        <v>2</v>
      </c>
      <c r="B66" s="67" t="s">
        <v>29</v>
      </c>
      <c r="C66" s="68" t="s">
        <v>337</v>
      </c>
      <c r="D66" s="69">
        <v>40531</v>
      </c>
      <c r="E66" s="70" t="s">
        <v>336</v>
      </c>
      <c r="F66" s="70" t="s">
        <v>222</v>
      </c>
      <c r="G66" s="72"/>
      <c r="H66" s="71"/>
      <c r="I66" s="42"/>
      <c r="J66" s="42"/>
      <c r="K66" s="42"/>
      <c r="M66" s="1"/>
    </row>
    <row r="67" spans="1:13" s="34" customFormat="1" x14ac:dyDescent="0.25">
      <c r="A67" s="66">
        <v>3</v>
      </c>
      <c r="B67" s="67" t="s">
        <v>562</v>
      </c>
      <c r="C67" s="68" t="s">
        <v>563</v>
      </c>
      <c r="D67" s="69" t="s">
        <v>109</v>
      </c>
      <c r="E67" s="70" t="s">
        <v>682</v>
      </c>
      <c r="F67" s="70" t="s">
        <v>20</v>
      </c>
      <c r="G67" s="72"/>
      <c r="H67" s="71"/>
      <c r="I67" s="42"/>
      <c r="J67" s="42"/>
      <c r="K67" s="42"/>
      <c r="M67" s="1"/>
    </row>
    <row r="68" spans="1:13" s="34" customFormat="1" x14ac:dyDescent="0.25">
      <c r="A68" s="66">
        <v>4</v>
      </c>
      <c r="B68" s="67" t="s">
        <v>57</v>
      </c>
      <c r="C68" s="68" t="s">
        <v>347</v>
      </c>
      <c r="D68" s="69" t="s">
        <v>8</v>
      </c>
      <c r="E68" s="70" t="s">
        <v>336</v>
      </c>
      <c r="F68" s="70" t="s">
        <v>229</v>
      </c>
      <c r="G68" s="72">
        <v>9.2799999999999994</v>
      </c>
      <c r="H68" s="71"/>
      <c r="I68" s="42"/>
      <c r="J68" s="42"/>
      <c r="K68" s="42"/>
      <c r="M68" s="1"/>
    </row>
    <row r="69" spans="1:13" s="34" customFormat="1" x14ac:dyDescent="0.25">
      <c r="A69" s="66">
        <v>5</v>
      </c>
      <c r="B69" s="67" t="s">
        <v>393</v>
      </c>
      <c r="C69" s="68" t="s">
        <v>388</v>
      </c>
      <c r="D69" s="69" t="s">
        <v>653</v>
      </c>
      <c r="E69" s="70" t="s">
        <v>682</v>
      </c>
      <c r="F69" s="70" t="s">
        <v>652</v>
      </c>
      <c r="G69" s="72">
        <v>10.31</v>
      </c>
      <c r="H69" s="71"/>
      <c r="I69" s="42"/>
      <c r="J69" s="42"/>
      <c r="K69" s="42"/>
      <c r="M69" s="1"/>
    </row>
    <row r="70" spans="1:13" s="34" customFormat="1" x14ac:dyDescent="0.25">
      <c r="A70" s="66">
        <v>6</v>
      </c>
      <c r="B70" s="67" t="s">
        <v>216</v>
      </c>
      <c r="C70" s="68" t="s">
        <v>217</v>
      </c>
      <c r="D70" s="69">
        <v>40377</v>
      </c>
      <c r="E70" s="70" t="s">
        <v>336</v>
      </c>
      <c r="F70" s="70" t="s">
        <v>210</v>
      </c>
      <c r="G70" s="72">
        <v>9.39</v>
      </c>
      <c r="H70" s="71"/>
      <c r="I70" s="42"/>
      <c r="J70" s="42"/>
      <c r="K70" s="42"/>
      <c r="M70" s="1"/>
    </row>
    <row r="71" spans="1:13" s="34" customFormat="1" x14ac:dyDescent="0.25">
      <c r="A71" s="66">
        <v>7</v>
      </c>
      <c r="B71" s="67" t="s">
        <v>14</v>
      </c>
      <c r="C71" s="68" t="s">
        <v>364</v>
      </c>
      <c r="D71" s="69">
        <v>41666</v>
      </c>
      <c r="E71" s="70" t="s">
        <v>11</v>
      </c>
      <c r="F71" s="70" t="s">
        <v>68</v>
      </c>
      <c r="G71" s="72"/>
      <c r="H71" s="71"/>
      <c r="I71" s="42"/>
      <c r="J71" s="42"/>
      <c r="K71" s="42"/>
      <c r="M71" s="1"/>
    </row>
    <row r="72" spans="1:13" s="34" customFormat="1" x14ac:dyDescent="0.25">
      <c r="A72" s="66">
        <v>8</v>
      </c>
      <c r="B72" s="67" t="s">
        <v>326</v>
      </c>
      <c r="C72" s="68" t="s">
        <v>327</v>
      </c>
      <c r="D72" s="69" t="s">
        <v>328</v>
      </c>
      <c r="E72" s="70" t="s">
        <v>303</v>
      </c>
      <c r="F72" s="70" t="s">
        <v>304</v>
      </c>
      <c r="G72" s="72">
        <v>10.09</v>
      </c>
      <c r="H72" s="71"/>
      <c r="I72" s="42"/>
      <c r="J72" s="42"/>
      <c r="K72" s="42"/>
      <c r="M72" s="1"/>
    </row>
    <row r="73" spans="1:13" s="34" customFormat="1" x14ac:dyDescent="0.25">
      <c r="A73" s="58"/>
      <c r="B73" s="58"/>
      <c r="C73" s="58">
        <v>8</v>
      </c>
      <c r="D73" s="58" t="s">
        <v>684</v>
      </c>
      <c r="E73" s="58"/>
      <c r="F73" s="58"/>
      <c r="G73" s="58"/>
      <c r="H73" s="58"/>
      <c r="I73" s="42"/>
      <c r="J73" s="42"/>
      <c r="K73" s="42"/>
      <c r="M73" s="1"/>
    </row>
    <row r="74" spans="1:13" s="34" customFormat="1" x14ac:dyDescent="0.25">
      <c r="A74" s="66">
        <v>1</v>
      </c>
      <c r="B74" s="67" t="s">
        <v>45</v>
      </c>
      <c r="C74" s="68" t="s">
        <v>60</v>
      </c>
      <c r="D74" s="69" t="s">
        <v>241</v>
      </c>
      <c r="E74" s="70" t="s">
        <v>682</v>
      </c>
      <c r="F74" s="70" t="s">
        <v>139</v>
      </c>
      <c r="G74" s="72">
        <v>10.51</v>
      </c>
      <c r="H74" s="71"/>
      <c r="I74" s="42"/>
      <c r="J74" s="42"/>
      <c r="K74" s="42"/>
      <c r="M74" s="1"/>
    </row>
    <row r="75" spans="1:13" s="34" customFormat="1" x14ac:dyDescent="0.25">
      <c r="A75" s="66">
        <v>2</v>
      </c>
      <c r="B75" s="67" t="s">
        <v>29</v>
      </c>
      <c r="C75" s="68" t="s">
        <v>206</v>
      </c>
      <c r="D75" s="69">
        <v>40816</v>
      </c>
      <c r="E75" s="70" t="s">
        <v>203</v>
      </c>
      <c r="F75" s="70" t="s">
        <v>204</v>
      </c>
      <c r="G75" s="72">
        <v>9.11</v>
      </c>
      <c r="H75" s="71"/>
      <c r="I75" s="42"/>
      <c r="J75" s="42"/>
      <c r="K75" s="42"/>
      <c r="M75" s="1"/>
    </row>
    <row r="76" spans="1:13" s="34" customFormat="1" x14ac:dyDescent="0.25">
      <c r="A76" s="66">
        <v>3</v>
      </c>
      <c r="B76" s="67" t="s">
        <v>633</v>
      </c>
      <c r="C76" s="68" t="s">
        <v>634</v>
      </c>
      <c r="D76" s="69" t="s">
        <v>333</v>
      </c>
      <c r="E76" s="70" t="s">
        <v>682</v>
      </c>
      <c r="F76" s="70" t="s">
        <v>635</v>
      </c>
      <c r="G76" s="72">
        <v>10.210000000000001</v>
      </c>
      <c r="H76" s="71"/>
      <c r="I76" s="42"/>
      <c r="J76" s="42"/>
      <c r="K76" s="42"/>
      <c r="M76" s="1"/>
    </row>
    <row r="77" spans="1:13" s="34" customFormat="1" x14ac:dyDescent="0.25">
      <c r="A77" s="66">
        <v>4</v>
      </c>
      <c r="B77" s="67" t="s">
        <v>28</v>
      </c>
      <c r="C77" s="68" t="s">
        <v>561</v>
      </c>
      <c r="D77" s="69" t="s">
        <v>105</v>
      </c>
      <c r="E77" s="70" t="s">
        <v>682</v>
      </c>
      <c r="F77" s="70" t="s">
        <v>37</v>
      </c>
      <c r="G77" s="72">
        <v>10.58</v>
      </c>
      <c r="H77" s="71"/>
      <c r="I77" s="42"/>
      <c r="J77" s="42"/>
      <c r="K77" s="42"/>
      <c r="M77" s="1"/>
    </row>
    <row r="78" spans="1:13" s="34" customFormat="1" x14ac:dyDescent="0.25">
      <c r="A78" s="66">
        <v>5</v>
      </c>
      <c r="B78" s="67" t="s">
        <v>436</v>
      </c>
      <c r="C78" s="68" t="s">
        <v>437</v>
      </c>
      <c r="D78" s="69" t="s">
        <v>438</v>
      </c>
      <c r="E78" s="70" t="s">
        <v>434</v>
      </c>
      <c r="F78" s="70" t="s">
        <v>435</v>
      </c>
      <c r="G78" s="72" t="s">
        <v>284</v>
      </c>
      <c r="H78" s="71"/>
      <c r="I78" s="42"/>
      <c r="J78" s="42"/>
      <c r="K78" s="42"/>
      <c r="M78" s="1"/>
    </row>
    <row r="79" spans="1:13" s="34" customFormat="1" x14ac:dyDescent="0.25">
      <c r="A79" s="66">
        <v>6</v>
      </c>
      <c r="B79" s="67" t="s">
        <v>52</v>
      </c>
      <c r="C79" s="68" t="s">
        <v>301</v>
      </c>
      <c r="D79" s="69" t="s">
        <v>302</v>
      </c>
      <c r="E79" s="70" t="s">
        <v>303</v>
      </c>
      <c r="F79" s="70" t="s">
        <v>304</v>
      </c>
      <c r="G79" s="72">
        <v>9.39</v>
      </c>
      <c r="H79" s="71"/>
      <c r="I79" s="42"/>
      <c r="J79" s="42"/>
      <c r="K79" s="42"/>
      <c r="M79" s="1"/>
    </row>
    <row r="80" spans="1:13" s="34" customFormat="1" x14ac:dyDescent="0.25">
      <c r="A80" s="66">
        <v>7</v>
      </c>
      <c r="B80" s="67" t="s">
        <v>14</v>
      </c>
      <c r="C80" s="68" t="s">
        <v>364</v>
      </c>
      <c r="D80" s="69">
        <v>41666</v>
      </c>
      <c r="E80" s="70" t="s">
        <v>11</v>
      </c>
      <c r="F80" s="70" t="s">
        <v>68</v>
      </c>
      <c r="G80" s="72" t="s">
        <v>284</v>
      </c>
      <c r="H80" s="71"/>
      <c r="I80" s="42"/>
      <c r="J80" s="42"/>
      <c r="K80" s="42"/>
      <c r="M80" s="1"/>
    </row>
    <row r="81" spans="1:13" s="34" customFormat="1" x14ac:dyDescent="0.25">
      <c r="A81" s="66">
        <v>8</v>
      </c>
      <c r="B81" s="67" t="s">
        <v>243</v>
      </c>
      <c r="C81" s="68" t="s">
        <v>244</v>
      </c>
      <c r="D81" s="69" t="s">
        <v>236</v>
      </c>
      <c r="E81" s="70" t="s">
        <v>682</v>
      </c>
      <c r="F81" s="70" t="s">
        <v>139</v>
      </c>
      <c r="G81" s="72">
        <v>9.34</v>
      </c>
      <c r="H81" s="71"/>
      <c r="I81" s="42"/>
      <c r="J81" s="42"/>
      <c r="K81" s="42"/>
      <c r="M81" s="1"/>
    </row>
    <row r="82" spans="1:13" s="34" customFormat="1" x14ac:dyDescent="0.25">
      <c r="A82" s="58"/>
      <c r="B82" s="58"/>
      <c r="C82" s="58">
        <v>9</v>
      </c>
      <c r="D82" s="58" t="s">
        <v>684</v>
      </c>
      <c r="E82" s="58"/>
      <c r="F82" s="58"/>
      <c r="G82" s="58"/>
      <c r="H82" s="58"/>
      <c r="I82" s="42"/>
      <c r="J82" s="42"/>
      <c r="K82" s="42"/>
      <c r="M82" s="1"/>
    </row>
    <row r="83" spans="1:13" s="34" customFormat="1" x14ac:dyDescent="0.25">
      <c r="A83" s="66">
        <v>1</v>
      </c>
      <c r="B83" s="67" t="s">
        <v>45</v>
      </c>
      <c r="C83" s="68" t="s">
        <v>484</v>
      </c>
      <c r="D83" s="69">
        <v>40340</v>
      </c>
      <c r="E83" s="70" t="s">
        <v>258</v>
      </c>
      <c r="F83" s="70" t="s">
        <v>79</v>
      </c>
      <c r="G83" s="72">
        <v>9.08</v>
      </c>
      <c r="H83" s="71"/>
      <c r="I83" s="42"/>
      <c r="J83" s="42"/>
      <c r="K83" s="42"/>
      <c r="M83" s="1"/>
    </row>
    <row r="84" spans="1:13" s="34" customFormat="1" x14ac:dyDescent="0.25">
      <c r="A84" s="66">
        <v>2</v>
      </c>
      <c r="B84" s="67" t="s">
        <v>29</v>
      </c>
      <c r="C84" s="68" t="s">
        <v>645</v>
      </c>
      <c r="D84" s="69" t="s">
        <v>646</v>
      </c>
      <c r="E84" s="70"/>
      <c r="F84" s="70" t="s">
        <v>5</v>
      </c>
      <c r="G84" s="72" t="s">
        <v>284</v>
      </c>
      <c r="H84" s="71"/>
      <c r="I84" s="42"/>
      <c r="J84" s="42"/>
      <c r="K84" s="42"/>
      <c r="M84" s="1"/>
    </row>
    <row r="85" spans="1:13" s="34" customFormat="1" x14ac:dyDescent="0.25">
      <c r="A85" s="66">
        <v>3</v>
      </c>
      <c r="B85" s="67" t="s">
        <v>409</v>
      </c>
      <c r="C85" s="68" t="s">
        <v>410</v>
      </c>
      <c r="D85" s="69" t="s">
        <v>411</v>
      </c>
      <c r="E85" s="70" t="s">
        <v>682</v>
      </c>
      <c r="F85" s="70" t="s">
        <v>396</v>
      </c>
      <c r="G85" s="72">
        <v>9.36</v>
      </c>
      <c r="H85" s="71"/>
      <c r="I85" s="42"/>
      <c r="J85" s="42"/>
      <c r="K85" s="42"/>
      <c r="M85" s="1"/>
    </row>
    <row r="86" spans="1:13" s="34" customFormat="1" x14ac:dyDescent="0.25">
      <c r="A86" s="66">
        <v>4</v>
      </c>
      <c r="B86" s="67" t="s">
        <v>586</v>
      </c>
      <c r="C86" s="68" t="s">
        <v>587</v>
      </c>
      <c r="D86" s="69">
        <v>40725</v>
      </c>
      <c r="E86" s="70" t="s">
        <v>682</v>
      </c>
      <c r="F86" s="70" t="s">
        <v>131</v>
      </c>
      <c r="G86" s="72">
        <v>10.17</v>
      </c>
      <c r="H86" s="71"/>
      <c r="I86" s="42"/>
      <c r="J86" s="42"/>
      <c r="K86" s="42"/>
      <c r="M86" s="1"/>
    </row>
    <row r="87" spans="1:13" s="34" customFormat="1" x14ac:dyDescent="0.25">
      <c r="A87" s="66">
        <v>5</v>
      </c>
      <c r="B87" s="67" t="s">
        <v>21</v>
      </c>
      <c r="C87" s="68" t="s">
        <v>555</v>
      </c>
      <c r="D87" s="69" t="s">
        <v>556</v>
      </c>
      <c r="E87" s="70" t="s">
        <v>682</v>
      </c>
      <c r="F87" s="70" t="s">
        <v>20</v>
      </c>
      <c r="G87" s="72">
        <v>10.62</v>
      </c>
      <c r="H87" s="71"/>
      <c r="I87" s="42"/>
      <c r="J87" s="42"/>
      <c r="K87" s="42"/>
      <c r="M87" s="1"/>
    </row>
    <row r="88" spans="1:13" s="34" customFormat="1" x14ac:dyDescent="0.25">
      <c r="A88" s="66">
        <v>6</v>
      </c>
      <c r="B88" s="67" t="s">
        <v>52</v>
      </c>
      <c r="C88" s="68" t="s">
        <v>642</v>
      </c>
      <c r="D88" s="69" t="s">
        <v>643</v>
      </c>
      <c r="E88" s="70" t="s">
        <v>682</v>
      </c>
      <c r="F88" s="70" t="s">
        <v>139</v>
      </c>
      <c r="G88" s="72">
        <v>9.89</v>
      </c>
      <c r="H88" s="71"/>
      <c r="I88" s="42"/>
      <c r="J88" s="42"/>
      <c r="K88" s="42"/>
      <c r="M88" s="1"/>
    </row>
    <row r="89" spans="1:13" s="34" customFormat="1" x14ac:dyDescent="0.25">
      <c r="A89" s="66">
        <v>7</v>
      </c>
      <c r="B89" s="67" t="s">
        <v>76</v>
      </c>
      <c r="C89" s="68" t="s">
        <v>631</v>
      </c>
      <c r="D89" s="69" t="s">
        <v>632</v>
      </c>
      <c r="E89" s="70" t="s">
        <v>11</v>
      </c>
      <c r="F89" s="70" t="s">
        <v>19</v>
      </c>
      <c r="G89" s="72">
        <v>11.35</v>
      </c>
      <c r="H89" s="71"/>
      <c r="I89" s="42"/>
      <c r="J89" s="42"/>
      <c r="K89" s="42"/>
      <c r="M89" s="1"/>
    </row>
    <row r="90" spans="1:13" s="34" customFormat="1" x14ac:dyDescent="0.25">
      <c r="A90" s="66">
        <v>8</v>
      </c>
      <c r="B90" s="67" t="s">
        <v>514</v>
      </c>
      <c r="C90" s="68" t="s">
        <v>515</v>
      </c>
      <c r="D90" s="69">
        <v>40471</v>
      </c>
      <c r="E90" s="70" t="s">
        <v>682</v>
      </c>
      <c r="F90" s="70" t="s">
        <v>290</v>
      </c>
      <c r="G90" s="72" t="s">
        <v>284</v>
      </c>
      <c r="H90" s="71"/>
      <c r="I90" s="42"/>
      <c r="J90" s="42"/>
      <c r="K90" s="42"/>
      <c r="M90" s="1"/>
    </row>
    <row r="91" spans="1:13" s="34" customFormat="1" x14ac:dyDescent="0.25">
      <c r="A91" s="58"/>
      <c r="B91" s="58"/>
      <c r="C91" s="58">
        <v>10</v>
      </c>
      <c r="D91" s="58" t="s">
        <v>684</v>
      </c>
      <c r="E91" s="58"/>
      <c r="F91" s="58"/>
      <c r="G91" s="58"/>
      <c r="H91" s="58"/>
      <c r="I91" s="42"/>
      <c r="J91" s="42"/>
      <c r="K91" s="42"/>
      <c r="M91" s="1"/>
    </row>
    <row r="92" spans="1:13" s="34" customFormat="1" x14ac:dyDescent="0.25">
      <c r="A92" s="66">
        <v>1</v>
      </c>
      <c r="B92" s="67" t="s">
        <v>321</v>
      </c>
      <c r="C92" s="68" t="s">
        <v>322</v>
      </c>
      <c r="D92" s="69" t="s">
        <v>323</v>
      </c>
      <c r="E92" s="70" t="s">
        <v>303</v>
      </c>
      <c r="F92" s="70" t="s">
        <v>304</v>
      </c>
      <c r="G92" s="72">
        <v>10.07</v>
      </c>
      <c r="H92" s="71"/>
      <c r="I92" s="42"/>
      <c r="J92" s="42"/>
      <c r="K92" s="42"/>
      <c r="M92" s="1"/>
    </row>
    <row r="93" spans="1:13" s="34" customFormat="1" x14ac:dyDescent="0.25">
      <c r="A93" s="66">
        <v>2</v>
      </c>
      <c r="B93" s="67" t="s">
        <v>305</v>
      </c>
      <c r="C93" s="68" t="s">
        <v>38</v>
      </c>
      <c r="D93" s="69" t="s">
        <v>530</v>
      </c>
      <c r="E93" s="70" t="s">
        <v>682</v>
      </c>
      <c r="F93" s="70" t="s">
        <v>37</v>
      </c>
      <c r="G93" s="72">
        <v>10.33</v>
      </c>
      <c r="H93" s="71"/>
      <c r="I93" s="42"/>
      <c r="J93" s="42"/>
      <c r="K93" s="42"/>
      <c r="M93" s="1"/>
    </row>
    <row r="94" spans="1:13" s="34" customFormat="1" x14ac:dyDescent="0.25">
      <c r="A94" s="66">
        <v>3</v>
      </c>
      <c r="B94" s="67" t="s">
        <v>538</v>
      </c>
      <c r="C94" s="68" t="s">
        <v>539</v>
      </c>
      <c r="D94" s="69" t="s">
        <v>540</v>
      </c>
      <c r="E94" s="70" t="s">
        <v>682</v>
      </c>
      <c r="F94" s="70" t="s">
        <v>20</v>
      </c>
      <c r="G94" s="72">
        <v>10.16</v>
      </c>
      <c r="H94" s="71"/>
      <c r="I94" s="42"/>
      <c r="J94" s="42"/>
      <c r="K94" s="42"/>
      <c r="M94" s="1"/>
    </row>
    <row r="95" spans="1:13" s="34" customFormat="1" x14ac:dyDescent="0.25">
      <c r="A95" s="66">
        <v>4</v>
      </c>
      <c r="B95" s="67" t="s">
        <v>413</v>
      </c>
      <c r="C95" s="68" t="s">
        <v>414</v>
      </c>
      <c r="D95" s="69" t="s">
        <v>415</v>
      </c>
      <c r="E95" s="70" t="s">
        <v>682</v>
      </c>
      <c r="F95" s="70" t="s">
        <v>396</v>
      </c>
      <c r="G95" s="72" t="s">
        <v>284</v>
      </c>
      <c r="H95" s="71"/>
      <c r="I95" s="42"/>
      <c r="J95" s="42"/>
      <c r="K95" s="42"/>
      <c r="M95" s="1"/>
    </row>
    <row r="96" spans="1:13" s="34" customFormat="1" x14ac:dyDescent="0.25">
      <c r="A96" s="66">
        <v>5</v>
      </c>
      <c r="B96" s="67" t="s">
        <v>387</v>
      </c>
      <c r="C96" s="68" t="s">
        <v>190</v>
      </c>
      <c r="D96" s="69">
        <v>40885</v>
      </c>
      <c r="E96" s="70" t="s">
        <v>682</v>
      </c>
      <c r="F96" s="70" t="s">
        <v>386</v>
      </c>
      <c r="G96" s="72">
        <v>9.7200000000000006</v>
      </c>
      <c r="H96" s="71"/>
      <c r="I96" s="42"/>
      <c r="J96" s="42"/>
      <c r="K96" s="42"/>
      <c r="M96" s="1"/>
    </row>
    <row r="97" spans="1:13" s="34" customFormat="1" x14ac:dyDescent="0.25">
      <c r="A97" s="66">
        <v>6</v>
      </c>
      <c r="B97" s="67" t="s">
        <v>572</v>
      </c>
      <c r="C97" s="68" t="s">
        <v>637</v>
      </c>
      <c r="D97" s="69" t="s">
        <v>196</v>
      </c>
      <c r="E97" s="70" t="s">
        <v>682</v>
      </c>
      <c r="F97" s="70" t="s">
        <v>139</v>
      </c>
      <c r="G97" s="72">
        <v>9.99</v>
      </c>
      <c r="H97" s="71"/>
      <c r="I97" s="42"/>
      <c r="J97" s="42"/>
      <c r="K97" s="42"/>
      <c r="M97" s="1"/>
    </row>
    <row r="98" spans="1:13" s="34" customFormat="1" x14ac:dyDescent="0.25">
      <c r="A98" s="66">
        <v>7</v>
      </c>
      <c r="B98" s="67" t="s">
        <v>76</v>
      </c>
      <c r="C98" s="68" t="s">
        <v>629</v>
      </c>
      <c r="D98" s="69" t="s">
        <v>630</v>
      </c>
      <c r="E98" s="70" t="s">
        <v>682</v>
      </c>
      <c r="F98" s="70" t="s">
        <v>19</v>
      </c>
      <c r="G98" s="72">
        <v>10.23</v>
      </c>
      <c r="H98" s="71"/>
      <c r="I98" s="42"/>
      <c r="J98" s="42"/>
      <c r="K98" s="42"/>
      <c r="M98" s="1"/>
    </row>
    <row r="99" spans="1:13" s="34" customFormat="1" x14ac:dyDescent="0.25">
      <c r="A99" s="66">
        <v>8</v>
      </c>
      <c r="B99" s="67" t="s">
        <v>46</v>
      </c>
      <c r="C99" s="68" t="s">
        <v>620</v>
      </c>
      <c r="D99" s="69" t="s">
        <v>621</v>
      </c>
      <c r="E99" s="70" t="s">
        <v>682</v>
      </c>
      <c r="F99" s="70" t="s">
        <v>86</v>
      </c>
      <c r="G99" s="72">
        <v>10.45</v>
      </c>
      <c r="H99" s="71"/>
      <c r="I99" s="42"/>
      <c r="J99" s="42"/>
      <c r="K99" s="42"/>
      <c r="M99" s="1"/>
    </row>
    <row r="100" spans="1:13" s="34" customFormat="1" x14ac:dyDescent="0.25">
      <c r="A100" s="58"/>
      <c r="B100" s="58"/>
      <c r="C100" s="58">
        <v>11</v>
      </c>
      <c r="D100" s="58" t="s">
        <v>684</v>
      </c>
      <c r="E100" s="58"/>
      <c r="F100" s="58"/>
      <c r="G100" s="58"/>
      <c r="H100" s="58"/>
      <c r="I100" s="42"/>
      <c r="J100" s="42"/>
      <c r="K100" s="42"/>
      <c r="M100" s="1"/>
    </row>
    <row r="101" spans="1:13" s="34" customFormat="1" x14ac:dyDescent="0.25">
      <c r="A101" s="66">
        <v>1</v>
      </c>
      <c r="B101" s="67" t="s">
        <v>707</v>
      </c>
      <c r="C101" s="68" t="s">
        <v>708</v>
      </c>
      <c r="D101" s="69"/>
      <c r="E101" s="70"/>
      <c r="F101" s="70" t="s">
        <v>705</v>
      </c>
      <c r="G101" s="72">
        <v>9.65</v>
      </c>
      <c r="H101" s="71"/>
      <c r="I101" s="42"/>
      <c r="J101" s="42"/>
      <c r="K101" s="42"/>
      <c r="M101" s="1"/>
    </row>
    <row r="102" spans="1:13" s="34" customFormat="1" x14ac:dyDescent="0.25">
      <c r="A102" s="66">
        <v>2</v>
      </c>
      <c r="B102" s="67" t="s">
        <v>572</v>
      </c>
      <c r="C102" s="68" t="s">
        <v>573</v>
      </c>
      <c r="D102" s="69">
        <v>40616</v>
      </c>
      <c r="E102" s="70" t="s">
        <v>203</v>
      </c>
      <c r="F102" s="70" t="s">
        <v>204</v>
      </c>
      <c r="G102" s="72">
        <v>9.6</v>
      </c>
      <c r="H102" s="71"/>
      <c r="I102" s="42"/>
      <c r="J102" s="42"/>
      <c r="K102" s="42"/>
      <c r="M102" s="1"/>
    </row>
    <row r="103" spans="1:13" s="34" customFormat="1" x14ac:dyDescent="0.25">
      <c r="A103" s="66">
        <v>3</v>
      </c>
      <c r="B103" s="67" t="s">
        <v>321</v>
      </c>
      <c r="C103" s="68" t="s">
        <v>74</v>
      </c>
      <c r="D103" s="69" t="s">
        <v>274</v>
      </c>
      <c r="E103" s="70" t="s">
        <v>303</v>
      </c>
      <c r="F103" s="70" t="s">
        <v>329</v>
      </c>
      <c r="G103" s="72">
        <v>10.38</v>
      </c>
      <c r="H103" s="71"/>
      <c r="I103" s="42"/>
      <c r="J103" s="42"/>
      <c r="K103" s="42"/>
      <c r="M103" s="1"/>
    </row>
    <row r="104" spans="1:13" s="34" customFormat="1" x14ac:dyDescent="0.25">
      <c r="A104" s="66">
        <v>4</v>
      </c>
      <c r="B104" s="67" t="s">
        <v>305</v>
      </c>
      <c r="C104" s="68" t="s">
        <v>534</v>
      </c>
      <c r="D104" s="69" t="s">
        <v>105</v>
      </c>
      <c r="E104" s="70" t="s">
        <v>682</v>
      </c>
      <c r="F104" s="70" t="s">
        <v>20</v>
      </c>
      <c r="G104" s="72">
        <v>9.8000000000000007</v>
      </c>
      <c r="H104" s="71"/>
      <c r="I104" s="42"/>
      <c r="J104" s="42"/>
      <c r="K104" s="42"/>
      <c r="M104" s="1"/>
    </row>
    <row r="105" spans="1:13" s="34" customFormat="1" x14ac:dyDescent="0.25">
      <c r="A105" s="66">
        <v>5</v>
      </c>
      <c r="B105" s="67" t="s">
        <v>495</v>
      </c>
      <c r="C105" s="68" t="s">
        <v>610</v>
      </c>
      <c r="D105" s="69" t="s">
        <v>611</v>
      </c>
      <c r="E105" s="70" t="s">
        <v>682</v>
      </c>
      <c r="F105" s="70" t="s">
        <v>86</v>
      </c>
      <c r="G105" s="72">
        <v>10.15</v>
      </c>
      <c r="H105" s="71"/>
      <c r="I105" s="42"/>
      <c r="J105" s="42"/>
      <c r="K105" s="42"/>
      <c r="M105" s="1"/>
    </row>
    <row r="106" spans="1:13" s="34" customFormat="1" x14ac:dyDescent="0.25">
      <c r="A106" s="66">
        <v>6</v>
      </c>
      <c r="B106" s="67" t="s">
        <v>413</v>
      </c>
      <c r="C106" s="68" t="s">
        <v>640</v>
      </c>
      <c r="D106" s="69" t="s">
        <v>641</v>
      </c>
      <c r="E106" s="70" t="s">
        <v>682</v>
      </c>
      <c r="F106" s="70" t="s">
        <v>139</v>
      </c>
      <c r="G106" s="72">
        <v>9.83</v>
      </c>
      <c r="H106" s="71"/>
      <c r="I106" s="42"/>
      <c r="J106" s="42"/>
      <c r="K106" s="42"/>
      <c r="M106" s="1"/>
    </row>
    <row r="107" spans="1:13" s="34" customFormat="1" x14ac:dyDescent="0.25">
      <c r="A107" s="66">
        <v>7</v>
      </c>
      <c r="B107" s="67" t="s">
        <v>343</v>
      </c>
      <c r="C107" s="68" t="s">
        <v>344</v>
      </c>
      <c r="D107" s="69">
        <v>40401</v>
      </c>
      <c r="E107" s="70" t="s">
        <v>336</v>
      </c>
      <c r="F107" s="70" t="s">
        <v>229</v>
      </c>
      <c r="G107" s="72">
        <v>9.02</v>
      </c>
      <c r="H107" s="71"/>
      <c r="I107" s="42"/>
      <c r="J107" s="42"/>
      <c r="K107" s="42"/>
      <c r="M107" s="1"/>
    </row>
    <row r="108" spans="1:13" s="34" customFormat="1" x14ac:dyDescent="0.25">
      <c r="A108" s="66">
        <v>8</v>
      </c>
      <c r="B108" s="67" t="s">
        <v>706</v>
      </c>
      <c r="C108" s="68" t="s">
        <v>388</v>
      </c>
      <c r="D108" s="69">
        <v>41199</v>
      </c>
      <c r="E108" s="70"/>
      <c r="F108" s="70"/>
      <c r="G108" s="72">
        <v>9.49</v>
      </c>
      <c r="H108" s="71"/>
      <c r="I108" s="42"/>
      <c r="J108" s="42"/>
      <c r="K108" s="42"/>
      <c r="M108" s="1"/>
    </row>
  </sheetData>
  <printOptions horizontalCentered="1"/>
  <pageMargins left="0.39370078740157483" right="0.39370078740157483" top="0.4" bottom="0.26" header="0.26" footer="0.21"/>
  <pageSetup paperSize="9" fitToWidth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showZeros="0" zoomScale="120" zoomScaleNormal="120" workbookViewId="0"/>
  </sheetViews>
  <sheetFormatPr defaultRowHeight="13.2" x14ac:dyDescent="0.25"/>
  <cols>
    <col min="1" max="1" width="5.44140625" style="1" customWidth="1"/>
    <col min="2" max="2" width="9.44140625" style="1" customWidth="1"/>
    <col min="3" max="3" width="13.5546875" style="1" customWidth="1"/>
    <col min="4" max="4" width="10.88671875" style="1" customWidth="1"/>
    <col min="5" max="5" width="13.88671875" style="1" bestFit="1" customWidth="1"/>
    <col min="6" max="6" width="22.88671875" style="1" customWidth="1"/>
    <col min="7" max="7" width="7" style="42" customWidth="1"/>
    <col min="8" max="8" width="5.77734375" style="42" customWidth="1"/>
    <col min="9" max="11" width="7" style="42" customWidth="1"/>
    <col min="12" max="12" width="7.5546875" style="34" customWidth="1"/>
    <col min="13" max="255" width="9.109375" style="1"/>
    <col min="256" max="256" width="5.44140625" style="1" customWidth="1"/>
    <col min="257" max="257" width="9.44140625" style="1" customWidth="1"/>
    <col min="258" max="258" width="13.5546875" style="1" customWidth="1"/>
    <col min="259" max="259" width="10.88671875" style="1" customWidth="1"/>
    <col min="260" max="260" width="13.88671875" style="1" bestFit="1" customWidth="1"/>
    <col min="261" max="261" width="20.88671875" style="1" bestFit="1" customWidth="1"/>
    <col min="262" max="263" width="7" style="1" customWidth="1"/>
    <col min="264" max="264" width="12" style="1" bestFit="1" customWidth="1"/>
    <col min="265" max="267" width="7" style="1" customWidth="1"/>
    <col min="268" max="268" width="7.5546875" style="1" customWidth="1"/>
    <col min="269" max="511" width="9.109375" style="1"/>
    <col min="512" max="512" width="5.44140625" style="1" customWidth="1"/>
    <col min="513" max="513" width="9.44140625" style="1" customWidth="1"/>
    <col min="514" max="514" width="13.5546875" style="1" customWidth="1"/>
    <col min="515" max="515" width="10.88671875" style="1" customWidth="1"/>
    <col min="516" max="516" width="13.88671875" style="1" bestFit="1" customWidth="1"/>
    <col min="517" max="517" width="20.88671875" style="1" bestFit="1" customWidth="1"/>
    <col min="518" max="519" width="7" style="1" customWidth="1"/>
    <col min="520" max="520" width="12" style="1" bestFit="1" customWidth="1"/>
    <col min="521" max="523" width="7" style="1" customWidth="1"/>
    <col min="524" max="524" width="7.5546875" style="1" customWidth="1"/>
    <col min="525" max="767" width="9.109375" style="1"/>
    <col min="768" max="768" width="5.44140625" style="1" customWidth="1"/>
    <col min="769" max="769" width="9.44140625" style="1" customWidth="1"/>
    <col min="770" max="770" width="13.5546875" style="1" customWidth="1"/>
    <col min="771" max="771" width="10.88671875" style="1" customWidth="1"/>
    <col min="772" max="772" width="13.88671875" style="1" bestFit="1" customWidth="1"/>
    <col min="773" max="773" width="20.88671875" style="1" bestFit="1" customWidth="1"/>
    <col min="774" max="775" width="7" style="1" customWidth="1"/>
    <col min="776" max="776" width="12" style="1" bestFit="1" customWidth="1"/>
    <col min="777" max="779" width="7" style="1" customWidth="1"/>
    <col min="780" max="780" width="7.5546875" style="1" customWidth="1"/>
    <col min="781" max="1023" width="9.109375" style="1"/>
    <col min="1024" max="1024" width="5.44140625" style="1" customWidth="1"/>
    <col min="1025" max="1025" width="9.44140625" style="1" customWidth="1"/>
    <col min="1026" max="1026" width="13.5546875" style="1" customWidth="1"/>
    <col min="1027" max="1027" width="10.88671875" style="1" customWidth="1"/>
    <col min="1028" max="1028" width="13.88671875" style="1" bestFit="1" customWidth="1"/>
    <col min="1029" max="1029" width="20.88671875" style="1" bestFit="1" customWidth="1"/>
    <col min="1030" max="1031" width="7" style="1" customWidth="1"/>
    <col min="1032" max="1032" width="12" style="1" bestFit="1" customWidth="1"/>
    <col min="1033" max="1035" width="7" style="1" customWidth="1"/>
    <col min="1036" max="1036" width="7.5546875" style="1" customWidth="1"/>
    <col min="1037" max="1279" width="9.109375" style="1"/>
    <col min="1280" max="1280" width="5.44140625" style="1" customWidth="1"/>
    <col min="1281" max="1281" width="9.44140625" style="1" customWidth="1"/>
    <col min="1282" max="1282" width="13.5546875" style="1" customWidth="1"/>
    <col min="1283" max="1283" width="10.88671875" style="1" customWidth="1"/>
    <col min="1284" max="1284" width="13.88671875" style="1" bestFit="1" customWidth="1"/>
    <col min="1285" max="1285" width="20.88671875" style="1" bestFit="1" customWidth="1"/>
    <col min="1286" max="1287" width="7" style="1" customWidth="1"/>
    <col min="1288" max="1288" width="12" style="1" bestFit="1" customWidth="1"/>
    <col min="1289" max="1291" width="7" style="1" customWidth="1"/>
    <col min="1292" max="1292" width="7.5546875" style="1" customWidth="1"/>
    <col min="1293" max="1535" width="9.109375" style="1"/>
    <col min="1536" max="1536" width="5.44140625" style="1" customWidth="1"/>
    <col min="1537" max="1537" width="9.44140625" style="1" customWidth="1"/>
    <col min="1538" max="1538" width="13.5546875" style="1" customWidth="1"/>
    <col min="1539" max="1539" width="10.88671875" style="1" customWidth="1"/>
    <col min="1540" max="1540" width="13.88671875" style="1" bestFit="1" customWidth="1"/>
    <col min="1541" max="1541" width="20.88671875" style="1" bestFit="1" customWidth="1"/>
    <col min="1542" max="1543" width="7" style="1" customWidth="1"/>
    <col min="1544" max="1544" width="12" style="1" bestFit="1" customWidth="1"/>
    <col min="1545" max="1547" width="7" style="1" customWidth="1"/>
    <col min="1548" max="1548" width="7.5546875" style="1" customWidth="1"/>
    <col min="1549" max="1791" width="9.109375" style="1"/>
    <col min="1792" max="1792" width="5.44140625" style="1" customWidth="1"/>
    <col min="1793" max="1793" width="9.44140625" style="1" customWidth="1"/>
    <col min="1794" max="1794" width="13.5546875" style="1" customWidth="1"/>
    <col min="1795" max="1795" width="10.88671875" style="1" customWidth="1"/>
    <col min="1796" max="1796" width="13.88671875" style="1" bestFit="1" customWidth="1"/>
    <col min="1797" max="1797" width="20.88671875" style="1" bestFit="1" customWidth="1"/>
    <col min="1798" max="1799" width="7" style="1" customWidth="1"/>
    <col min="1800" max="1800" width="12" style="1" bestFit="1" customWidth="1"/>
    <col min="1801" max="1803" width="7" style="1" customWidth="1"/>
    <col min="1804" max="1804" width="7.5546875" style="1" customWidth="1"/>
    <col min="1805" max="2047" width="9.109375" style="1"/>
    <col min="2048" max="2048" width="5.44140625" style="1" customWidth="1"/>
    <col min="2049" max="2049" width="9.44140625" style="1" customWidth="1"/>
    <col min="2050" max="2050" width="13.5546875" style="1" customWidth="1"/>
    <col min="2051" max="2051" width="10.88671875" style="1" customWidth="1"/>
    <col min="2052" max="2052" width="13.88671875" style="1" bestFit="1" customWidth="1"/>
    <col min="2053" max="2053" width="20.88671875" style="1" bestFit="1" customWidth="1"/>
    <col min="2054" max="2055" width="7" style="1" customWidth="1"/>
    <col min="2056" max="2056" width="12" style="1" bestFit="1" customWidth="1"/>
    <col min="2057" max="2059" width="7" style="1" customWidth="1"/>
    <col min="2060" max="2060" width="7.5546875" style="1" customWidth="1"/>
    <col min="2061" max="2303" width="9.109375" style="1"/>
    <col min="2304" max="2304" width="5.44140625" style="1" customWidth="1"/>
    <col min="2305" max="2305" width="9.44140625" style="1" customWidth="1"/>
    <col min="2306" max="2306" width="13.5546875" style="1" customWidth="1"/>
    <col min="2307" max="2307" width="10.88671875" style="1" customWidth="1"/>
    <col min="2308" max="2308" width="13.88671875" style="1" bestFit="1" customWidth="1"/>
    <col min="2309" max="2309" width="20.88671875" style="1" bestFit="1" customWidth="1"/>
    <col min="2310" max="2311" width="7" style="1" customWidth="1"/>
    <col min="2312" max="2312" width="12" style="1" bestFit="1" customWidth="1"/>
    <col min="2313" max="2315" width="7" style="1" customWidth="1"/>
    <col min="2316" max="2316" width="7.5546875" style="1" customWidth="1"/>
    <col min="2317" max="2559" width="9.109375" style="1"/>
    <col min="2560" max="2560" width="5.44140625" style="1" customWidth="1"/>
    <col min="2561" max="2561" width="9.44140625" style="1" customWidth="1"/>
    <col min="2562" max="2562" width="13.5546875" style="1" customWidth="1"/>
    <col min="2563" max="2563" width="10.88671875" style="1" customWidth="1"/>
    <col min="2564" max="2564" width="13.88671875" style="1" bestFit="1" customWidth="1"/>
    <col min="2565" max="2565" width="20.88671875" style="1" bestFit="1" customWidth="1"/>
    <col min="2566" max="2567" width="7" style="1" customWidth="1"/>
    <col min="2568" max="2568" width="12" style="1" bestFit="1" customWidth="1"/>
    <col min="2569" max="2571" width="7" style="1" customWidth="1"/>
    <col min="2572" max="2572" width="7.5546875" style="1" customWidth="1"/>
    <col min="2573" max="2815" width="9.109375" style="1"/>
    <col min="2816" max="2816" width="5.44140625" style="1" customWidth="1"/>
    <col min="2817" max="2817" width="9.44140625" style="1" customWidth="1"/>
    <col min="2818" max="2818" width="13.5546875" style="1" customWidth="1"/>
    <col min="2819" max="2819" width="10.88671875" style="1" customWidth="1"/>
    <col min="2820" max="2820" width="13.88671875" style="1" bestFit="1" customWidth="1"/>
    <col min="2821" max="2821" width="20.88671875" style="1" bestFit="1" customWidth="1"/>
    <col min="2822" max="2823" width="7" style="1" customWidth="1"/>
    <col min="2824" max="2824" width="12" style="1" bestFit="1" customWidth="1"/>
    <col min="2825" max="2827" width="7" style="1" customWidth="1"/>
    <col min="2828" max="2828" width="7.5546875" style="1" customWidth="1"/>
    <col min="2829" max="3071" width="9.109375" style="1"/>
    <col min="3072" max="3072" width="5.44140625" style="1" customWidth="1"/>
    <col min="3073" max="3073" width="9.44140625" style="1" customWidth="1"/>
    <col min="3074" max="3074" width="13.5546875" style="1" customWidth="1"/>
    <col min="3075" max="3075" width="10.88671875" style="1" customWidth="1"/>
    <col min="3076" max="3076" width="13.88671875" style="1" bestFit="1" customWidth="1"/>
    <col min="3077" max="3077" width="20.88671875" style="1" bestFit="1" customWidth="1"/>
    <col min="3078" max="3079" width="7" style="1" customWidth="1"/>
    <col min="3080" max="3080" width="12" style="1" bestFit="1" customWidth="1"/>
    <col min="3081" max="3083" width="7" style="1" customWidth="1"/>
    <col min="3084" max="3084" width="7.5546875" style="1" customWidth="1"/>
    <col min="3085" max="3327" width="9.109375" style="1"/>
    <col min="3328" max="3328" width="5.44140625" style="1" customWidth="1"/>
    <col min="3329" max="3329" width="9.44140625" style="1" customWidth="1"/>
    <col min="3330" max="3330" width="13.5546875" style="1" customWidth="1"/>
    <col min="3331" max="3331" width="10.88671875" style="1" customWidth="1"/>
    <col min="3332" max="3332" width="13.88671875" style="1" bestFit="1" customWidth="1"/>
    <col min="3333" max="3333" width="20.88671875" style="1" bestFit="1" customWidth="1"/>
    <col min="3334" max="3335" width="7" style="1" customWidth="1"/>
    <col min="3336" max="3336" width="12" style="1" bestFit="1" customWidth="1"/>
    <col min="3337" max="3339" width="7" style="1" customWidth="1"/>
    <col min="3340" max="3340" width="7.5546875" style="1" customWidth="1"/>
    <col min="3341" max="3583" width="9.109375" style="1"/>
    <col min="3584" max="3584" width="5.44140625" style="1" customWidth="1"/>
    <col min="3585" max="3585" width="9.44140625" style="1" customWidth="1"/>
    <col min="3586" max="3586" width="13.5546875" style="1" customWidth="1"/>
    <col min="3587" max="3587" width="10.88671875" style="1" customWidth="1"/>
    <col min="3588" max="3588" width="13.88671875" style="1" bestFit="1" customWidth="1"/>
    <col min="3589" max="3589" width="20.88671875" style="1" bestFit="1" customWidth="1"/>
    <col min="3590" max="3591" width="7" style="1" customWidth="1"/>
    <col min="3592" max="3592" width="12" style="1" bestFit="1" customWidth="1"/>
    <col min="3593" max="3595" width="7" style="1" customWidth="1"/>
    <col min="3596" max="3596" width="7.5546875" style="1" customWidth="1"/>
    <col min="3597" max="3839" width="9.109375" style="1"/>
    <col min="3840" max="3840" width="5.44140625" style="1" customWidth="1"/>
    <col min="3841" max="3841" width="9.44140625" style="1" customWidth="1"/>
    <col min="3842" max="3842" width="13.5546875" style="1" customWidth="1"/>
    <col min="3843" max="3843" width="10.88671875" style="1" customWidth="1"/>
    <col min="3844" max="3844" width="13.88671875" style="1" bestFit="1" customWidth="1"/>
    <col min="3845" max="3845" width="20.88671875" style="1" bestFit="1" customWidth="1"/>
    <col min="3846" max="3847" width="7" style="1" customWidth="1"/>
    <col min="3848" max="3848" width="12" style="1" bestFit="1" customWidth="1"/>
    <col min="3849" max="3851" width="7" style="1" customWidth="1"/>
    <col min="3852" max="3852" width="7.5546875" style="1" customWidth="1"/>
    <col min="3853" max="4095" width="9.109375" style="1"/>
    <col min="4096" max="4096" width="5.44140625" style="1" customWidth="1"/>
    <col min="4097" max="4097" width="9.44140625" style="1" customWidth="1"/>
    <col min="4098" max="4098" width="13.5546875" style="1" customWidth="1"/>
    <col min="4099" max="4099" width="10.88671875" style="1" customWidth="1"/>
    <col min="4100" max="4100" width="13.88671875" style="1" bestFit="1" customWidth="1"/>
    <col min="4101" max="4101" width="20.88671875" style="1" bestFit="1" customWidth="1"/>
    <col min="4102" max="4103" width="7" style="1" customWidth="1"/>
    <col min="4104" max="4104" width="12" style="1" bestFit="1" customWidth="1"/>
    <col min="4105" max="4107" width="7" style="1" customWidth="1"/>
    <col min="4108" max="4108" width="7.5546875" style="1" customWidth="1"/>
    <col min="4109" max="4351" width="9.109375" style="1"/>
    <col min="4352" max="4352" width="5.44140625" style="1" customWidth="1"/>
    <col min="4353" max="4353" width="9.44140625" style="1" customWidth="1"/>
    <col min="4354" max="4354" width="13.5546875" style="1" customWidth="1"/>
    <col min="4355" max="4355" width="10.88671875" style="1" customWidth="1"/>
    <col min="4356" max="4356" width="13.88671875" style="1" bestFit="1" customWidth="1"/>
    <col min="4357" max="4357" width="20.88671875" style="1" bestFit="1" customWidth="1"/>
    <col min="4358" max="4359" width="7" style="1" customWidth="1"/>
    <col min="4360" max="4360" width="12" style="1" bestFit="1" customWidth="1"/>
    <col min="4361" max="4363" width="7" style="1" customWidth="1"/>
    <col min="4364" max="4364" width="7.5546875" style="1" customWidth="1"/>
    <col min="4365" max="4607" width="9.109375" style="1"/>
    <col min="4608" max="4608" width="5.44140625" style="1" customWidth="1"/>
    <col min="4609" max="4609" width="9.44140625" style="1" customWidth="1"/>
    <col min="4610" max="4610" width="13.5546875" style="1" customWidth="1"/>
    <col min="4611" max="4611" width="10.88671875" style="1" customWidth="1"/>
    <col min="4612" max="4612" width="13.88671875" style="1" bestFit="1" customWidth="1"/>
    <col min="4613" max="4613" width="20.88671875" style="1" bestFit="1" customWidth="1"/>
    <col min="4614" max="4615" width="7" style="1" customWidth="1"/>
    <col min="4616" max="4616" width="12" style="1" bestFit="1" customWidth="1"/>
    <col min="4617" max="4619" width="7" style="1" customWidth="1"/>
    <col min="4620" max="4620" width="7.5546875" style="1" customWidth="1"/>
    <col min="4621" max="4863" width="9.109375" style="1"/>
    <col min="4864" max="4864" width="5.44140625" style="1" customWidth="1"/>
    <col min="4865" max="4865" width="9.44140625" style="1" customWidth="1"/>
    <col min="4866" max="4866" width="13.5546875" style="1" customWidth="1"/>
    <col min="4867" max="4867" width="10.88671875" style="1" customWidth="1"/>
    <col min="4868" max="4868" width="13.88671875" style="1" bestFit="1" customWidth="1"/>
    <col min="4869" max="4869" width="20.88671875" style="1" bestFit="1" customWidth="1"/>
    <col min="4870" max="4871" width="7" style="1" customWidth="1"/>
    <col min="4872" max="4872" width="12" style="1" bestFit="1" customWidth="1"/>
    <col min="4873" max="4875" width="7" style="1" customWidth="1"/>
    <col min="4876" max="4876" width="7.5546875" style="1" customWidth="1"/>
    <col min="4877" max="5119" width="9.109375" style="1"/>
    <col min="5120" max="5120" width="5.44140625" style="1" customWidth="1"/>
    <col min="5121" max="5121" width="9.44140625" style="1" customWidth="1"/>
    <col min="5122" max="5122" width="13.5546875" style="1" customWidth="1"/>
    <col min="5123" max="5123" width="10.88671875" style="1" customWidth="1"/>
    <col min="5124" max="5124" width="13.88671875" style="1" bestFit="1" customWidth="1"/>
    <col min="5125" max="5125" width="20.88671875" style="1" bestFit="1" customWidth="1"/>
    <col min="5126" max="5127" width="7" style="1" customWidth="1"/>
    <col min="5128" max="5128" width="12" style="1" bestFit="1" customWidth="1"/>
    <col min="5129" max="5131" width="7" style="1" customWidth="1"/>
    <col min="5132" max="5132" width="7.5546875" style="1" customWidth="1"/>
    <col min="5133" max="5375" width="9.109375" style="1"/>
    <col min="5376" max="5376" width="5.44140625" style="1" customWidth="1"/>
    <col min="5377" max="5377" width="9.44140625" style="1" customWidth="1"/>
    <col min="5378" max="5378" width="13.5546875" style="1" customWidth="1"/>
    <col min="5379" max="5379" width="10.88671875" style="1" customWidth="1"/>
    <col min="5380" max="5380" width="13.88671875" style="1" bestFit="1" customWidth="1"/>
    <col min="5381" max="5381" width="20.88671875" style="1" bestFit="1" customWidth="1"/>
    <col min="5382" max="5383" width="7" style="1" customWidth="1"/>
    <col min="5384" max="5384" width="12" style="1" bestFit="1" customWidth="1"/>
    <col min="5385" max="5387" width="7" style="1" customWidth="1"/>
    <col min="5388" max="5388" width="7.5546875" style="1" customWidth="1"/>
    <col min="5389" max="5631" width="9.109375" style="1"/>
    <col min="5632" max="5632" width="5.44140625" style="1" customWidth="1"/>
    <col min="5633" max="5633" width="9.44140625" style="1" customWidth="1"/>
    <col min="5634" max="5634" width="13.5546875" style="1" customWidth="1"/>
    <col min="5635" max="5635" width="10.88671875" style="1" customWidth="1"/>
    <col min="5636" max="5636" width="13.88671875" style="1" bestFit="1" customWidth="1"/>
    <col min="5637" max="5637" width="20.88671875" style="1" bestFit="1" customWidth="1"/>
    <col min="5638" max="5639" width="7" style="1" customWidth="1"/>
    <col min="5640" max="5640" width="12" style="1" bestFit="1" customWidth="1"/>
    <col min="5641" max="5643" width="7" style="1" customWidth="1"/>
    <col min="5644" max="5644" width="7.5546875" style="1" customWidth="1"/>
    <col min="5645" max="5887" width="9.109375" style="1"/>
    <col min="5888" max="5888" width="5.44140625" style="1" customWidth="1"/>
    <col min="5889" max="5889" width="9.44140625" style="1" customWidth="1"/>
    <col min="5890" max="5890" width="13.5546875" style="1" customWidth="1"/>
    <col min="5891" max="5891" width="10.88671875" style="1" customWidth="1"/>
    <col min="5892" max="5892" width="13.88671875" style="1" bestFit="1" customWidth="1"/>
    <col min="5893" max="5893" width="20.88671875" style="1" bestFit="1" customWidth="1"/>
    <col min="5894" max="5895" width="7" style="1" customWidth="1"/>
    <col min="5896" max="5896" width="12" style="1" bestFit="1" customWidth="1"/>
    <col min="5897" max="5899" width="7" style="1" customWidth="1"/>
    <col min="5900" max="5900" width="7.5546875" style="1" customWidth="1"/>
    <col min="5901" max="6143" width="9.109375" style="1"/>
    <col min="6144" max="6144" width="5.44140625" style="1" customWidth="1"/>
    <col min="6145" max="6145" width="9.44140625" style="1" customWidth="1"/>
    <col min="6146" max="6146" width="13.5546875" style="1" customWidth="1"/>
    <col min="6147" max="6147" width="10.88671875" style="1" customWidth="1"/>
    <col min="6148" max="6148" width="13.88671875" style="1" bestFit="1" customWidth="1"/>
    <col min="6149" max="6149" width="20.88671875" style="1" bestFit="1" customWidth="1"/>
    <col min="6150" max="6151" width="7" style="1" customWidth="1"/>
    <col min="6152" max="6152" width="12" style="1" bestFit="1" customWidth="1"/>
    <col min="6153" max="6155" width="7" style="1" customWidth="1"/>
    <col min="6156" max="6156" width="7.5546875" style="1" customWidth="1"/>
    <col min="6157" max="6399" width="9.109375" style="1"/>
    <col min="6400" max="6400" width="5.44140625" style="1" customWidth="1"/>
    <col min="6401" max="6401" width="9.44140625" style="1" customWidth="1"/>
    <col min="6402" max="6402" width="13.5546875" style="1" customWidth="1"/>
    <col min="6403" max="6403" width="10.88671875" style="1" customWidth="1"/>
    <col min="6404" max="6404" width="13.88671875" style="1" bestFit="1" customWidth="1"/>
    <col min="6405" max="6405" width="20.88671875" style="1" bestFit="1" customWidth="1"/>
    <col min="6406" max="6407" width="7" style="1" customWidth="1"/>
    <col min="6408" max="6408" width="12" style="1" bestFit="1" customWidth="1"/>
    <col min="6409" max="6411" width="7" style="1" customWidth="1"/>
    <col min="6412" max="6412" width="7.5546875" style="1" customWidth="1"/>
    <col min="6413" max="6655" width="9.109375" style="1"/>
    <col min="6656" max="6656" width="5.44140625" style="1" customWidth="1"/>
    <col min="6657" max="6657" width="9.44140625" style="1" customWidth="1"/>
    <col min="6658" max="6658" width="13.5546875" style="1" customWidth="1"/>
    <col min="6659" max="6659" width="10.88671875" style="1" customWidth="1"/>
    <col min="6660" max="6660" width="13.88671875" style="1" bestFit="1" customWidth="1"/>
    <col min="6661" max="6661" width="20.88671875" style="1" bestFit="1" customWidth="1"/>
    <col min="6662" max="6663" width="7" style="1" customWidth="1"/>
    <col min="6664" max="6664" width="12" style="1" bestFit="1" customWidth="1"/>
    <col min="6665" max="6667" width="7" style="1" customWidth="1"/>
    <col min="6668" max="6668" width="7.5546875" style="1" customWidth="1"/>
    <col min="6669" max="6911" width="9.109375" style="1"/>
    <col min="6912" max="6912" width="5.44140625" style="1" customWidth="1"/>
    <col min="6913" max="6913" width="9.44140625" style="1" customWidth="1"/>
    <col min="6914" max="6914" width="13.5546875" style="1" customWidth="1"/>
    <col min="6915" max="6915" width="10.88671875" style="1" customWidth="1"/>
    <col min="6916" max="6916" width="13.88671875" style="1" bestFit="1" customWidth="1"/>
    <col min="6917" max="6917" width="20.88671875" style="1" bestFit="1" customWidth="1"/>
    <col min="6918" max="6919" width="7" style="1" customWidth="1"/>
    <col min="6920" max="6920" width="12" style="1" bestFit="1" customWidth="1"/>
    <col min="6921" max="6923" width="7" style="1" customWidth="1"/>
    <col min="6924" max="6924" width="7.5546875" style="1" customWidth="1"/>
    <col min="6925" max="7167" width="9.109375" style="1"/>
    <col min="7168" max="7168" width="5.44140625" style="1" customWidth="1"/>
    <col min="7169" max="7169" width="9.44140625" style="1" customWidth="1"/>
    <col min="7170" max="7170" width="13.5546875" style="1" customWidth="1"/>
    <col min="7171" max="7171" width="10.88671875" style="1" customWidth="1"/>
    <col min="7172" max="7172" width="13.88671875" style="1" bestFit="1" customWidth="1"/>
    <col min="7173" max="7173" width="20.88671875" style="1" bestFit="1" customWidth="1"/>
    <col min="7174" max="7175" width="7" style="1" customWidth="1"/>
    <col min="7176" max="7176" width="12" style="1" bestFit="1" customWidth="1"/>
    <col min="7177" max="7179" width="7" style="1" customWidth="1"/>
    <col min="7180" max="7180" width="7.5546875" style="1" customWidth="1"/>
    <col min="7181" max="7423" width="9.109375" style="1"/>
    <col min="7424" max="7424" width="5.44140625" style="1" customWidth="1"/>
    <col min="7425" max="7425" width="9.44140625" style="1" customWidth="1"/>
    <col min="7426" max="7426" width="13.5546875" style="1" customWidth="1"/>
    <col min="7427" max="7427" width="10.88671875" style="1" customWidth="1"/>
    <col min="7428" max="7428" width="13.88671875" style="1" bestFit="1" customWidth="1"/>
    <col min="7429" max="7429" width="20.88671875" style="1" bestFit="1" customWidth="1"/>
    <col min="7430" max="7431" width="7" style="1" customWidth="1"/>
    <col min="7432" max="7432" width="12" style="1" bestFit="1" customWidth="1"/>
    <col min="7433" max="7435" width="7" style="1" customWidth="1"/>
    <col min="7436" max="7436" width="7.5546875" style="1" customWidth="1"/>
    <col min="7437" max="7679" width="9.109375" style="1"/>
    <col min="7680" max="7680" width="5.44140625" style="1" customWidth="1"/>
    <col min="7681" max="7681" width="9.44140625" style="1" customWidth="1"/>
    <col min="7682" max="7682" width="13.5546875" style="1" customWidth="1"/>
    <col min="7683" max="7683" width="10.88671875" style="1" customWidth="1"/>
    <col min="7684" max="7684" width="13.88671875" style="1" bestFit="1" customWidth="1"/>
    <col min="7685" max="7685" width="20.88671875" style="1" bestFit="1" customWidth="1"/>
    <col min="7686" max="7687" width="7" style="1" customWidth="1"/>
    <col min="7688" max="7688" width="12" style="1" bestFit="1" customWidth="1"/>
    <col min="7689" max="7691" width="7" style="1" customWidth="1"/>
    <col min="7692" max="7692" width="7.5546875" style="1" customWidth="1"/>
    <col min="7693" max="7935" width="9.109375" style="1"/>
    <col min="7936" max="7936" width="5.44140625" style="1" customWidth="1"/>
    <col min="7937" max="7937" width="9.44140625" style="1" customWidth="1"/>
    <col min="7938" max="7938" width="13.5546875" style="1" customWidth="1"/>
    <col min="7939" max="7939" width="10.88671875" style="1" customWidth="1"/>
    <col min="7940" max="7940" width="13.88671875" style="1" bestFit="1" customWidth="1"/>
    <col min="7941" max="7941" width="20.88671875" style="1" bestFit="1" customWidth="1"/>
    <col min="7942" max="7943" width="7" style="1" customWidth="1"/>
    <col min="7944" max="7944" width="12" style="1" bestFit="1" customWidth="1"/>
    <col min="7945" max="7947" width="7" style="1" customWidth="1"/>
    <col min="7948" max="7948" width="7.5546875" style="1" customWidth="1"/>
    <col min="7949" max="8191" width="9.109375" style="1"/>
    <col min="8192" max="8192" width="5.44140625" style="1" customWidth="1"/>
    <col min="8193" max="8193" width="9.44140625" style="1" customWidth="1"/>
    <col min="8194" max="8194" width="13.5546875" style="1" customWidth="1"/>
    <col min="8195" max="8195" width="10.88671875" style="1" customWidth="1"/>
    <col min="8196" max="8196" width="13.88671875" style="1" bestFit="1" customWidth="1"/>
    <col min="8197" max="8197" width="20.88671875" style="1" bestFit="1" customWidth="1"/>
    <col min="8198" max="8199" width="7" style="1" customWidth="1"/>
    <col min="8200" max="8200" width="12" style="1" bestFit="1" customWidth="1"/>
    <col min="8201" max="8203" width="7" style="1" customWidth="1"/>
    <col min="8204" max="8204" width="7.5546875" style="1" customWidth="1"/>
    <col min="8205" max="8447" width="9.109375" style="1"/>
    <col min="8448" max="8448" width="5.44140625" style="1" customWidth="1"/>
    <col min="8449" max="8449" width="9.44140625" style="1" customWidth="1"/>
    <col min="8450" max="8450" width="13.5546875" style="1" customWidth="1"/>
    <col min="8451" max="8451" width="10.88671875" style="1" customWidth="1"/>
    <col min="8452" max="8452" width="13.88671875" style="1" bestFit="1" customWidth="1"/>
    <col min="8453" max="8453" width="20.88671875" style="1" bestFit="1" customWidth="1"/>
    <col min="8454" max="8455" width="7" style="1" customWidth="1"/>
    <col min="8456" max="8456" width="12" style="1" bestFit="1" customWidth="1"/>
    <col min="8457" max="8459" width="7" style="1" customWidth="1"/>
    <col min="8460" max="8460" width="7.5546875" style="1" customWidth="1"/>
    <col min="8461" max="8703" width="9.109375" style="1"/>
    <col min="8704" max="8704" width="5.44140625" style="1" customWidth="1"/>
    <col min="8705" max="8705" width="9.44140625" style="1" customWidth="1"/>
    <col min="8706" max="8706" width="13.5546875" style="1" customWidth="1"/>
    <col min="8707" max="8707" width="10.88671875" style="1" customWidth="1"/>
    <col min="8708" max="8708" width="13.88671875" style="1" bestFit="1" customWidth="1"/>
    <col min="8709" max="8709" width="20.88671875" style="1" bestFit="1" customWidth="1"/>
    <col min="8710" max="8711" width="7" style="1" customWidth="1"/>
    <col min="8712" max="8712" width="12" style="1" bestFit="1" customWidth="1"/>
    <col min="8713" max="8715" width="7" style="1" customWidth="1"/>
    <col min="8716" max="8716" width="7.5546875" style="1" customWidth="1"/>
    <col min="8717" max="8959" width="9.109375" style="1"/>
    <col min="8960" max="8960" width="5.44140625" style="1" customWidth="1"/>
    <col min="8961" max="8961" width="9.44140625" style="1" customWidth="1"/>
    <col min="8962" max="8962" width="13.5546875" style="1" customWidth="1"/>
    <col min="8963" max="8963" width="10.88671875" style="1" customWidth="1"/>
    <col min="8964" max="8964" width="13.88671875" style="1" bestFit="1" customWidth="1"/>
    <col min="8965" max="8965" width="20.88671875" style="1" bestFit="1" customWidth="1"/>
    <col min="8966" max="8967" width="7" style="1" customWidth="1"/>
    <col min="8968" max="8968" width="12" style="1" bestFit="1" customWidth="1"/>
    <col min="8969" max="8971" width="7" style="1" customWidth="1"/>
    <col min="8972" max="8972" width="7.5546875" style="1" customWidth="1"/>
    <col min="8973" max="9215" width="9.109375" style="1"/>
    <col min="9216" max="9216" width="5.44140625" style="1" customWidth="1"/>
    <col min="9217" max="9217" width="9.44140625" style="1" customWidth="1"/>
    <col min="9218" max="9218" width="13.5546875" style="1" customWidth="1"/>
    <col min="9219" max="9219" width="10.88671875" style="1" customWidth="1"/>
    <col min="9220" max="9220" width="13.88671875" style="1" bestFit="1" customWidth="1"/>
    <col min="9221" max="9221" width="20.88671875" style="1" bestFit="1" customWidth="1"/>
    <col min="9222" max="9223" width="7" style="1" customWidth="1"/>
    <col min="9224" max="9224" width="12" style="1" bestFit="1" customWidth="1"/>
    <col min="9225" max="9227" width="7" style="1" customWidth="1"/>
    <col min="9228" max="9228" width="7.5546875" style="1" customWidth="1"/>
    <col min="9229" max="9471" width="9.109375" style="1"/>
    <col min="9472" max="9472" width="5.44140625" style="1" customWidth="1"/>
    <col min="9473" max="9473" width="9.44140625" style="1" customWidth="1"/>
    <col min="9474" max="9474" width="13.5546875" style="1" customWidth="1"/>
    <col min="9475" max="9475" width="10.88671875" style="1" customWidth="1"/>
    <col min="9476" max="9476" width="13.88671875" style="1" bestFit="1" customWidth="1"/>
    <col min="9477" max="9477" width="20.88671875" style="1" bestFit="1" customWidth="1"/>
    <col min="9478" max="9479" width="7" style="1" customWidth="1"/>
    <col min="9480" max="9480" width="12" style="1" bestFit="1" customWidth="1"/>
    <col min="9481" max="9483" width="7" style="1" customWidth="1"/>
    <col min="9484" max="9484" width="7.5546875" style="1" customWidth="1"/>
    <col min="9485" max="9727" width="9.109375" style="1"/>
    <col min="9728" max="9728" width="5.44140625" style="1" customWidth="1"/>
    <col min="9729" max="9729" width="9.44140625" style="1" customWidth="1"/>
    <col min="9730" max="9730" width="13.5546875" style="1" customWidth="1"/>
    <col min="9731" max="9731" width="10.88671875" style="1" customWidth="1"/>
    <col min="9732" max="9732" width="13.88671875" style="1" bestFit="1" customWidth="1"/>
    <col min="9733" max="9733" width="20.88671875" style="1" bestFit="1" customWidth="1"/>
    <col min="9734" max="9735" width="7" style="1" customWidth="1"/>
    <col min="9736" max="9736" width="12" style="1" bestFit="1" customWidth="1"/>
    <col min="9737" max="9739" width="7" style="1" customWidth="1"/>
    <col min="9740" max="9740" width="7.5546875" style="1" customWidth="1"/>
    <col min="9741" max="9983" width="9.109375" style="1"/>
    <col min="9984" max="9984" width="5.44140625" style="1" customWidth="1"/>
    <col min="9985" max="9985" width="9.44140625" style="1" customWidth="1"/>
    <col min="9986" max="9986" width="13.5546875" style="1" customWidth="1"/>
    <col min="9987" max="9987" width="10.88671875" style="1" customWidth="1"/>
    <col min="9988" max="9988" width="13.88671875" style="1" bestFit="1" customWidth="1"/>
    <col min="9989" max="9989" width="20.88671875" style="1" bestFit="1" customWidth="1"/>
    <col min="9990" max="9991" width="7" style="1" customWidth="1"/>
    <col min="9992" max="9992" width="12" style="1" bestFit="1" customWidth="1"/>
    <col min="9993" max="9995" width="7" style="1" customWidth="1"/>
    <col min="9996" max="9996" width="7.5546875" style="1" customWidth="1"/>
    <col min="9997" max="10239" width="9.109375" style="1"/>
    <col min="10240" max="10240" width="5.44140625" style="1" customWidth="1"/>
    <col min="10241" max="10241" width="9.44140625" style="1" customWidth="1"/>
    <col min="10242" max="10242" width="13.5546875" style="1" customWidth="1"/>
    <col min="10243" max="10243" width="10.88671875" style="1" customWidth="1"/>
    <col min="10244" max="10244" width="13.88671875" style="1" bestFit="1" customWidth="1"/>
    <col min="10245" max="10245" width="20.88671875" style="1" bestFit="1" customWidth="1"/>
    <col min="10246" max="10247" width="7" style="1" customWidth="1"/>
    <col min="10248" max="10248" width="12" style="1" bestFit="1" customWidth="1"/>
    <col min="10249" max="10251" width="7" style="1" customWidth="1"/>
    <col min="10252" max="10252" width="7.5546875" style="1" customWidth="1"/>
    <col min="10253" max="10495" width="9.109375" style="1"/>
    <col min="10496" max="10496" width="5.44140625" style="1" customWidth="1"/>
    <col min="10497" max="10497" width="9.44140625" style="1" customWidth="1"/>
    <col min="10498" max="10498" width="13.5546875" style="1" customWidth="1"/>
    <col min="10499" max="10499" width="10.88671875" style="1" customWidth="1"/>
    <col min="10500" max="10500" width="13.88671875" style="1" bestFit="1" customWidth="1"/>
    <col min="10501" max="10501" width="20.88671875" style="1" bestFit="1" customWidth="1"/>
    <col min="10502" max="10503" width="7" style="1" customWidth="1"/>
    <col min="10504" max="10504" width="12" style="1" bestFit="1" customWidth="1"/>
    <col min="10505" max="10507" width="7" style="1" customWidth="1"/>
    <col min="10508" max="10508" width="7.5546875" style="1" customWidth="1"/>
    <col min="10509" max="10751" width="9.109375" style="1"/>
    <col min="10752" max="10752" width="5.44140625" style="1" customWidth="1"/>
    <col min="10753" max="10753" width="9.44140625" style="1" customWidth="1"/>
    <col min="10754" max="10754" width="13.5546875" style="1" customWidth="1"/>
    <col min="10755" max="10755" width="10.88671875" style="1" customWidth="1"/>
    <col min="10756" max="10756" width="13.88671875" style="1" bestFit="1" customWidth="1"/>
    <col min="10757" max="10757" width="20.88671875" style="1" bestFit="1" customWidth="1"/>
    <col min="10758" max="10759" width="7" style="1" customWidth="1"/>
    <col min="10760" max="10760" width="12" style="1" bestFit="1" customWidth="1"/>
    <col min="10761" max="10763" width="7" style="1" customWidth="1"/>
    <col min="10764" max="10764" width="7.5546875" style="1" customWidth="1"/>
    <col min="10765" max="11007" width="9.109375" style="1"/>
    <col min="11008" max="11008" width="5.44140625" style="1" customWidth="1"/>
    <col min="11009" max="11009" width="9.44140625" style="1" customWidth="1"/>
    <col min="11010" max="11010" width="13.5546875" style="1" customWidth="1"/>
    <col min="11011" max="11011" width="10.88671875" style="1" customWidth="1"/>
    <col min="11012" max="11012" width="13.88671875" style="1" bestFit="1" customWidth="1"/>
    <col min="11013" max="11013" width="20.88671875" style="1" bestFit="1" customWidth="1"/>
    <col min="11014" max="11015" width="7" style="1" customWidth="1"/>
    <col min="11016" max="11016" width="12" style="1" bestFit="1" customWidth="1"/>
    <col min="11017" max="11019" width="7" style="1" customWidth="1"/>
    <col min="11020" max="11020" width="7.5546875" style="1" customWidth="1"/>
    <col min="11021" max="11263" width="9.109375" style="1"/>
    <col min="11264" max="11264" width="5.44140625" style="1" customWidth="1"/>
    <col min="11265" max="11265" width="9.44140625" style="1" customWidth="1"/>
    <col min="11266" max="11266" width="13.5546875" style="1" customWidth="1"/>
    <col min="11267" max="11267" width="10.88671875" style="1" customWidth="1"/>
    <col min="11268" max="11268" width="13.88671875" style="1" bestFit="1" customWidth="1"/>
    <col min="11269" max="11269" width="20.88671875" style="1" bestFit="1" customWidth="1"/>
    <col min="11270" max="11271" width="7" style="1" customWidth="1"/>
    <col min="11272" max="11272" width="12" style="1" bestFit="1" customWidth="1"/>
    <col min="11273" max="11275" width="7" style="1" customWidth="1"/>
    <col min="11276" max="11276" width="7.5546875" style="1" customWidth="1"/>
    <col min="11277" max="11519" width="9.109375" style="1"/>
    <col min="11520" max="11520" width="5.44140625" style="1" customWidth="1"/>
    <col min="11521" max="11521" width="9.44140625" style="1" customWidth="1"/>
    <col min="11522" max="11522" width="13.5546875" style="1" customWidth="1"/>
    <col min="11523" max="11523" width="10.88671875" style="1" customWidth="1"/>
    <col min="11524" max="11524" width="13.88671875" style="1" bestFit="1" customWidth="1"/>
    <col min="11525" max="11525" width="20.88671875" style="1" bestFit="1" customWidth="1"/>
    <col min="11526" max="11527" width="7" style="1" customWidth="1"/>
    <col min="11528" max="11528" width="12" style="1" bestFit="1" customWidth="1"/>
    <col min="11529" max="11531" width="7" style="1" customWidth="1"/>
    <col min="11532" max="11532" width="7.5546875" style="1" customWidth="1"/>
    <col min="11533" max="11775" width="9.109375" style="1"/>
    <col min="11776" max="11776" width="5.44140625" style="1" customWidth="1"/>
    <col min="11777" max="11777" width="9.44140625" style="1" customWidth="1"/>
    <col min="11778" max="11778" width="13.5546875" style="1" customWidth="1"/>
    <col min="11779" max="11779" width="10.88671875" style="1" customWidth="1"/>
    <col min="11780" max="11780" width="13.88671875" style="1" bestFit="1" customWidth="1"/>
    <col min="11781" max="11781" width="20.88671875" style="1" bestFit="1" customWidth="1"/>
    <col min="11782" max="11783" width="7" style="1" customWidth="1"/>
    <col min="11784" max="11784" width="12" style="1" bestFit="1" customWidth="1"/>
    <col min="11785" max="11787" width="7" style="1" customWidth="1"/>
    <col min="11788" max="11788" width="7.5546875" style="1" customWidth="1"/>
    <col min="11789" max="12031" width="9.109375" style="1"/>
    <col min="12032" max="12032" width="5.44140625" style="1" customWidth="1"/>
    <col min="12033" max="12033" width="9.44140625" style="1" customWidth="1"/>
    <col min="12034" max="12034" width="13.5546875" style="1" customWidth="1"/>
    <col min="12035" max="12035" width="10.88671875" style="1" customWidth="1"/>
    <col min="12036" max="12036" width="13.88671875" style="1" bestFit="1" customWidth="1"/>
    <col min="12037" max="12037" width="20.88671875" style="1" bestFit="1" customWidth="1"/>
    <col min="12038" max="12039" width="7" style="1" customWidth="1"/>
    <col min="12040" max="12040" width="12" style="1" bestFit="1" customWidth="1"/>
    <col min="12041" max="12043" width="7" style="1" customWidth="1"/>
    <col min="12044" max="12044" width="7.5546875" style="1" customWidth="1"/>
    <col min="12045" max="12287" width="9.109375" style="1"/>
    <col min="12288" max="12288" width="5.44140625" style="1" customWidth="1"/>
    <col min="12289" max="12289" width="9.44140625" style="1" customWidth="1"/>
    <col min="12290" max="12290" width="13.5546875" style="1" customWidth="1"/>
    <col min="12291" max="12291" width="10.88671875" style="1" customWidth="1"/>
    <col min="12292" max="12292" width="13.88671875" style="1" bestFit="1" customWidth="1"/>
    <col min="12293" max="12293" width="20.88671875" style="1" bestFit="1" customWidth="1"/>
    <col min="12294" max="12295" width="7" style="1" customWidth="1"/>
    <col min="12296" max="12296" width="12" style="1" bestFit="1" customWidth="1"/>
    <col min="12297" max="12299" width="7" style="1" customWidth="1"/>
    <col min="12300" max="12300" width="7.5546875" style="1" customWidth="1"/>
    <col min="12301" max="12543" width="9.109375" style="1"/>
    <col min="12544" max="12544" width="5.44140625" style="1" customWidth="1"/>
    <col min="12545" max="12545" width="9.44140625" style="1" customWidth="1"/>
    <col min="12546" max="12546" width="13.5546875" style="1" customWidth="1"/>
    <col min="12547" max="12547" width="10.88671875" style="1" customWidth="1"/>
    <col min="12548" max="12548" width="13.88671875" style="1" bestFit="1" customWidth="1"/>
    <col min="12549" max="12549" width="20.88671875" style="1" bestFit="1" customWidth="1"/>
    <col min="12550" max="12551" width="7" style="1" customWidth="1"/>
    <col min="12552" max="12552" width="12" style="1" bestFit="1" customWidth="1"/>
    <col min="12553" max="12555" width="7" style="1" customWidth="1"/>
    <col min="12556" max="12556" width="7.5546875" style="1" customWidth="1"/>
    <col min="12557" max="12799" width="9.109375" style="1"/>
    <col min="12800" max="12800" width="5.44140625" style="1" customWidth="1"/>
    <col min="12801" max="12801" width="9.44140625" style="1" customWidth="1"/>
    <col min="12802" max="12802" width="13.5546875" style="1" customWidth="1"/>
    <col min="12803" max="12803" width="10.88671875" style="1" customWidth="1"/>
    <col min="12804" max="12804" width="13.88671875" style="1" bestFit="1" customWidth="1"/>
    <col min="12805" max="12805" width="20.88671875" style="1" bestFit="1" customWidth="1"/>
    <col min="12806" max="12807" width="7" style="1" customWidth="1"/>
    <col min="12808" max="12808" width="12" style="1" bestFit="1" customWidth="1"/>
    <col min="12809" max="12811" width="7" style="1" customWidth="1"/>
    <col min="12812" max="12812" width="7.5546875" style="1" customWidth="1"/>
    <col min="12813" max="13055" width="9.109375" style="1"/>
    <col min="13056" max="13056" width="5.44140625" style="1" customWidth="1"/>
    <col min="13057" max="13057" width="9.44140625" style="1" customWidth="1"/>
    <col min="13058" max="13058" width="13.5546875" style="1" customWidth="1"/>
    <col min="13059" max="13059" width="10.88671875" style="1" customWidth="1"/>
    <col min="13060" max="13060" width="13.88671875" style="1" bestFit="1" customWidth="1"/>
    <col min="13061" max="13061" width="20.88671875" style="1" bestFit="1" customWidth="1"/>
    <col min="13062" max="13063" width="7" style="1" customWidth="1"/>
    <col min="13064" max="13064" width="12" style="1" bestFit="1" customWidth="1"/>
    <col min="13065" max="13067" width="7" style="1" customWidth="1"/>
    <col min="13068" max="13068" width="7.5546875" style="1" customWidth="1"/>
    <col min="13069" max="13311" width="9.109375" style="1"/>
    <col min="13312" max="13312" width="5.44140625" style="1" customWidth="1"/>
    <col min="13313" max="13313" width="9.44140625" style="1" customWidth="1"/>
    <col min="13314" max="13314" width="13.5546875" style="1" customWidth="1"/>
    <col min="13315" max="13315" width="10.88671875" style="1" customWidth="1"/>
    <col min="13316" max="13316" width="13.88671875" style="1" bestFit="1" customWidth="1"/>
    <col min="13317" max="13317" width="20.88671875" style="1" bestFit="1" customWidth="1"/>
    <col min="13318" max="13319" width="7" style="1" customWidth="1"/>
    <col min="13320" max="13320" width="12" style="1" bestFit="1" customWidth="1"/>
    <col min="13321" max="13323" width="7" style="1" customWidth="1"/>
    <col min="13324" max="13324" width="7.5546875" style="1" customWidth="1"/>
    <col min="13325" max="13567" width="9.109375" style="1"/>
    <col min="13568" max="13568" width="5.44140625" style="1" customWidth="1"/>
    <col min="13569" max="13569" width="9.44140625" style="1" customWidth="1"/>
    <col min="13570" max="13570" width="13.5546875" style="1" customWidth="1"/>
    <col min="13571" max="13571" width="10.88671875" style="1" customWidth="1"/>
    <col min="13572" max="13572" width="13.88671875" style="1" bestFit="1" customWidth="1"/>
    <col min="13573" max="13573" width="20.88671875" style="1" bestFit="1" customWidth="1"/>
    <col min="13574" max="13575" width="7" style="1" customWidth="1"/>
    <col min="13576" max="13576" width="12" style="1" bestFit="1" customWidth="1"/>
    <col min="13577" max="13579" width="7" style="1" customWidth="1"/>
    <col min="13580" max="13580" width="7.5546875" style="1" customWidth="1"/>
    <col min="13581" max="13823" width="9.109375" style="1"/>
    <col min="13824" max="13824" width="5.44140625" style="1" customWidth="1"/>
    <col min="13825" max="13825" width="9.44140625" style="1" customWidth="1"/>
    <col min="13826" max="13826" width="13.5546875" style="1" customWidth="1"/>
    <col min="13827" max="13827" width="10.88671875" style="1" customWidth="1"/>
    <col min="13828" max="13828" width="13.88671875" style="1" bestFit="1" customWidth="1"/>
    <col min="13829" max="13829" width="20.88671875" style="1" bestFit="1" customWidth="1"/>
    <col min="13830" max="13831" width="7" style="1" customWidth="1"/>
    <col min="13832" max="13832" width="12" style="1" bestFit="1" customWidth="1"/>
    <col min="13833" max="13835" width="7" style="1" customWidth="1"/>
    <col min="13836" max="13836" width="7.5546875" style="1" customWidth="1"/>
    <col min="13837" max="14079" width="9.109375" style="1"/>
    <col min="14080" max="14080" width="5.44140625" style="1" customWidth="1"/>
    <col min="14081" max="14081" width="9.44140625" style="1" customWidth="1"/>
    <col min="14082" max="14082" width="13.5546875" style="1" customWidth="1"/>
    <col min="14083" max="14083" width="10.88671875" style="1" customWidth="1"/>
    <col min="14084" max="14084" width="13.88671875" style="1" bestFit="1" customWidth="1"/>
    <col min="14085" max="14085" width="20.88671875" style="1" bestFit="1" customWidth="1"/>
    <col min="14086" max="14087" width="7" style="1" customWidth="1"/>
    <col min="14088" max="14088" width="12" style="1" bestFit="1" customWidth="1"/>
    <col min="14089" max="14091" width="7" style="1" customWidth="1"/>
    <col min="14092" max="14092" width="7.5546875" style="1" customWidth="1"/>
    <col min="14093" max="14335" width="9.109375" style="1"/>
    <col min="14336" max="14336" width="5.44140625" style="1" customWidth="1"/>
    <col min="14337" max="14337" width="9.44140625" style="1" customWidth="1"/>
    <col min="14338" max="14338" width="13.5546875" style="1" customWidth="1"/>
    <col min="14339" max="14339" width="10.88671875" style="1" customWidth="1"/>
    <col min="14340" max="14340" width="13.88671875" style="1" bestFit="1" customWidth="1"/>
    <col min="14341" max="14341" width="20.88671875" style="1" bestFit="1" customWidth="1"/>
    <col min="14342" max="14343" width="7" style="1" customWidth="1"/>
    <col min="14344" max="14344" width="12" style="1" bestFit="1" customWidth="1"/>
    <col min="14345" max="14347" width="7" style="1" customWidth="1"/>
    <col min="14348" max="14348" width="7.5546875" style="1" customWidth="1"/>
    <col min="14349" max="14591" width="9.109375" style="1"/>
    <col min="14592" max="14592" width="5.44140625" style="1" customWidth="1"/>
    <col min="14593" max="14593" width="9.44140625" style="1" customWidth="1"/>
    <col min="14594" max="14594" width="13.5546875" style="1" customWidth="1"/>
    <col min="14595" max="14595" width="10.88671875" style="1" customWidth="1"/>
    <col min="14596" max="14596" width="13.88671875" style="1" bestFit="1" customWidth="1"/>
    <col min="14597" max="14597" width="20.88671875" style="1" bestFit="1" customWidth="1"/>
    <col min="14598" max="14599" width="7" style="1" customWidth="1"/>
    <col min="14600" max="14600" width="12" style="1" bestFit="1" customWidth="1"/>
    <col min="14601" max="14603" width="7" style="1" customWidth="1"/>
    <col min="14604" max="14604" width="7.5546875" style="1" customWidth="1"/>
    <col min="14605" max="14847" width="9.109375" style="1"/>
    <col min="14848" max="14848" width="5.44140625" style="1" customWidth="1"/>
    <col min="14849" max="14849" width="9.44140625" style="1" customWidth="1"/>
    <col min="14850" max="14850" width="13.5546875" style="1" customWidth="1"/>
    <col min="14851" max="14851" width="10.88671875" style="1" customWidth="1"/>
    <col min="14852" max="14852" width="13.88671875" style="1" bestFit="1" customWidth="1"/>
    <col min="14853" max="14853" width="20.88671875" style="1" bestFit="1" customWidth="1"/>
    <col min="14854" max="14855" width="7" style="1" customWidth="1"/>
    <col min="14856" max="14856" width="12" style="1" bestFit="1" customWidth="1"/>
    <col min="14857" max="14859" width="7" style="1" customWidth="1"/>
    <col min="14860" max="14860" width="7.5546875" style="1" customWidth="1"/>
    <col min="14861" max="15103" width="9.109375" style="1"/>
    <col min="15104" max="15104" width="5.44140625" style="1" customWidth="1"/>
    <col min="15105" max="15105" width="9.44140625" style="1" customWidth="1"/>
    <col min="15106" max="15106" width="13.5546875" style="1" customWidth="1"/>
    <col min="15107" max="15107" width="10.88671875" style="1" customWidth="1"/>
    <col min="15108" max="15108" width="13.88671875" style="1" bestFit="1" customWidth="1"/>
    <col min="15109" max="15109" width="20.88671875" style="1" bestFit="1" customWidth="1"/>
    <col min="15110" max="15111" width="7" style="1" customWidth="1"/>
    <col min="15112" max="15112" width="12" style="1" bestFit="1" customWidth="1"/>
    <col min="15113" max="15115" width="7" style="1" customWidth="1"/>
    <col min="15116" max="15116" width="7.5546875" style="1" customWidth="1"/>
    <col min="15117" max="15359" width="9.109375" style="1"/>
    <col min="15360" max="15360" width="5.44140625" style="1" customWidth="1"/>
    <col min="15361" max="15361" width="9.44140625" style="1" customWidth="1"/>
    <col min="15362" max="15362" width="13.5546875" style="1" customWidth="1"/>
    <col min="15363" max="15363" width="10.88671875" style="1" customWidth="1"/>
    <col min="15364" max="15364" width="13.88671875" style="1" bestFit="1" customWidth="1"/>
    <col min="15365" max="15365" width="20.88671875" style="1" bestFit="1" customWidth="1"/>
    <col min="15366" max="15367" width="7" style="1" customWidth="1"/>
    <col min="15368" max="15368" width="12" style="1" bestFit="1" customWidth="1"/>
    <col min="15369" max="15371" width="7" style="1" customWidth="1"/>
    <col min="15372" max="15372" width="7.5546875" style="1" customWidth="1"/>
    <col min="15373" max="15615" width="9.109375" style="1"/>
    <col min="15616" max="15616" width="5.44140625" style="1" customWidth="1"/>
    <col min="15617" max="15617" width="9.44140625" style="1" customWidth="1"/>
    <col min="15618" max="15618" width="13.5546875" style="1" customWidth="1"/>
    <col min="15619" max="15619" width="10.88671875" style="1" customWidth="1"/>
    <col min="15620" max="15620" width="13.88671875" style="1" bestFit="1" customWidth="1"/>
    <col min="15621" max="15621" width="20.88671875" style="1" bestFit="1" customWidth="1"/>
    <col min="15622" max="15623" width="7" style="1" customWidth="1"/>
    <col min="15624" max="15624" width="12" style="1" bestFit="1" customWidth="1"/>
    <col min="15625" max="15627" width="7" style="1" customWidth="1"/>
    <col min="15628" max="15628" width="7.5546875" style="1" customWidth="1"/>
    <col min="15629" max="15871" width="9.109375" style="1"/>
    <col min="15872" max="15872" width="5.44140625" style="1" customWidth="1"/>
    <col min="15873" max="15873" width="9.44140625" style="1" customWidth="1"/>
    <col min="15874" max="15874" width="13.5546875" style="1" customWidth="1"/>
    <col min="15875" max="15875" width="10.88671875" style="1" customWidth="1"/>
    <col min="15876" max="15876" width="13.88671875" style="1" bestFit="1" customWidth="1"/>
    <col min="15877" max="15877" width="20.88671875" style="1" bestFit="1" customWidth="1"/>
    <col min="15878" max="15879" width="7" style="1" customWidth="1"/>
    <col min="15880" max="15880" width="12" style="1" bestFit="1" customWidth="1"/>
    <col min="15881" max="15883" width="7" style="1" customWidth="1"/>
    <col min="15884" max="15884" width="7.5546875" style="1" customWidth="1"/>
    <col min="15885" max="16127" width="9.109375" style="1"/>
    <col min="16128" max="16128" width="5.44140625" style="1" customWidth="1"/>
    <col min="16129" max="16129" width="9.44140625" style="1" customWidth="1"/>
    <col min="16130" max="16130" width="13.5546875" style="1" customWidth="1"/>
    <col min="16131" max="16131" width="10.88671875" style="1" customWidth="1"/>
    <col min="16132" max="16132" width="13.88671875" style="1" bestFit="1" customWidth="1"/>
    <col min="16133" max="16133" width="20.88671875" style="1" bestFit="1" customWidth="1"/>
    <col min="16134" max="16135" width="7" style="1" customWidth="1"/>
    <col min="16136" max="16136" width="12" style="1" bestFit="1" customWidth="1"/>
    <col min="16137" max="16139" width="7" style="1" customWidth="1"/>
    <col min="16140" max="16140" width="7.5546875" style="1" customWidth="1"/>
    <col min="16141" max="16384" width="9.109375" style="1"/>
  </cols>
  <sheetData>
    <row r="1" spans="1:13" ht="17.399999999999999" x14ac:dyDescent="0.3">
      <c r="A1" s="79" t="s">
        <v>271</v>
      </c>
      <c r="B1" s="2"/>
      <c r="E1" s="2"/>
      <c r="F1" s="3"/>
      <c r="G1" s="80" t="s">
        <v>287</v>
      </c>
      <c r="H1" s="4"/>
      <c r="I1" s="1"/>
      <c r="J1" s="1"/>
      <c r="K1" s="1"/>
      <c r="L1" s="1"/>
    </row>
    <row r="2" spans="1:13" s="5" customFormat="1" ht="4.2" x14ac:dyDescent="0.15">
      <c r="B2" s="6"/>
      <c r="E2" s="7"/>
    </row>
    <row r="3" spans="1:13" s="34" customFormat="1" x14ac:dyDescent="0.25">
      <c r="A3" s="58"/>
      <c r="B3" s="59" t="s">
        <v>126</v>
      </c>
      <c r="C3" s="59"/>
      <c r="D3" s="59" t="s">
        <v>90</v>
      </c>
      <c r="E3" s="60"/>
      <c r="F3" s="61" t="s">
        <v>127</v>
      </c>
      <c r="G3" s="58"/>
      <c r="H3" s="42"/>
      <c r="I3" s="42"/>
      <c r="J3" s="42"/>
      <c r="K3" s="42"/>
      <c r="M3" s="1"/>
    </row>
    <row r="4" spans="1:13" s="34" customFormat="1" ht="13.8" thickBot="1" x14ac:dyDescent="0.3">
      <c r="A4" s="58"/>
      <c r="B4" s="58"/>
      <c r="C4" s="58"/>
      <c r="D4" s="58"/>
      <c r="E4" s="58"/>
      <c r="F4" s="58"/>
      <c r="G4" s="58"/>
      <c r="H4" s="42"/>
      <c r="I4" s="42"/>
      <c r="J4" s="42"/>
      <c r="K4" s="42"/>
      <c r="M4" s="1"/>
    </row>
    <row r="5" spans="1:13" s="34" customFormat="1" ht="13.8" thickBot="1" x14ac:dyDescent="0.3">
      <c r="A5" s="62" t="s">
        <v>137</v>
      </c>
      <c r="B5" s="63" t="s">
        <v>0</v>
      </c>
      <c r="C5" s="64" t="s">
        <v>1</v>
      </c>
      <c r="D5" s="62" t="s">
        <v>2</v>
      </c>
      <c r="E5" s="62" t="s">
        <v>3</v>
      </c>
      <c r="F5" s="62" t="s">
        <v>4</v>
      </c>
      <c r="G5" s="65" t="s">
        <v>95</v>
      </c>
      <c r="H5" s="117" t="s">
        <v>283</v>
      </c>
      <c r="I5" s="42"/>
      <c r="J5" s="42"/>
      <c r="K5" s="42"/>
      <c r="M5" s="1"/>
    </row>
    <row r="6" spans="1:13" s="34" customFormat="1" x14ac:dyDescent="0.25">
      <c r="A6" s="66">
        <v>1</v>
      </c>
      <c r="B6" s="67" t="s">
        <v>509</v>
      </c>
      <c r="C6" s="68" t="s">
        <v>233</v>
      </c>
      <c r="D6" s="69">
        <v>40466</v>
      </c>
      <c r="E6" s="70" t="s">
        <v>682</v>
      </c>
      <c r="F6" s="70" t="s">
        <v>18</v>
      </c>
      <c r="G6" s="71">
        <v>10.29</v>
      </c>
      <c r="H6" s="116" t="str">
        <f>IF(ISBLANK(G6),"",IF(G6&gt;13.34,"",IF(G6&lt;=9.24,"I A",IF(G6&lt;=9.84,"II A",IF(G6&lt;=10.84,"III A",IF(G6&lt;=11.94,"I JA",IF(G6&lt;=12.74,"II JA",IF(G6&lt;=13.34,"III JA"))))))))</f>
        <v>III A</v>
      </c>
      <c r="I6" s="42"/>
      <c r="J6" s="42"/>
      <c r="K6" s="42"/>
      <c r="M6" s="1"/>
    </row>
    <row r="7" spans="1:13" s="34" customFormat="1" x14ac:dyDescent="0.25">
      <c r="A7" s="66">
        <v>2</v>
      </c>
      <c r="B7" s="67" t="s">
        <v>517</v>
      </c>
      <c r="C7" s="68" t="s">
        <v>518</v>
      </c>
      <c r="D7" s="69">
        <v>40347</v>
      </c>
      <c r="E7" s="70" t="s">
        <v>682</v>
      </c>
      <c r="F7" s="70" t="s">
        <v>18</v>
      </c>
      <c r="G7" s="71">
        <v>10.86</v>
      </c>
      <c r="H7" s="116" t="str">
        <f t="shared" ref="H7:H9" si="0">IF(ISBLANK(G7),"",IF(G7&gt;13.34,"",IF(G7&lt;=9.24,"I A",IF(G7&lt;=9.84,"II A",IF(G7&lt;=10.84,"III A",IF(G7&lt;=11.94,"I JA",IF(G7&lt;=12.74,"II JA",IF(G7&lt;=13.34,"III JA"))))))))</f>
        <v>I JA</v>
      </c>
      <c r="I7" s="42"/>
      <c r="J7" s="42"/>
      <c r="K7" s="42"/>
      <c r="M7" s="1"/>
    </row>
    <row r="8" spans="1:13" s="34" customFormat="1" x14ac:dyDescent="0.25">
      <c r="A8" s="66">
        <v>3</v>
      </c>
      <c r="B8" s="67" t="s">
        <v>21</v>
      </c>
      <c r="C8" s="68" t="s">
        <v>568</v>
      </c>
      <c r="D8" s="69">
        <v>40420</v>
      </c>
      <c r="E8" s="70" t="s">
        <v>203</v>
      </c>
      <c r="F8" s="70" t="s">
        <v>204</v>
      </c>
      <c r="G8" s="71">
        <v>10.96</v>
      </c>
      <c r="H8" s="116" t="str">
        <f t="shared" si="0"/>
        <v>I JA</v>
      </c>
      <c r="I8" s="42"/>
      <c r="J8" s="42"/>
      <c r="K8" s="42"/>
      <c r="M8" s="1"/>
    </row>
    <row r="9" spans="1:13" s="34" customFormat="1" x14ac:dyDescent="0.25">
      <c r="A9" s="66">
        <v>4</v>
      </c>
      <c r="B9" s="67" t="s">
        <v>172</v>
      </c>
      <c r="C9" s="68" t="s">
        <v>173</v>
      </c>
      <c r="D9" s="69" t="s">
        <v>427</v>
      </c>
      <c r="E9" s="70" t="s">
        <v>682</v>
      </c>
      <c r="F9" s="70" t="s">
        <v>428</v>
      </c>
      <c r="G9" s="71">
        <v>11.02</v>
      </c>
      <c r="H9" s="116" t="str">
        <f t="shared" si="0"/>
        <v>I JA</v>
      </c>
      <c r="I9" s="42"/>
      <c r="J9" s="42"/>
      <c r="K9" s="42"/>
      <c r="M9" s="1"/>
    </row>
    <row r="10" spans="1:13" s="34" customFormat="1" x14ac:dyDescent="0.25">
      <c r="A10" s="66"/>
      <c r="B10" s="67" t="s">
        <v>345</v>
      </c>
      <c r="C10" s="68" t="s">
        <v>346</v>
      </c>
      <c r="D10" s="69" t="s">
        <v>8</v>
      </c>
      <c r="E10" s="70" t="s">
        <v>336</v>
      </c>
      <c r="F10" s="70" t="s">
        <v>229</v>
      </c>
      <c r="G10" s="71" t="s">
        <v>284</v>
      </c>
      <c r="H10" s="116"/>
      <c r="I10" s="42"/>
      <c r="J10" s="42"/>
      <c r="K10" s="42"/>
      <c r="M10" s="1"/>
    </row>
    <row r="11" spans="1:13" s="34" customFormat="1" x14ac:dyDescent="0.25">
      <c r="A11" s="66"/>
      <c r="B11" s="67" t="s">
        <v>65</v>
      </c>
      <c r="C11" s="68" t="s">
        <v>66</v>
      </c>
      <c r="D11" s="69" t="s">
        <v>239</v>
      </c>
      <c r="E11" s="70" t="s">
        <v>682</v>
      </c>
      <c r="F11" s="70" t="s">
        <v>139</v>
      </c>
      <c r="G11" s="71" t="s">
        <v>284</v>
      </c>
      <c r="H11" s="116"/>
      <c r="I11" s="42"/>
      <c r="J11" s="42"/>
      <c r="K11" s="42"/>
      <c r="M11" s="1"/>
    </row>
    <row r="12" spans="1:13" s="5" customFormat="1" ht="4.2" x14ac:dyDescent="0.15">
      <c r="B12" s="6"/>
      <c r="E12" s="7"/>
    </row>
    <row r="13" spans="1:13" s="34" customFormat="1" x14ac:dyDescent="0.25">
      <c r="A13" s="58"/>
      <c r="B13" s="59" t="s">
        <v>126</v>
      </c>
      <c r="C13" s="59"/>
      <c r="D13" s="59" t="s">
        <v>91</v>
      </c>
      <c r="E13" s="60"/>
      <c r="F13" s="61" t="s">
        <v>127</v>
      </c>
      <c r="G13" s="58"/>
      <c r="H13" s="42"/>
      <c r="I13" s="42"/>
      <c r="J13" s="42"/>
      <c r="K13" s="42"/>
      <c r="M13" s="1"/>
    </row>
    <row r="14" spans="1:13" s="34" customFormat="1" ht="13.8" thickBot="1" x14ac:dyDescent="0.3">
      <c r="A14" s="58"/>
      <c r="B14" s="58"/>
      <c r="C14" s="58"/>
      <c r="D14" s="58"/>
      <c r="E14" s="58"/>
      <c r="F14" s="58"/>
      <c r="G14" s="58"/>
      <c r="H14" s="42"/>
      <c r="I14" s="42"/>
      <c r="J14" s="42"/>
      <c r="K14" s="42"/>
      <c r="M14" s="1"/>
    </row>
    <row r="15" spans="1:13" s="34" customFormat="1" ht="13.8" thickBot="1" x14ac:dyDescent="0.3">
      <c r="A15" s="62" t="s">
        <v>137</v>
      </c>
      <c r="B15" s="63" t="s">
        <v>0</v>
      </c>
      <c r="C15" s="64" t="s">
        <v>1</v>
      </c>
      <c r="D15" s="62" t="s">
        <v>2</v>
      </c>
      <c r="E15" s="62" t="s">
        <v>3</v>
      </c>
      <c r="F15" s="62" t="s">
        <v>4</v>
      </c>
      <c r="G15" s="65" t="s">
        <v>95</v>
      </c>
      <c r="H15" s="117" t="s">
        <v>283</v>
      </c>
      <c r="I15" s="42"/>
      <c r="J15" s="42"/>
      <c r="K15" s="42"/>
      <c r="M15" s="1"/>
    </row>
    <row r="16" spans="1:13" s="34" customFormat="1" x14ac:dyDescent="0.25">
      <c r="A16" s="66">
        <v>1</v>
      </c>
      <c r="B16" s="67" t="s">
        <v>6</v>
      </c>
      <c r="C16" s="68" t="s">
        <v>261</v>
      </c>
      <c r="D16" s="69">
        <v>40260</v>
      </c>
      <c r="E16" s="70" t="s">
        <v>258</v>
      </c>
      <c r="F16" s="70" t="s">
        <v>79</v>
      </c>
      <c r="G16" s="71">
        <v>10.47</v>
      </c>
      <c r="H16" s="116" t="str">
        <f>IF(ISBLANK(G16),"",IF(G16&gt;12.84,"",IF(G16&lt;=0,"I A",IF(G16&lt;=0,"II A",IF(G16&lt;=0,"III A",IF(G16&lt;=10.54,"I JA",IF(G16&lt;=11.94,"II JA",IF(G16&lt;=12.84,"III JA"))))))))</f>
        <v>I JA</v>
      </c>
      <c r="I16" s="42"/>
      <c r="J16" s="42"/>
      <c r="K16" s="42"/>
      <c r="M16" s="1"/>
    </row>
    <row r="17" spans="1:13" s="34" customFormat="1" x14ac:dyDescent="0.25">
      <c r="A17" s="66">
        <v>2</v>
      </c>
      <c r="B17" s="67" t="s">
        <v>48</v>
      </c>
      <c r="C17" s="68" t="s">
        <v>175</v>
      </c>
      <c r="D17" s="69" t="s">
        <v>427</v>
      </c>
      <c r="E17" s="70" t="s">
        <v>682</v>
      </c>
      <c r="F17" s="70" t="s">
        <v>428</v>
      </c>
      <c r="G17" s="71">
        <v>11.04</v>
      </c>
      <c r="H17" s="116" t="str">
        <f t="shared" ref="H17:H21" si="1">IF(ISBLANK(G17),"",IF(G17&gt;12.84,"",IF(G17&lt;=0,"I A",IF(G17&lt;=0,"II A",IF(G17&lt;=0,"III A",IF(G17&lt;=10.54,"I JA",IF(G17&lt;=11.94,"II JA",IF(G17&lt;=12.84,"III JA"))))))))</f>
        <v>II JA</v>
      </c>
      <c r="I17" s="42"/>
      <c r="J17" s="42"/>
      <c r="K17" s="42"/>
      <c r="M17" s="1"/>
    </row>
    <row r="18" spans="1:13" s="34" customFormat="1" x14ac:dyDescent="0.25">
      <c r="A18" s="66">
        <v>3</v>
      </c>
      <c r="B18" s="67" t="s">
        <v>503</v>
      </c>
      <c r="C18" s="68" t="s">
        <v>504</v>
      </c>
      <c r="D18" s="69" t="s">
        <v>296</v>
      </c>
      <c r="E18" s="70" t="s">
        <v>682</v>
      </c>
      <c r="F18" s="70" t="s">
        <v>488</v>
      </c>
      <c r="G18" s="71">
        <v>11.42</v>
      </c>
      <c r="H18" s="116" t="str">
        <f t="shared" si="1"/>
        <v>II JA</v>
      </c>
      <c r="I18" s="42"/>
      <c r="J18" s="42"/>
      <c r="K18" s="42"/>
      <c r="M18" s="1"/>
    </row>
    <row r="19" spans="1:13" s="34" customFormat="1" x14ac:dyDescent="0.25">
      <c r="A19" s="66">
        <v>4</v>
      </c>
      <c r="B19" s="67" t="s">
        <v>82</v>
      </c>
      <c r="C19" s="68" t="s">
        <v>174</v>
      </c>
      <c r="D19" s="69" t="s">
        <v>427</v>
      </c>
      <c r="E19" s="70" t="s">
        <v>682</v>
      </c>
      <c r="F19" s="70" t="s">
        <v>428</v>
      </c>
      <c r="G19" s="71">
        <v>11.9</v>
      </c>
      <c r="H19" s="116" t="str">
        <f t="shared" si="1"/>
        <v>II JA</v>
      </c>
      <c r="I19" s="42"/>
      <c r="J19" s="42"/>
      <c r="K19" s="42"/>
      <c r="M19" s="1"/>
    </row>
    <row r="20" spans="1:13" s="34" customFormat="1" x14ac:dyDescent="0.25">
      <c r="A20" s="66"/>
      <c r="B20" s="67" t="s">
        <v>30</v>
      </c>
      <c r="C20" s="68" t="s">
        <v>480</v>
      </c>
      <c r="D20" s="69">
        <v>40225</v>
      </c>
      <c r="E20" s="70" t="s">
        <v>258</v>
      </c>
      <c r="F20" s="70" t="s">
        <v>79</v>
      </c>
      <c r="G20" s="71" t="s">
        <v>284</v>
      </c>
      <c r="H20" s="116" t="str">
        <f t="shared" si="1"/>
        <v/>
      </c>
      <c r="I20" s="42"/>
      <c r="J20" s="42"/>
      <c r="K20" s="42"/>
      <c r="M20" s="1"/>
    </row>
    <row r="21" spans="1:13" s="34" customFormat="1" x14ac:dyDescent="0.25">
      <c r="A21" s="66"/>
      <c r="B21" s="67" t="s">
        <v>30</v>
      </c>
      <c r="C21" s="68" t="s">
        <v>516</v>
      </c>
      <c r="D21" s="69">
        <v>40514</v>
      </c>
      <c r="E21" s="70" t="s">
        <v>682</v>
      </c>
      <c r="F21" s="70" t="s">
        <v>290</v>
      </c>
      <c r="G21" s="71" t="s">
        <v>284</v>
      </c>
      <c r="H21" s="116" t="str">
        <f t="shared" si="1"/>
        <v/>
      </c>
      <c r="I21" s="42"/>
      <c r="J21" s="42"/>
      <c r="K21" s="42"/>
      <c r="M21" s="1"/>
    </row>
  </sheetData>
  <sortState ref="A16:M21">
    <sortCondition ref="G16:G21"/>
  </sortState>
  <printOptions horizontalCentered="1"/>
  <pageMargins left="0.39370078740157483" right="0.39370078740157483" top="0.4" bottom="0.26" header="0.26" footer="0.21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"/>
  <sheetViews>
    <sheetView workbookViewId="0">
      <selection activeCell="F19" sqref="F19"/>
    </sheetView>
  </sheetViews>
  <sheetFormatPr defaultRowHeight="13.2" x14ac:dyDescent="0.25"/>
  <cols>
    <col min="1" max="1" width="5.88671875" style="23" customWidth="1"/>
    <col min="2" max="2" width="9.33203125" style="23" customWidth="1"/>
    <col min="3" max="3" width="14.5546875" style="23" customWidth="1"/>
    <col min="4" max="4" width="10.109375" style="23" customWidth="1"/>
    <col min="5" max="5" width="11.109375" style="23" bestFit="1" customWidth="1"/>
    <col min="6" max="6" width="11.33203125" style="23" customWidth="1"/>
    <col min="7" max="11" width="4" style="23" customWidth="1"/>
    <col min="12" max="22" width="4" style="23" hidden="1" customWidth="1"/>
    <col min="23" max="23" width="5.6640625" style="23" customWidth="1"/>
    <col min="24" max="24" width="5.88671875" style="23" customWidth="1"/>
    <col min="25" max="256" width="9.109375" style="23"/>
    <col min="257" max="257" width="4.33203125" style="23" customWidth="1"/>
    <col min="258" max="258" width="11.33203125" style="23" customWidth="1"/>
    <col min="259" max="259" width="12.5546875" style="23" customWidth="1"/>
    <col min="260" max="260" width="10.109375" style="23" customWidth="1"/>
    <col min="261" max="261" width="13.6640625" style="23" bestFit="1" customWidth="1"/>
    <col min="262" max="262" width="13.88671875" style="23" customWidth="1"/>
    <col min="263" max="278" width="4" style="23" customWidth="1"/>
    <col min="279" max="279" width="5.6640625" style="23" customWidth="1"/>
    <col min="280" max="512" width="9.109375" style="23"/>
    <col min="513" max="513" width="4.33203125" style="23" customWidth="1"/>
    <col min="514" max="514" width="11.33203125" style="23" customWidth="1"/>
    <col min="515" max="515" width="12.5546875" style="23" customWidth="1"/>
    <col min="516" max="516" width="10.109375" style="23" customWidth="1"/>
    <col min="517" max="517" width="13.6640625" style="23" bestFit="1" customWidth="1"/>
    <col min="518" max="518" width="13.88671875" style="23" customWidth="1"/>
    <col min="519" max="534" width="4" style="23" customWidth="1"/>
    <col min="535" max="535" width="5.6640625" style="23" customWidth="1"/>
    <col min="536" max="768" width="9.109375" style="23"/>
    <col min="769" max="769" width="4.33203125" style="23" customWidth="1"/>
    <col min="770" max="770" width="11.33203125" style="23" customWidth="1"/>
    <col min="771" max="771" width="12.5546875" style="23" customWidth="1"/>
    <col min="772" max="772" width="10.109375" style="23" customWidth="1"/>
    <col min="773" max="773" width="13.6640625" style="23" bestFit="1" customWidth="1"/>
    <col min="774" max="774" width="13.88671875" style="23" customWidth="1"/>
    <col min="775" max="790" width="4" style="23" customWidth="1"/>
    <col min="791" max="791" width="5.6640625" style="23" customWidth="1"/>
    <col min="792" max="1024" width="9.109375" style="23"/>
    <col min="1025" max="1025" width="4.33203125" style="23" customWidth="1"/>
    <col min="1026" max="1026" width="11.33203125" style="23" customWidth="1"/>
    <col min="1027" max="1027" width="12.5546875" style="23" customWidth="1"/>
    <col min="1028" max="1028" width="10.109375" style="23" customWidth="1"/>
    <col min="1029" max="1029" width="13.6640625" style="23" bestFit="1" customWidth="1"/>
    <col min="1030" max="1030" width="13.88671875" style="23" customWidth="1"/>
    <col min="1031" max="1046" width="4" style="23" customWidth="1"/>
    <col min="1047" max="1047" width="5.6640625" style="23" customWidth="1"/>
    <col min="1048" max="1280" width="9.109375" style="23"/>
    <col min="1281" max="1281" width="4.33203125" style="23" customWidth="1"/>
    <col min="1282" max="1282" width="11.33203125" style="23" customWidth="1"/>
    <col min="1283" max="1283" width="12.5546875" style="23" customWidth="1"/>
    <col min="1284" max="1284" width="10.109375" style="23" customWidth="1"/>
    <col min="1285" max="1285" width="13.6640625" style="23" bestFit="1" customWidth="1"/>
    <col min="1286" max="1286" width="13.88671875" style="23" customWidth="1"/>
    <col min="1287" max="1302" width="4" style="23" customWidth="1"/>
    <col min="1303" max="1303" width="5.6640625" style="23" customWidth="1"/>
    <col min="1304" max="1536" width="9.109375" style="23"/>
    <col min="1537" max="1537" width="4.33203125" style="23" customWidth="1"/>
    <col min="1538" max="1538" width="11.33203125" style="23" customWidth="1"/>
    <col min="1539" max="1539" width="12.5546875" style="23" customWidth="1"/>
    <col min="1540" max="1540" width="10.109375" style="23" customWidth="1"/>
    <col min="1541" max="1541" width="13.6640625" style="23" bestFit="1" customWidth="1"/>
    <col min="1542" max="1542" width="13.88671875" style="23" customWidth="1"/>
    <col min="1543" max="1558" width="4" style="23" customWidth="1"/>
    <col min="1559" max="1559" width="5.6640625" style="23" customWidth="1"/>
    <col min="1560" max="1792" width="9.109375" style="23"/>
    <col min="1793" max="1793" width="4.33203125" style="23" customWidth="1"/>
    <col min="1794" max="1794" width="11.33203125" style="23" customWidth="1"/>
    <col min="1795" max="1795" width="12.5546875" style="23" customWidth="1"/>
    <col min="1796" max="1796" width="10.109375" style="23" customWidth="1"/>
    <col min="1797" max="1797" width="13.6640625" style="23" bestFit="1" customWidth="1"/>
    <col min="1798" max="1798" width="13.88671875" style="23" customWidth="1"/>
    <col min="1799" max="1814" width="4" style="23" customWidth="1"/>
    <col min="1815" max="1815" width="5.6640625" style="23" customWidth="1"/>
    <col min="1816" max="2048" width="9.109375" style="23"/>
    <col min="2049" max="2049" width="4.33203125" style="23" customWidth="1"/>
    <col min="2050" max="2050" width="11.33203125" style="23" customWidth="1"/>
    <col min="2051" max="2051" width="12.5546875" style="23" customWidth="1"/>
    <col min="2052" max="2052" width="10.109375" style="23" customWidth="1"/>
    <col min="2053" max="2053" width="13.6640625" style="23" bestFit="1" customWidth="1"/>
    <col min="2054" max="2054" width="13.88671875" style="23" customWidth="1"/>
    <col min="2055" max="2070" width="4" style="23" customWidth="1"/>
    <col min="2071" max="2071" width="5.6640625" style="23" customWidth="1"/>
    <col min="2072" max="2304" width="9.109375" style="23"/>
    <col min="2305" max="2305" width="4.33203125" style="23" customWidth="1"/>
    <col min="2306" max="2306" width="11.33203125" style="23" customWidth="1"/>
    <col min="2307" max="2307" width="12.5546875" style="23" customWidth="1"/>
    <col min="2308" max="2308" width="10.109375" style="23" customWidth="1"/>
    <col min="2309" max="2309" width="13.6640625" style="23" bestFit="1" customWidth="1"/>
    <col min="2310" max="2310" width="13.88671875" style="23" customWidth="1"/>
    <col min="2311" max="2326" width="4" style="23" customWidth="1"/>
    <col min="2327" max="2327" width="5.6640625" style="23" customWidth="1"/>
    <col min="2328" max="2560" width="9.109375" style="23"/>
    <col min="2561" max="2561" width="4.33203125" style="23" customWidth="1"/>
    <col min="2562" max="2562" width="11.33203125" style="23" customWidth="1"/>
    <col min="2563" max="2563" width="12.5546875" style="23" customWidth="1"/>
    <col min="2564" max="2564" width="10.109375" style="23" customWidth="1"/>
    <col min="2565" max="2565" width="13.6640625" style="23" bestFit="1" customWidth="1"/>
    <col min="2566" max="2566" width="13.88671875" style="23" customWidth="1"/>
    <col min="2567" max="2582" width="4" style="23" customWidth="1"/>
    <col min="2583" max="2583" width="5.6640625" style="23" customWidth="1"/>
    <col min="2584" max="2816" width="9.109375" style="23"/>
    <col min="2817" max="2817" width="4.33203125" style="23" customWidth="1"/>
    <col min="2818" max="2818" width="11.33203125" style="23" customWidth="1"/>
    <col min="2819" max="2819" width="12.5546875" style="23" customWidth="1"/>
    <col min="2820" max="2820" width="10.109375" style="23" customWidth="1"/>
    <col min="2821" max="2821" width="13.6640625" style="23" bestFit="1" customWidth="1"/>
    <col min="2822" max="2822" width="13.88671875" style="23" customWidth="1"/>
    <col min="2823" max="2838" width="4" style="23" customWidth="1"/>
    <col min="2839" max="2839" width="5.6640625" style="23" customWidth="1"/>
    <col min="2840" max="3072" width="9.109375" style="23"/>
    <col min="3073" max="3073" width="4.33203125" style="23" customWidth="1"/>
    <col min="3074" max="3074" width="11.33203125" style="23" customWidth="1"/>
    <col min="3075" max="3075" width="12.5546875" style="23" customWidth="1"/>
    <col min="3076" max="3076" width="10.109375" style="23" customWidth="1"/>
    <col min="3077" max="3077" width="13.6640625" style="23" bestFit="1" customWidth="1"/>
    <col min="3078" max="3078" width="13.88671875" style="23" customWidth="1"/>
    <col min="3079" max="3094" width="4" style="23" customWidth="1"/>
    <col min="3095" max="3095" width="5.6640625" style="23" customWidth="1"/>
    <col min="3096" max="3328" width="9.109375" style="23"/>
    <col min="3329" max="3329" width="4.33203125" style="23" customWidth="1"/>
    <col min="3330" max="3330" width="11.33203125" style="23" customWidth="1"/>
    <col min="3331" max="3331" width="12.5546875" style="23" customWidth="1"/>
    <col min="3332" max="3332" width="10.109375" style="23" customWidth="1"/>
    <col min="3333" max="3333" width="13.6640625" style="23" bestFit="1" customWidth="1"/>
    <col min="3334" max="3334" width="13.88671875" style="23" customWidth="1"/>
    <col min="3335" max="3350" width="4" style="23" customWidth="1"/>
    <col min="3351" max="3351" width="5.6640625" style="23" customWidth="1"/>
    <col min="3352" max="3584" width="9.109375" style="23"/>
    <col min="3585" max="3585" width="4.33203125" style="23" customWidth="1"/>
    <col min="3586" max="3586" width="11.33203125" style="23" customWidth="1"/>
    <col min="3587" max="3587" width="12.5546875" style="23" customWidth="1"/>
    <col min="3588" max="3588" width="10.109375" style="23" customWidth="1"/>
    <col min="3589" max="3589" width="13.6640625" style="23" bestFit="1" customWidth="1"/>
    <col min="3590" max="3590" width="13.88671875" style="23" customWidth="1"/>
    <col min="3591" max="3606" width="4" style="23" customWidth="1"/>
    <col min="3607" max="3607" width="5.6640625" style="23" customWidth="1"/>
    <col min="3608" max="3840" width="9.109375" style="23"/>
    <col min="3841" max="3841" width="4.33203125" style="23" customWidth="1"/>
    <col min="3842" max="3842" width="11.33203125" style="23" customWidth="1"/>
    <col min="3843" max="3843" width="12.5546875" style="23" customWidth="1"/>
    <col min="3844" max="3844" width="10.109375" style="23" customWidth="1"/>
    <col min="3845" max="3845" width="13.6640625" style="23" bestFit="1" customWidth="1"/>
    <col min="3846" max="3846" width="13.88671875" style="23" customWidth="1"/>
    <col min="3847" max="3862" width="4" style="23" customWidth="1"/>
    <col min="3863" max="3863" width="5.6640625" style="23" customWidth="1"/>
    <col min="3864" max="4096" width="9.109375" style="23"/>
    <col min="4097" max="4097" width="4.33203125" style="23" customWidth="1"/>
    <col min="4098" max="4098" width="11.33203125" style="23" customWidth="1"/>
    <col min="4099" max="4099" width="12.5546875" style="23" customWidth="1"/>
    <col min="4100" max="4100" width="10.109375" style="23" customWidth="1"/>
    <col min="4101" max="4101" width="13.6640625" style="23" bestFit="1" customWidth="1"/>
    <col min="4102" max="4102" width="13.88671875" style="23" customWidth="1"/>
    <col min="4103" max="4118" width="4" style="23" customWidth="1"/>
    <col min="4119" max="4119" width="5.6640625" style="23" customWidth="1"/>
    <col min="4120" max="4352" width="9.109375" style="23"/>
    <col min="4353" max="4353" width="4.33203125" style="23" customWidth="1"/>
    <col min="4354" max="4354" width="11.33203125" style="23" customWidth="1"/>
    <col min="4355" max="4355" width="12.5546875" style="23" customWidth="1"/>
    <col min="4356" max="4356" width="10.109375" style="23" customWidth="1"/>
    <col min="4357" max="4357" width="13.6640625" style="23" bestFit="1" customWidth="1"/>
    <col min="4358" max="4358" width="13.88671875" style="23" customWidth="1"/>
    <col min="4359" max="4374" width="4" style="23" customWidth="1"/>
    <col min="4375" max="4375" width="5.6640625" style="23" customWidth="1"/>
    <col min="4376" max="4608" width="9.109375" style="23"/>
    <col min="4609" max="4609" width="4.33203125" style="23" customWidth="1"/>
    <col min="4610" max="4610" width="11.33203125" style="23" customWidth="1"/>
    <col min="4611" max="4611" width="12.5546875" style="23" customWidth="1"/>
    <col min="4612" max="4612" width="10.109375" style="23" customWidth="1"/>
    <col min="4613" max="4613" width="13.6640625" style="23" bestFit="1" customWidth="1"/>
    <col min="4614" max="4614" width="13.88671875" style="23" customWidth="1"/>
    <col min="4615" max="4630" width="4" style="23" customWidth="1"/>
    <col min="4631" max="4631" width="5.6640625" style="23" customWidth="1"/>
    <col min="4632" max="4864" width="9.109375" style="23"/>
    <col min="4865" max="4865" width="4.33203125" style="23" customWidth="1"/>
    <col min="4866" max="4866" width="11.33203125" style="23" customWidth="1"/>
    <col min="4867" max="4867" width="12.5546875" style="23" customWidth="1"/>
    <col min="4868" max="4868" width="10.109375" style="23" customWidth="1"/>
    <col min="4869" max="4869" width="13.6640625" style="23" bestFit="1" customWidth="1"/>
    <col min="4870" max="4870" width="13.88671875" style="23" customWidth="1"/>
    <col min="4871" max="4886" width="4" style="23" customWidth="1"/>
    <col min="4887" max="4887" width="5.6640625" style="23" customWidth="1"/>
    <col min="4888" max="5120" width="9.109375" style="23"/>
    <col min="5121" max="5121" width="4.33203125" style="23" customWidth="1"/>
    <col min="5122" max="5122" width="11.33203125" style="23" customWidth="1"/>
    <col min="5123" max="5123" width="12.5546875" style="23" customWidth="1"/>
    <col min="5124" max="5124" width="10.109375" style="23" customWidth="1"/>
    <col min="5125" max="5125" width="13.6640625" style="23" bestFit="1" customWidth="1"/>
    <col min="5126" max="5126" width="13.88671875" style="23" customWidth="1"/>
    <col min="5127" max="5142" width="4" style="23" customWidth="1"/>
    <col min="5143" max="5143" width="5.6640625" style="23" customWidth="1"/>
    <col min="5144" max="5376" width="9.109375" style="23"/>
    <col min="5377" max="5377" width="4.33203125" style="23" customWidth="1"/>
    <col min="5378" max="5378" width="11.33203125" style="23" customWidth="1"/>
    <col min="5379" max="5379" width="12.5546875" style="23" customWidth="1"/>
    <col min="5380" max="5380" width="10.109375" style="23" customWidth="1"/>
    <col min="5381" max="5381" width="13.6640625" style="23" bestFit="1" customWidth="1"/>
    <col min="5382" max="5382" width="13.88671875" style="23" customWidth="1"/>
    <col min="5383" max="5398" width="4" style="23" customWidth="1"/>
    <col min="5399" max="5399" width="5.6640625" style="23" customWidth="1"/>
    <col min="5400" max="5632" width="9.109375" style="23"/>
    <col min="5633" max="5633" width="4.33203125" style="23" customWidth="1"/>
    <col min="5634" max="5634" width="11.33203125" style="23" customWidth="1"/>
    <col min="5635" max="5635" width="12.5546875" style="23" customWidth="1"/>
    <col min="5636" max="5636" width="10.109375" style="23" customWidth="1"/>
    <col min="5637" max="5637" width="13.6640625" style="23" bestFit="1" customWidth="1"/>
    <col min="5638" max="5638" width="13.88671875" style="23" customWidth="1"/>
    <col min="5639" max="5654" width="4" style="23" customWidth="1"/>
    <col min="5655" max="5655" width="5.6640625" style="23" customWidth="1"/>
    <col min="5656" max="5888" width="9.109375" style="23"/>
    <col min="5889" max="5889" width="4.33203125" style="23" customWidth="1"/>
    <col min="5890" max="5890" width="11.33203125" style="23" customWidth="1"/>
    <col min="5891" max="5891" width="12.5546875" style="23" customWidth="1"/>
    <col min="5892" max="5892" width="10.109375" style="23" customWidth="1"/>
    <col min="5893" max="5893" width="13.6640625" style="23" bestFit="1" customWidth="1"/>
    <col min="5894" max="5894" width="13.88671875" style="23" customWidth="1"/>
    <col min="5895" max="5910" width="4" style="23" customWidth="1"/>
    <col min="5911" max="5911" width="5.6640625" style="23" customWidth="1"/>
    <col min="5912" max="6144" width="9.109375" style="23"/>
    <col min="6145" max="6145" width="4.33203125" style="23" customWidth="1"/>
    <col min="6146" max="6146" width="11.33203125" style="23" customWidth="1"/>
    <col min="6147" max="6147" width="12.5546875" style="23" customWidth="1"/>
    <col min="6148" max="6148" width="10.109375" style="23" customWidth="1"/>
    <col min="6149" max="6149" width="13.6640625" style="23" bestFit="1" customWidth="1"/>
    <col min="6150" max="6150" width="13.88671875" style="23" customWidth="1"/>
    <col min="6151" max="6166" width="4" style="23" customWidth="1"/>
    <col min="6167" max="6167" width="5.6640625" style="23" customWidth="1"/>
    <col min="6168" max="6400" width="9.109375" style="23"/>
    <col min="6401" max="6401" width="4.33203125" style="23" customWidth="1"/>
    <col min="6402" max="6402" width="11.33203125" style="23" customWidth="1"/>
    <col min="6403" max="6403" width="12.5546875" style="23" customWidth="1"/>
    <col min="6404" max="6404" width="10.109375" style="23" customWidth="1"/>
    <col min="6405" max="6405" width="13.6640625" style="23" bestFit="1" customWidth="1"/>
    <col min="6406" max="6406" width="13.88671875" style="23" customWidth="1"/>
    <col min="6407" max="6422" width="4" style="23" customWidth="1"/>
    <col min="6423" max="6423" width="5.6640625" style="23" customWidth="1"/>
    <col min="6424" max="6656" width="9.109375" style="23"/>
    <col min="6657" max="6657" width="4.33203125" style="23" customWidth="1"/>
    <col min="6658" max="6658" width="11.33203125" style="23" customWidth="1"/>
    <col min="6659" max="6659" width="12.5546875" style="23" customWidth="1"/>
    <col min="6660" max="6660" width="10.109375" style="23" customWidth="1"/>
    <col min="6661" max="6661" width="13.6640625" style="23" bestFit="1" customWidth="1"/>
    <col min="6662" max="6662" width="13.88671875" style="23" customWidth="1"/>
    <col min="6663" max="6678" width="4" style="23" customWidth="1"/>
    <col min="6679" max="6679" width="5.6640625" style="23" customWidth="1"/>
    <col min="6680" max="6912" width="9.109375" style="23"/>
    <col min="6913" max="6913" width="4.33203125" style="23" customWidth="1"/>
    <col min="6914" max="6914" width="11.33203125" style="23" customWidth="1"/>
    <col min="6915" max="6915" width="12.5546875" style="23" customWidth="1"/>
    <col min="6916" max="6916" width="10.109375" style="23" customWidth="1"/>
    <col min="6917" max="6917" width="13.6640625" style="23" bestFit="1" customWidth="1"/>
    <col min="6918" max="6918" width="13.88671875" style="23" customWidth="1"/>
    <col min="6919" max="6934" width="4" style="23" customWidth="1"/>
    <col min="6935" max="6935" width="5.6640625" style="23" customWidth="1"/>
    <col min="6936" max="7168" width="9.109375" style="23"/>
    <col min="7169" max="7169" width="4.33203125" style="23" customWidth="1"/>
    <col min="7170" max="7170" width="11.33203125" style="23" customWidth="1"/>
    <col min="7171" max="7171" width="12.5546875" style="23" customWidth="1"/>
    <col min="7172" max="7172" width="10.109375" style="23" customWidth="1"/>
    <col min="7173" max="7173" width="13.6640625" style="23" bestFit="1" customWidth="1"/>
    <col min="7174" max="7174" width="13.88671875" style="23" customWidth="1"/>
    <col min="7175" max="7190" width="4" style="23" customWidth="1"/>
    <col min="7191" max="7191" width="5.6640625" style="23" customWidth="1"/>
    <col min="7192" max="7424" width="9.109375" style="23"/>
    <col min="7425" max="7425" width="4.33203125" style="23" customWidth="1"/>
    <col min="7426" max="7426" width="11.33203125" style="23" customWidth="1"/>
    <col min="7427" max="7427" width="12.5546875" style="23" customWidth="1"/>
    <col min="7428" max="7428" width="10.109375" style="23" customWidth="1"/>
    <col min="7429" max="7429" width="13.6640625" style="23" bestFit="1" customWidth="1"/>
    <col min="7430" max="7430" width="13.88671875" style="23" customWidth="1"/>
    <col min="7431" max="7446" width="4" style="23" customWidth="1"/>
    <col min="7447" max="7447" width="5.6640625" style="23" customWidth="1"/>
    <col min="7448" max="7680" width="9.109375" style="23"/>
    <col min="7681" max="7681" width="4.33203125" style="23" customWidth="1"/>
    <col min="7682" max="7682" width="11.33203125" style="23" customWidth="1"/>
    <col min="7683" max="7683" width="12.5546875" style="23" customWidth="1"/>
    <col min="7684" max="7684" width="10.109375" style="23" customWidth="1"/>
    <col min="7685" max="7685" width="13.6640625" style="23" bestFit="1" customWidth="1"/>
    <col min="7686" max="7686" width="13.88671875" style="23" customWidth="1"/>
    <col min="7687" max="7702" width="4" style="23" customWidth="1"/>
    <col min="7703" max="7703" width="5.6640625" style="23" customWidth="1"/>
    <col min="7704" max="7936" width="9.109375" style="23"/>
    <col min="7937" max="7937" width="4.33203125" style="23" customWidth="1"/>
    <col min="7938" max="7938" width="11.33203125" style="23" customWidth="1"/>
    <col min="7939" max="7939" width="12.5546875" style="23" customWidth="1"/>
    <col min="7940" max="7940" width="10.109375" style="23" customWidth="1"/>
    <col min="7941" max="7941" width="13.6640625" style="23" bestFit="1" customWidth="1"/>
    <col min="7942" max="7942" width="13.88671875" style="23" customWidth="1"/>
    <col min="7943" max="7958" width="4" style="23" customWidth="1"/>
    <col min="7959" max="7959" width="5.6640625" style="23" customWidth="1"/>
    <col min="7960" max="8192" width="9.109375" style="23"/>
    <col min="8193" max="8193" width="4.33203125" style="23" customWidth="1"/>
    <col min="8194" max="8194" width="11.33203125" style="23" customWidth="1"/>
    <col min="8195" max="8195" width="12.5546875" style="23" customWidth="1"/>
    <col min="8196" max="8196" width="10.109375" style="23" customWidth="1"/>
    <col min="8197" max="8197" width="13.6640625" style="23" bestFit="1" customWidth="1"/>
    <col min="8198" max="8198" width="13.88671875" style="23" customWidth="1"/>
    <col min="8199" max="8214" width="4" style="23" customWidth="1"/>
    <col min="8215" max="8215" width="5.6640625" style="23" customWidth="1"/>
    <col min="8216" max="8448" width="9.109375" style="23"/>
    <col min="8449" max="8449" width="4.33203125" style="23" customWidth="1"/>
    <col min="8450" max="8450" width="11.33203125" style="23" customWidth="1"/>
    <col min="8451" max="8451" width="12.5546875" style="23" customWidth="1"/>
    <col min="8452" max="8452" width="10.109375" style="23" customWidth="1"/>
    <col min="8453" max="8453" width="13.6640625" style="23" bestFit="1" customWidth="1"/>
    <col min="8454" max="8454" width="13.88671875" style="23" customWidth="1"/>
    <col min="8455" max="8470" width="4" style="23" customWidth="1"/>
    <col min="8471" max="8471" width="5.6640625" style="23" customWidth="1"/>
    <col min="8472" max="8704" width="9.109375" style="23"/>
    <col min="8705" max="8705" width="4.33203125" style="23" customWidth="1"/>
    <col min="8706" max="8706" width="11.33203125" style="23" customWidth="1"/>
    <col min="8707" max="8707" width="12.5546875" style="23" customWidth="1"/>
    <col min="8708" max="8708" width="10.109375" style="23" customWidth="1"/>
    <col min="8709" max="8709" width="13.6640625" style="23" bestFit="1" customWidth="1"/>
    <col min="8710" max="8710" width="13.88671875" style="23" customWidth="1"/>
    <col min="8711" max="8726" width="4" style="23" customWidth="1"/>
    <col min="8727" max="8727" width="5.6640625" style="23" customWidth="1"/>
    <col min="8728" max="8960" width="9.109375" style="23"/>
    <col min="8961" max="8961" width="4.33203125" style="23" customWidth="1"/>
    <col min="8962" max="8962" width="11.33203125" style="23" customWidth="1"/>
    <col min="8963" max="8963" width="12.5546875" style="23" customWidth="1"/>
    <col min="8964" max="8964" width="10.109375" style="23" customWidth="1"/>
    <col min="8965" max="8965" width="13.6640625" style="23" bestFit="1" customWidth="1"/>
    <col min="8966" max="8966" width="13.88671875" style="23" customWidth="1"/>
    <col min="8967" max="8982" width="4" style="23" customWidth="1"/>
    <col min="8983" max="8983" width="5.6640625" style="23" customWidth="1"/>
    <col min="8984" max="9216" width="9.109375" style="23"/>
    <col min="9217" max="9217" width="4.33203125" style="23" customWidth="1"/>
    <col min="9218" max="9218" width="11.33203125" style="23" customWidth="1"/>
    <col min="9219" max="9219" width="12.5546875" style="23" customWidth="1"/>
    <col min="9220" max="9220" width="10.109375" style="23" customWidth="1"/>
    <col min="9221" max="9221" width="13.6640625" style="23" bestFit="1" customWidth="1"/>
    <col min="9222" max="9222" width="13.88671875" style="23" customWidth="1"/>
    <col min="9223" max="9238" width="4" style="23" customWidth="1"/>
    <col min="9239" max="9239" width="5.6640625" style="23" customWidth="1"/>
    <col min="9240" max="9472" width="9.109375" style="23"/>
    <col min="9473" max="9473" width="4.33203125" style="23" customWidth="1"/>
    <col min="9474" max="9474" width="11.33203125" style="23" customWidth="1"/>
    <col min="9475" max="9475" width="12.5546875" style="23" customWidth="1"/>
    <col min="9476" max="9476" width="10.109375" style="23" customWidth="1"/>
    <col min="9477" max="9477" width="13.6640625" style="23" bestFit="1" customWidth="1"/>
    <col min="9478" max="9478" width="13.88671875" style="23" customWidth="1"/>
    <col min="9479" max="9494" width="4" style="23" customWidth="1"/>
    <col min="9495" max="9495" width="5.6640625" style="23" customWidth="1"/>
    <col min="9496" max="9728" width="9.109375" style="23"/>
    <col min="9729" max="9729" width="4.33203125" style="23" customWidth="1"/>
    <col min="9730" max="9730" width="11.33203125" style="23" customWidth="1"/>
    <col min="9731" max="9731" width="12.5546875" style="23" customWidth="1"/>
    <col min="9732" max="9732" width="10.109375" style="23" customWidth="1"/>
    <col min="9733" max="9733" width="13.6640625" style="23" bestFit="1" customWidth="1"/>
    <col min="9734" max="9734" width="13.88671875" style="23" customWidth="1"/>
    <col min="9735" max="9750" width="4" style="23" customWidth="1"/>
    <col min="9751" max="9751" width="5.6640625" style="23" customWidth="1"/>
    <col min="9752" max="9984" width="9.109375" style="23"/>
    <col min="9985" max="9985" width="4.33203125" style="23" customWidth="1"/>
    <col min="9986" max="9986" width="11.33203125" style="23" customWidth="1"/>
    <col min="9987" max="9987" width="12.5546875" style="23" customWidth="1"/>
    <col min="9988" max="9988" width="10.109375" style="23" customWidth="1"/>
    <col min="9989" max="9989" width="13.6640625" style="23" bestFit="1" customWidth="1"/>
    <col min="9990" max="9990" width="13.88671875" style="23" customWidth="1"/>
    <col min="9991" max="10006" width="4" style="23" customWidth="1"/>
    <col min="10007" max="10007" width="5.6640625" style="23" customWidth="1"/>
    <col min="10008" max="10240" width="9.109375" style="23"/>
    <col min="10241" max="10241" width="4.33203125" style="23" customWidth="1"/>
    <col min="10242" max="10242" width="11.33203125" style="23" customWidth="1"/>
    <col min="10243" max="10243" width="12.5546875" style="23" customWidth="1"/>
    <col min="10244" max="10244" width="10.109375" style="23" customWidth="1"/>
    <col min="10245" max="10245" width="13.6640625" style="23" bestFit="1" customWidth="1"/>
    <col min="10246" max="10246" width="13.88671875" style="23" customWidth="1"/>
    <col min="10247" max="10262" width="4" style="23" customWidth="1"/>
    <col min="10263" max="10263" width="5.6640625" style="23" customWidth="1"/>
    <col min="10264" max="10496" width="9.109375" style="23"/>
    <col min="10497" max="10497" width="4.33203125" style="23" customWidth="1"/>
    <col min="10498" max="10498" width="11.33203125" style="23" customWidth="1"/>
    <col min="10499" max="10499" width="12.5546875" style="23" customWidth="1"/>
    <col min="10500" max="10500" width="10.109375" style="23" customWidth="1"/>
    <col min="10501" max="10501" width="13.6640625" style="23" bestFit="1" customWidth="1"/>
    <col min="10502" max="10502" width="13.88671875" style="23" customWidth="1"/>
    <col min="10503" max="10518" width="4" style="23" customWidth="1"/>
    <col min="10519" max="10519" width="5.6640625" style="23" customWidth="1"/>
    <col min="10520" max="10752" width="9.109375" style="23"/>
    <col min="10753" max="10753" width="4.33203125" style="23" customWidth="1"/>
    <col min="10754" max="10754" width="11.33203125" style="23" customWidth="1"/>
    <col min="10755" max="10755" width="12.5546875" style="23" customWidth="1"/>
    <col min="10756" max="10756" width="10.109375" style="23" customWidth="1"/>
    <col min="10757" max="10757" width="13.6640625" style="23" bestFit="1" customWidth="1"/>
    <col min="10758" max="10758" width="13.88671875" style="23" customWidth="1"/>
    <col min="10759" max="10774" width="4" style="23" customWidth="1"/>
    <col min="10775" max="10775" width="5.6640625" style="23" customWidth="1"/>
    <col min="10776" max="11008" width="9.109375" style="23"/>
    <col min="11009" max="11009" width="4.33203125" style="23" customWidth="1"/>
    <col min="11010" max="11010" width="11.33203125" style="23" customWidth="1"/>
    <col min="11011" max="11011" width="12.5546875" style="23" customWidth="1"/>
    <col min="11012" max="11012" width="10.109375" style="23" customWidth="1"/>
    <col min="11013" max="11013" width="13.6640625" style="23" bestFit="1" customWidth="1"/>
    <col min="11014" max="11014" width="13.88671875" style="23" customWidth="1"/>
    <col min="11015" max="11030" width="4" style="23" customWidth="1"/>
    <col min="11031" max="11031" width="5.6640625" style="23" customWidth="1"/>
    <col min="11032" max="11264" width="9.109375" style="23"/>
    <col min="11265" max="11265" width="4.33203125" style="23" customWidth="1"/>
    <col min="11266" max="11266" width="11.33203125" style="23" customWidth="1"/>
    <col min="11267" max="11267" width="12.5546875" style="23" customWidth="1"/>
    <col min="11268" max="11268" width="10.109375" style="23" customWidth="1"/>
    <col min="11269" max="11269" width="13.6640625" style="23" bestFit="1" customWidth="1"/>
    <col min="11270" max="11270" width="13.88671875" style="23" customWidth="1"/>
    <col min="11271" max="11286" width="4" style="23" customWidth="1"/>
    <col min="11287" max="11287" width="5.6640625" style="23" customWidth="1"/>
    <col min="11288" max="11520" width="9.109375" style="23"/>
    <col min="11521" max="11521" width="4.33203125" style="23" customWidth="1"/>
    <col min="11522" max="11522" width="11.33203125" style="23" customWidth="1"/>
    <col min="11523" max="11523" width="12.5546875" style="23" customWidth="1"/>
    <col min="11524" max="11524" width="10.109375" style="23" customWidth="1"/>
    <col min="11525" max="11525" width="13.6640625" style="23" bestFit="1" customWidth="1"/>
    <col min="11526" max="11526" width="13.88671875" style="23" customWidth="1"/>
    <col min="11527" max="11542" width="4" style="23" customWidth="1"/>
    <col min="11543" max="11543" width="5.6640625" style="23" customWidth="1"/>
    <col min="11544" max="11776" width="9.109375" style="23"/>
    <col min="11777" max="11777" width="4.33203125" style="23" customWidth="1"/>
    <col min="11778" max="11778" width="11.33203125" style="23" customWidth="1"/>
    <col min="11779" max="11779" width="12.5546875" style="23" customWidth="1"/>
    <col min="11780" max="11780" width="10.109375" style="23" customWidth="1"/>
    <col min="11781" max="11781" width="13.6640625" style="23" bestFit="1" customWidth="1"/>
    <col min="11782" max="11782" width="13.88671875" style="23" customWidth="1"/>
    <col min="11783" max="11798" width="4" style="23" customWidth="1"/>
    <col min="11799" max="11799" width="5.6640625" style="23" customWidth="1"/>
    <col min="11800" max="12032" width="9.109375" style="23"/>
    <col min="12033" max="12033" width="4.33203125" style="23" customWidth="1"/>
    <col min="12034" max="12034" width="11.33203125" style="23" customWidth="1"/>
    <col min="12035" max="12035" width="12.5546875" style="23" customWidth="1"/>
    <col min="12036" max="12036" width="10.109375" style="23" customWidth="1"/>
    <col min="12037" max="12037" width="13.6640625" style="23" bestFit="1" customWidth="1"/>
    <col min="12038" max="12038" width="13.88671875" style="23" customWidth="1"/>
    <col min="12039" max="12054" width="4" style="23" customWidth="1"/>
    <col min="12055" max="12055" width="5.6640625" style="23" customWidth="1"/>
    <col min="12056" max="12288" width="9.109375" style="23"/>
    <col min="12289" max="12289" width="4.33203125" style="23" customWidth="1"/>
    <col min="12290" max="12290" width="11.33203125" style="23" customWidth="1"/>
    <col min="12291" max="12291" width="12.5546875" style="23" customWidth="1"/>
    <col min="12292" max="12292" width="10.109375" style="23" customWidth="1"/>
    <col min="12293" max="12293" width="13.6640625" style="23" bestFit="1" customWidth="1"/>
    <col min="12294" max="12294" width="13.88671875" style="23" customWidth="1"/>
    <col min="12295" max="12310" width="4" style="23" customWidth="1"/>
    <col min="12311" max="12311" width="5.6640625" style="23" customWidth="1"/>
    <col min="12312" max="12544" width="9.109375" style="23"/>
    <col min="12545" max="12545" width="4.33203125" style="23" customWidth="1"/>
    <col min="12546" max="12546" width="11.33203125" style="23" customWidth="1"/>
    <col min="12547" max="12547" width="12.5546875" style="23" customWidth="1"/>
    <col min="12548" max="12548" width="10.109375" style="23" customWidth="1"/>
    <col min="12549" max="12549" width="13.6640625" style="23" bestFit="1" customWidth="1"/>
    <col min="12550" max="12550" width="13.88671875" style="23" customWidth="1"/>
    <col min="12551" max="12566" width="4" style="23" customWidth="1"/>
    <col min="12567" max="12567" width="5.6640625" style="23" customWidth="1"/>
    <col min="12568" max="12800" width="9.109375" style="23"/>
    <col min="12801" max="12801" width="4.33203125" style="23" customWidth="1"/>
    <col min="12802" max="12802" width="11.33203125" style="23" customWidth="1"/>
    <col min="12803" max="12803" width="12.5546875" style="23" customWidth="1"/>
    <col min="12804" max="12804" width="10.109375" style="23" customWidth="1"/>
    <col min="12805" max="12805" width="13.6640625" style="23" bestFit="1" customWidth="1"/>
    <col min="12806" max="12806" width="13.88671875" style="23" customWidth="1"/>
    <col min="12807" max="12822" width="4" style="23" customWidth="1"/>
    <col min="12823" max="12823" width="5.6640625" style="23" customWidth="1"/>
    <col min="12824" max="13056" width="9.109375" style="23"/>
    <col min="13057" max="13057" width="4.33203125" style="23" customWidth="1"/>
    <col min="13058" max="13058" width="11.33203125" style="23" customWidth="1"/>
    <col min="13059" max="13059" width="12.5546875" style="23" customWidth="1"/>
    <col min="13060" max="13060" width="10.109375" style="23" customWidth="1"/>
    <col min="13061" max="13061" width="13.6640625" style="23" bestFit="1" customWidth="1"/>
    <col min="13062" max="13062" width="13.88671875" style="23" customWidth="1"/>
    <col min="13063" max="13078" width="4" style="23" customWidth="1"/>
    <col min="13079" max="13079" width="5.6640625" style="23" customWidth="1"/>
    <col min="13080" max="13312" width="9.109375" style="23"/>
    <col min="13313" max="13313" width="4.33203125" style="23" customWidth="1"/>
    <col min="13314" max="13314" width="11.33203125" style="23" customWidth="1"/>
    <col min="13315" max="13315" width="12.5546875" style="23" customWidth="1"/>
    <col min="13316" max="13316" width="10.109375" style="23" customWidth="1"/>
    <col min="13317" max="13317" width="13.6640625" style="23" bestFit="1" customWidth="1"/>
    <col min="13318" max="13318" width="13.88671875" style="23" customWidth="1"/>
    <col min="13319" max="13334" width="4" style="23" customWidth="1"/>
    <col min="13335" max="13335" width="5.6640625" style="23" customWidth="1"/>
    <col min="13336" max="13568" width="9.109375" style="23"/>
    <col min="13569" max="13569" width="4.33203125" style="23" customWidth="1"/>
    <col min="13570" max="13570" width="11.33203125" style="23" customWidth="1"/>
    <col min="13571" max="13571" width="12.5546875" style="23" customWidth="1"/>
    <col min="13572" max="13572" width="10.109375" style="23" customWidth="1"/>
    <col min="13573" max="13573" width="13.6640625" style="23" bestFit="1" customWidth="1"/>
    <col min="13574" max="13574" width="13.88671875" style="23" customWidth="1"/>
    <col min="13575" max="13590" width="4" style="23" customWidth="1"/>
    <col min="13591" max="13591" width="5.6640625" style="23" customWidth="1"/>
    <col min="13592" max="13824" width="9.109375" style="23"/>
    <col min="13825" max="13825" width="4.33203125" style="23" customWidth="1"/>
    <col min="13826" max="13826" width="11.33203125" style="23" customWidth="1"/>
    <col min="13827" max="13827" width="12.5546875" style="23" customWidth="1"/>
    <col min="13828" max="13828" width="10.109375" style="23" customWidth="1"/>
    <col min="13829" max="13829" width="13.6640625" style="23" bestFit="1" customWidth="1"/>
    <col min="13830" max="13830" width="13.88671875" style="23" customWidth="1"/>
    <col min="13831" max="13846" width="4" style="23" customWidth="1"/>
    <col min="13847" max="13847" width="5.6640625" style="23" customWidth="1"/>
    <col min="13848" max="14080" width="9.109375" style="23"/>
    <col min="14081" max="14081" width="4.33203125" style="23" customWidth="1"/>
    <col min="14082" max="14082" width="11.33203125" style="23" customWidth="1"/>
    <col min="14083" max="14083" width="12.5546875" style="23" customWidth="1"/>
    <col min="14084" max="14084" width="10.109375" style="23" customWidth="1"/>
    <col min="14085" max="14085" width="13.6640625" style="23" bestFit="1" customWidth="1"/>
    <col min="14086" max="14086" width="13.88671875" style="23" customWidth="1"/>
    <col min="14087" max="14102" width="4" style="23" customWidth="1"/>
    <col min="14103" max="14103" width="5.6640625" style="23" customWidth="1"/>
    <col min="14104" max="14336" width="9.109375" style="23"/>
    <col min="14337" max="14337" width="4.33203125" style="23" customWidth="1"/>
    <col min="14338" max="14338" width="11.33203125" style="23" customWidth="1"/>
    <col min="14339" max="14339" width="12.5546875" style="23" customWidth="1"/>
    <col min="14340" max="14340" width="10.109375" style="23" customWidth="1"/>
    <col min="14341" max="14341" width="13.6640625" style="23" bestFit="1" customWidth="1"/>
    <col min="14342" max="14342" width="13.88671875" style="23" customWidth="1"/>
    <col min="14343" max="14358" width="4" style="23" customWidth="1"/>
    <col min="14359" max="14359" width="5.6640625" style="23" customWidth="1"/>
    <col min="14360" max="14592" width="9.109375" style="23"/>
    <col min="14593" max="14593" width="4.33203125" style="23" customWidth="1"/>
    <col min="14594" max="14594" width="11.33203125" style="23" customWidth="1"/>
    <col min="14595" max="14595" width="12.5546875" style="23" customWidth="1"/>
    <col min="14596" max="14596" width="10.109375" style="23" customWidth="1"/>
    <col min="14597" max="14597" width="13.6640625" style="23" bestFit="1" customWidth="1"/>
    <col min="14598" max="14598" width="13.88671875" style="23" customWidth="1"/>
    <col min="14599" max="14614" width="4" style="23" customWidth="1"/>
    <col min="14615" max="14615" width="5.6640625" style="23" customWidth="1"/>
    <col min="14616" max="14848" width="9.109375" style="23"/>
    <col min="14849" max="14849" width="4.33203125" style="23" customWidth="1"/>
    <col min="14850" max="14850" width="11.33203125" style="23" customWidth="1"/>
    <col min="14851" max="14851" width="12.5546875" style="23" customWidth="1"/>
    <col min="14852" max="14852" width="10.109375" style="23" customWidth="1"/>
    <col min="14853" max="14853" width="13.6640625" style="23" bestFit="1" customWidth="1"/>
    <col min="14854" max="14854" width="13.88671875" style="23" customWidth="1"/>
    <col min="14855" max="14870" width="4" style="23" customWidth="1"/>
    <col min="14871" max="14871" width="5.6640625" style="23" customWidth="1"/>
    <col min="14872" max="15104" width="9.109375" style="23"/>
    <col min="15105" max="15105" width="4.33203125" style="23" customWidth="1"/>
    <col min="15106" max="15106" width="11.33203125" style="23" customWidth="1"/>
    <col min="15107" max="15107" width="12.5546875" style="23" customWidth="1"/>
    <col min="15108" max="15108" width="10.109375" style="23" customWidth="1"/>
    <col min="15109" max="15109" width="13.6640625" style="23" bestFit="1" customWidth="1"/>
    <col min="15110" max="15110" width="13.88671875" style="23" customWidth="1"/>
    <col min="15111" max="15126" width="4" style="23" customWidth="1"/>
    <col min="15127" max="15127" width="5.6640625" style="23" customWidth="1"/>
    <col min="15128" max="15360" width="9.109375" style="23"/>
    <col min="15361" max="15361" width="4.33203125" style="23" customWidth="1"/>
    <col min="15362" max="15362" width="11.33203125" style="23" customWidth="1"/>
    <col min="15363" max="15363" width="12.5546875" style="23" customWidth="1"/>
    <col min="15364" max="15364" width="10.109375" style="23" customWidth="1"/>
    <col min="15365" max="15365" width="13.6640625" style="23" bestFit="1" customWidth="1"/>
    <col min="15366" max="15366" width="13.88671875" style="23" customWidth="1"/>
    <col min="15367" max="15382" width="4" style="23" customWidth="1"/>
    <col min="15383" max="15383" width="5.6640625" style="23" customWidth="1"/>
    <col min="15384" max="15616" width="9.109375" style="23"/>
    <col min="15617" max="15617" width="4.33203125" style="23" customWidth="1"/>
    <col min="15618" max="15618" width="11.33203125" style="23" customWidth="1"/>
    <col min="15619" max="15619" width="12.5546875" style="23" customWidth="1"/>
    <col min="15620" max="15620" width="10.109375" style="23" customWidth="1"/>
    <col min="15621" max="15621" width="13.6640625" style="23" bestFit="1" customWidth="1"/>
    <col min="15622" max="15622" width="13.88671875" style="23" customWidth="1"/>
    <col min="15623" max="15638" width="4" style="23" customWidth="1"/>
    <col min="15639" max="15639" width="5.6640625" style="23" customWidth="1"/>
    <col min="15640" max="15872" width="9.109375" style="23"/>
    <col min="15873" max="15873" width="4.33203125" style="23" customWidth="1"/>
    <col min="15874" max="15874" width="11.33203125" style="23" customWidth="1"/>
    <col min="15875" max="15875" width="12.5546875" style="23" customWidth="1"/>
    <col min="15876" max="15876" width="10.109375" style="23" customWidth="1"/>
    <col min="15877" max="15877" width="13.6640625" style="23" bestFit="1" customWidth="1"/>
    <col min="15878" max="15878" width="13.88671875" style="23" customWidth="1"/>
    <col min="15879" max="15894" width="4" style="23" customWidth="1"/>
    <col min="15895" max="15895" width="5.6640625" style="23" customWidth="1"/>
    <col min="15896" max="16128" width="9.109375" style="23"/>
    <col min="16129" max="16129" width="4.33203125" style="23" customWidth="1"/>
    <col min="16130" max="16130" width="11.33203125" style="23" customWidth="1"/>
    <col min="16131" max="16131" width="12.5546875" style="23" customWidth="1"/>
    <col min="16132" max="16132" width="10.109375" style="23" customWidth="1"/>
    <col min="16133" max="16133" width="13.6640625" style="23" bestFit="1" customWidth="1"/>
    <col min="16134" max="16134" width="13.88671875" style="23" customWidth="1"/>
    <col min="16135" max="16150" width="4" style="23" customWidth="1"/>
    <col min="16151" max="16151" width="5.6640625" style="23" customWidth="1"/>
    <col min="16152" max="16384" width="9.109375" style="23"/>
  </cols>
  <sheetData>
    <row r="1" spans="1:24" s="1" customFormat="1" ht="17.399999999999999" x14ac:dyDescent="0.3">
      <c r="A1" s="79" t="s">
        <v>271</v>
      </c>
      <c r="B1" s="2"/>
      <c r="E1" s="2"/>
      <c r="F1" s="3"/>
      <c r="H1" s="4"/>
      <c r="W1" s="80" t="s">
        <v>287</v>
      </c>
    </row>
    <row r="2" spans="1:24" s="5" customFormat="1" ht="4.2" x14ac:dyDescent="0.15">
      <c r="B2" s="6"/>
      <c r="F2" s="7"/>
    </row>
    <row r="3" spans="1:24" s="1" customFormat="1" ht="15.6" x14ac:dyDescent="0.3">
      <c r="B3" s="8" t="s">
        <v>87</v>
      </c>
      <c r="D3" s="9"/>
      <c r="E3" s="9"/>
      <c r="F3" s="10" t="s">
        <v>90</v>
      </c>
      <c r="O3" s="4"/>
    </row>
    <row r="4" spans="1:24" s="15" customFormat="1" ht="4.8" thickBot="1" x14ac:dyDescent="0.2">
      <c r="A4" s="11"/>
      <c r="B4" s="12"/>
      <c r="C4" s="13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1"/>
    </row>
    <row r="5" spans="1:24" ht="14.4" customHeight="1" thickBot="1" x14ac:dyDescent="0.3">
      <c r="A5" s="57" t="s">
        <v>137</v>
      </c>
      <c r="B5" s="16" t="s">
        <v>0</v>
      </c>
      <c r="C5" s="17" t="s">
        <v>1</v>
      </c>
      <c r="D5" s="18" t="s">
        <v>2</v>
      </c>
      <c r="E5" s="19" t="s">
        <v>3</v>
      </c>
      <c r="F5" s="20" t="s">
        <v>4</v>
      </c>
      <c r="G5" s="21" t="s">
        <v>795</v>
      </c>
      <c r="H5" s="21" t="s">
        <v>781</v>
      </c>
      <c r="I5" s="21" t="s">
        <v>796</v>
      </c>
      <c r="J5" s="21" t="s">
        <v>782</v>
      </c>
      <c r="K5" s="21" t="s">
        <v>797</v>
      </c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2" t="s">
        <v>88</v>
      </c>
      <c r="X5" s="117" t="s">
        <v>283</v>
      </c>
    </row>
    <row r="6" spans="1:24" x14ac:dyDescent="0.25">
      <c r="A6" s="24">
        <v>1</v>
      </c>
      <c r="B6" s="75" t="s">
        <v>538</v>
      </c>
      <c r="C6" s="76" t="s">
        <v>539</v>
      </c>
      <c r="D6" s="77" t="s">
        <v>541</v>
      </c>
      <c r="E6" s="78" t="s">
        <v>682</v>
      </c>
      <c r="F6" s="78" t="s">
        <v>20</v>
      </c>
      <c r="G6" s="29" t="s">
        <v>769</v>
      </c>
      <c r="H6" s="29" t="s">
        <v>769</v>
      </c>
      <c r="I6" s="29" t="s">
        <v>769</v>
      </c>
      <c r="J6" s="29" t="s">
        <v>769</v>
      </c>
      <c r="K6" s="29" t="s">
        <v>791</v>
      </c>
      <c r="L6" s="29"/>
      <c r="M6" s="29"/>
      <c r="N6" s="29"/>
      <c r="O6" s="29"/>
      <c r="P6" s="30"/>
      <c r="Q6" s="30"/>
      <c r="R6" s="30"/>
      <c r="S6" s="30"/>
      <c r="T6" s="30"/>
      <c r="U6" s="30"/>
      <c r="V6" s="30"/>
      <c r="W6" s="118">
        <v>1.25</v>
      </c>
      <c r="X6" s="116" t="str">
        <f>IF(ISBLANK(W6),"",IF(W6&gt;=1.75,"KSM",IF(W6&gt;=1.65,"I A",IF(W6&gt;=1.5,"II A",IF(W6&gt;=1.39,"III A",IF(W6&gt;=1.3,"I JA",IF(W6&gt;=1.22,"II JA",IF(W6&gt;=1.15,"III JA"))))))))</f>
        <v>II JA</v>
      </c>
    </row>
    <row r="7" spans="1:24" x14ac:dyDescent="0.25">
      <c r="A7" s="24">
        <v>2</v>
      </c>
      <c r="B7" s="75" t="s">
        <v>78</v>
      </c>
      <c r="C7" s="76" t="s">
        <v>178</v>
      </c>
      <c r="D7" s="77" t="s">
        <v>179</v>
      </c>
      <c r="E7" s="78" t="s">
        <v>682</v>
      </c>
      <c r="F7" s="78" t="s">
        <v>77</v>
      </c>
      <c r="G7" s="29" t="s">
        <v>769</v>
      </c>
      <c r="H7" s="29" t="s">
        <v>769</v>
      </c>
      <c r="I7" s="29" t="s">
        <v>793</v>
      </c>
      <c r="J7" s="29" t="s">
        <v>791</v>
      </c>
      <c r="K7" s="29"/>
      <c r="L7" s="29"/>
      <c r="M7" s="29"/>
      <c r="N7" s="29"/>
      <c r="O7" s="29"/>
      <c r="P7" s="30"/>
      <c r="Q7" s="30"/>
      <c r="R7" s="30"/>
      <c r="S7" s="30"/>
      <c r="T7" s="30"/>
      <c r="U7" s="30"/>
      <c r="V7" s="30"/>
      <c r="W7" s="118">
        <v>1.2</v>
      </c>
      <c r="X7" s="116" t="str">
        <f>IF(ISBLANK(W7),"",IF(W7&gt;=1.75,"KSM",IF(W7&gt;=1.65,"I A",IF(W7&gt;=1.5,"II A",IF(W7&gt;=1.39,"III A",IF(W7&gt;=1.3,"I JA",IF(W7&gt;=1.22,"II JA",IF(W7&gt;=1.15,"III JA"))))))))</f>
        <v>III JA</v>
      </c>
    </row>
    <row r="8" spans="1:24" x14ac:dyDescent="0.25">
      <c r="A8" s="24">
        <v>3</v>
      </c>
      <c r="B8" s="75" t="s">
        <v>25</v>
      </c>
      <c r="C8" s="76" t="s">
        <v>592</v>
      </c>
      <c r="D8" s="77" t="s">
        <v>593</v>
      </c>
      <c r="E8" s="78" t="s">
        <v>682</v>
      </c>
      <c r="F8" s="78" t="s">
        <v>77</v>
      </c>
      <c r="G8" s="29" t="s">
        <v>793</v>
      </c>
      <c r="H8" s="29" t="s">
        <v>793</v>
      </c>
      <c r="I8" s="29" t="s">
        <v>791</v>
      </c>
      <c r="J8" s="29"/>
      <c r="K8" s="29"/>
      <c r="L8" s="29"/>
      <c r="M8" s="29"/>
      <c r="N8" s="29"/>
      <c r="O8" s="29"/>
      <c r="P8" s="30"/>
      <c r="Q8" s="30"/>
      <c r="R8" s="30"/>
      <c r="S8" s="30"/>
      <c r="T8" s="30"/>
      <c r="U8" s="30"/>
      <c r="V8" s="30"/>
      <c r="W8" s="118">
        <v>1.1499999999999999</v>
      </c>
      <c r="X8" s="116" t="str">
        <f>IF(ISBLANK(W8),"",IF(W8&gt;=1.75,"KSM",IF(W8&gt;=1.65,"I A",IF(W8&gt;=1.5,"II A",IF(W8&gt;=1.39,"III A",IF(W8&gt;=1.3,"I JA",IF(W8&gt;=1.22,"II JA",IF(W8&gt;=1.15,"III JA"))))))))</f>
        <v>III JA</v>
      </c>
    </row>
    <row r="9" spans="1:24" x14ac:dyDescent="0.25">
      <c r="A9" s="24">
        <v>4</v>
      </c>
      <c r="B9" s="75" t="s">
        <v>63</v>
      </c>
      <c r="C9" s="76" t="s">
        <v>608</v>
      </c>
      <c r="D9" s="77" t="s">
        <v>609</v>
      </c>
      <c r="E9" s="78" t="s">
        <v>682</v>
      </c>
      <c r="F9" s="78" t="s">
        <v>86</v>
      </c>
      <c r="G9" s="29" t="s">
        <v>769</v>
      </c>
      <c r="H9" s="29" t="s">
        <v>769</v>
      </c>
      <c r="I9" s="29" t="s">
        <v>791</v>
      </c>
      <c r="J9" s="29"/>
      <c r="K9" s="29"/>
      <c r="L9" s="29"/>
      <c r="M9" s="29"/>
      <c r="N9" s="29"/>
      <c r="O9" s="29"/>
      <c r="P9" s="30"/>
      <c r="Q9" s="30"/>
      <c r="R9" s="30"/>
      <c r="S9" s="30"/>
      <c r="T9" s="30"/>
      <c r="U9" s="30"/>
      <c r="V9" s="30"/>
      <c r="W9" s="118">
        <v>1.1499999999999999</v>
      </c>
      <c r="X9" s="116" t="str">
        <f>IF(ISBLANK(W9),"",IF(W9&gt;=1.75,"KSM",IF(W9&gt;=1.65,"I A",IF(W9&gt;=1.5,"II A",IF(W9&gt;=1.39,"III A",IF(W9&gt;=1.3,"I JA",IF(W9&gt;=1.22,"II JA",IF(W9&gt;=1.15,"III JA"))))))))</f>
        <v>III JA</v>
      </c>
    </row>
    <row r="10" spans="1:24" x14ac:dyDescent="0.25">
      <c r="A10" s="24"/>
      <c r="B10" s="75" t="s">
        <v>517</v>
      </c>
      <c r="C10" s="76" t="s">
        <v>518</v>
      </c>
      <c r="D10" s="77">
        <v>40347</v>
      </c>
      <c r="E10" s="78" t="s">
        <v>682</v>
      </c>
      <c r="F10" s="78" t="s">
        <v>290</v>
      </c>
      <c r="G10" s="29"/>
      <c r="H10" s="29"/>
      <c r="I10" s="29"/>
      <c r="J10" s="29"/>
      <c r="K10" s="29"/>
      <c r="L10" s="29"/>
      <c r="M10" s="29"/>
      <c r="N10" s="29"/>
      <c r="O10" s="29"/>
      <c r="P10" s="30"/>
      <c r="Q10" s="30"/>
      <c r="R10" s="30"/>
      <c r="S10" s="30"/>
      <c r="T10" s="30"/>
      <c r="U10" s="30"/>
      <c r="V10" s="30"/>
      <c r="W10" s="118" t="s">
        <v>284</v>
      </c>
      <c r="X10" s="116"/>
    </row>
    <row r="11" spans="1:24" x14ac:dyDescent="0.25">
      <c r="A11" s="24"/>
      <c r="B11" s="75" t="s">
        <v>25</v>
      </c>
      <c r="C11" s="76" t="s">
        <v>591</v>
      </c>
      <c r="D11" s="77">
        <v>41767</v>
      </c>
      <c r="E11" s="78" t="s">
        <v>682</v>
      </c>
      <c r="F11" s="78" t="s">
        <v>131</v>
      </c>
      <c r="G11" s="29"/>
      <c r="H11" s="29"/>
      <c r="I11" s="29"/>
      <c r="J11" s="29"/>
      <c r="K11" s="29"/>
      <c r="L11" s="29"/>
      <c r="M11" s="29"/>
      <c r="N11" s="29"/>
      <c r="O11" s="29"/>
      <c r="P11" s="30"/>
      <c r="Q11" s="30"/>
      <c r="R11" s="30"/>
      <c r="S11" s="30"/>
      <c r="T11" s="30"/>
      <c r="U11" s="30"/>
      <c r="V11" s="30"/>
      <c r="W11" s="118" t="s">
        <v>284</v>
      </c>
      <c r="X11" s="116"/>
    </row>
    <row r="12" spans="1:24" x14ac:dyDescent="0.25">
      <c r="A12" s="24"/>
      <c r="B12" s="75" t="s">
        <v>562</v>
      </c>
      <c r="C12" s="76" t="s">
        <v>600</v>
      </c>
      <c r="D12" s="77" t="s">
        <v>601</v>
      </c>
      <c r="E12" s="78" t="s">
        <v>682</v>
      </c>
      <c r="F12" s="78" t="s">
        <v>77</v>
      </c>
      <c r="G12" s="29"/>
      <c r="H12" s="29"/>
      <c r="I12" s="29"/>
      <c r="J12" s="29"/>
      <c r="K12" s="29"/>
      <c r="L12" s="29"/>
      <c r="M12" s="29"/>
      <c r="N12" s="29"/>
      <c r="O12" s="29"/>
      <c r="P12" s="30"/>
      <c r="Q12" s="30"/>
      <c r="R12" s="30"/>
      <c r="S12" s="30"/>
      <c r="T12" s="30"/>
      <c r="U12" s="30"/>
      <c r="V12" s="30"/>
      <c r="W12" s="118" t="s">
        <v>284</v>
      </c>
      <c r="X12" s="116"/>
    </row>
    <row r="13" spans="1:24" x14ac:dyDescent="0.25">
      <c r="A13" s="24"/>
      <c r="B13" s="75" t="s">
        <v>54</v>
      </c>
      <c r="C13" s="76" t="s">
        <v>162</v>
      </c>
      <c r="D13" s="77" t="s">
        <v>163</v>
      </c>
      <c r="E13" s="78" t="s">
        <v>682</v>
      </c>
      <c r="F13" s="78" t="s">
        <v>19</v>
      </c>
      <c r="G13" s="29"/>
      <c r="H13" s="29"/>
      <c r="I13" s="29"/>
      <c r="J13" s="29"/>
      <c r="K13" s="29"/>
      <c r="L13" s="29"/>
      <c r="M13" s="29"/>
      <c r="N13" s="29"/>
      <c r="O13" s="29"/>
      <c r="P13" s="30"/>
      <c r="Q13" s="30"/>
      <c r="R13" s="30"/>
      <c r="S13" s="30"/>
      <c r="T13" s="30"/>
      <c r="U13" s="30"/>
      <c r="V13" s="30"/>
      <c r="W13" s="118" t="s">
        <v>284</v>
      </c>
      <c r="X13" s="116"/>
    </row>
    <row r="14" spans="1:24" x14ac:dyDescent="0.25">
      <c r="A14" s="24"/>
      <c r="B14" s="75" t="s">
        <v>633</v>
      </c>
      <c r="C14" s="76" t="s">
        <v>634</v>
      </c>
      <c r="D14" s="77" t="s">
        <v>333</v>
      </c>
      <c r="E14" s="78" t="s">
        <v>682</v>
      </c>
      <c r="F14" s="78" t="s">
        <v>635</v>
      </c>
      <c r="G14" s="29"/>
      <c r="H14" s="29"/>
      <c r="I14" s="29"/>
      <c r="J14" s="29"/>
      <c r="K14" s="29"/>
      <c r="L14" s="29"/>
      <c r="M14" s="29"/>
      <c r="N14" s="29"/>
      <c r="O14" s="29"/>
      <c r="P14" s="30"/>
      <c r="Q14" s="30"/>
      <c r="R14" s="30"/>
      <c r="S14" s="30"/>
      <c r="T14" s="30"/>
      <c r="U14" s="30"/>
      <c r="V14" s="30"/>
      <c r="W14" s="118" t="s">
        <v>284</v>
      </c>
      <c r="X14" s="116"/>
    </row>
  </sheetData>
  <sortState ref="A6:X14">
    <sortCondition descending="1" ref="W6:W14"/>
  </sortState>
  <phoneticPr fontId="20" type="noConversion"/>
  <pageMargins left="0.75" right="0.33" top="1" bottom="1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workbookViewId="0"/>
  </sheetViews>
  <sheetFormatPr defaultRowHeight="13.2" x14ac:dyDescent="0.25"/>
  <cols>
    <col min="1" max="1" width="4.33203125" style="23" customWidth="1"/>
    <col min="2" max="2" width="11.33203125" style="23" customWidth="1"/>
    <col min="3" max="3" width="12.5546875" style="23" customWidth="1"/>
    <col min="4" max="4" width="10.109375" style="23" customWidth="1"/>
    <col min="5" max="5" width="13.6640625" style="23" bestFit="1" customWidth="1"/>
    <col min="6" max="6" width="13.88671875" style="23" customWidth="1"/>
    <col min="7" max="16" width="4" style="23" customWidth="1"/>
    <col min="17" max="21" width="4" style="23" hidden="1" customWidth="1"/>
    <col min="22" max="22" width="5.6640625" style="23" customWidth="1"/>
    <col min="23" max="23" width="6.44140625" style="23" bestFit="1" customWidth="1"/>
    <col min="24" max="254" width="9.109375" style="23"/>
    <col min="255" max="255" width="4.33203125" style="23" customWidth="1"/>
    <col min="256" max="256" width="11.33203125" style="23" customWidth="1"/>
    <col min="257" max="257" width="12.5546875" style="23" customWidth="1"/>
    <col min="258" max="258" width="10.109375" style="23" customWidth="1"/>
    <col min="259" max="259" width="13.6640625" style="23" bestFit="1" customWidth="1"/>
    <col min="260" max="260" width="13.88671875" style="23" customWidth="1"/>
    <col min="261" max="276" width="4" style="23" customWidth="1"/>
    <col min="277" max="277" width="5.6640625" style="23" customWidth="1"/>
    <col min="278" max="510" width="9.109375" style="23"/>
    <col min="511" max="511" width="4.33203125" style="23" customWidth="1"/>
    <col min="512" max="512" width="11.33203125" style="23" customWidth="1"/>
    <col min="513" max="513" width="12.5546875" style="23" customWidth="1"/>
    <col min="514" max="514" width="10.109375" style="23" customWidth="1"/>
    <col min="515" max="515" width="13.6640625" style="23" bestFit="1" customWidth="1"/>
    <col min="516" max="516" width="13.88671875" style="23" customWidth="1"/>
    <col min="517" max="532" width="4" style="23" customWidth="1"/>
    <col min="533" max="533" width="5.6640625" style="23" customWidth="1"/>
    <col min="534" max="766" width="9.109375" style="23"/>
    <col min="767" max="767" width="4.33203125" style="23" customWidth="1"/>
    <col min="768" max="768" width="11.33203125" style="23" customWidth="1"/>
    <col min="769" max="769" width="12.5546875" style="23" customWidth="1"/>
    <col min="770" max="770" width="10.109375" style="23" customWidth="1"/>
    <col min="771" max="771" width="13.6640625" style="23" bestFit="1" customWidth="1"/>
    <col min="772" max="772" width="13.88671875" style="23" customWidth="1"/>
    <col min="773" max="788" width="4" style="23" customWidth="1"/>
    <col min="789" max="789" width="5.6640625" style="23" customWidth="1"/>
    <col min="790" max="1022" width="9.109375" style="23"/>
    <col min="1023" max="1023" width="4.33203125" style="23" customWidth="1"/>
    <col min="1024" max="1024" width="11.33203125" style="23" customWidth="1"/>
    <col min="1025" max="1025" width="12.5546875" style="23" customWidth="1"/>
    <col min="1026" max="1026" width="10.109375" style="23" customWidth="1"/>
    <col min="1027" max="1027" width="13.6640625" style="23" bestFit="1" customWidth="1"/>
    <col min="1028" max="1028" width="13.88671875" style="23" customWidth="1"/>
    <col min="1029" max="1044" width="4" style="23" customWidth="1"/>
    <col min="1045" max="1045" width="5.6640625" style="23" customWidth="1"/>
    <col min="1046" max="1278" width="9.109375" style="23"/>
    <col min="1279" max="1279" width="4.33203125" style="23" customWidth="1"/>
    <col min="1280" max="1280" width="11.33203125" style="23" customWidth="1"/>
    <col min="1281" max="1281" width="12.5546875" style="23" customWidth="1"/>
    <col min="1282" max="1282" width="10.109375" style="23" customWidth="1"/>
    <col min="1283" max="1283" width="13.6640625" style="23" bestFit="1" customWidth="1"/>
    <col min="1284" max="1284" width="13.88671875" style="23" customWidth="1"/>
    <col min="1285" max="1300" width="4" style="23" customWidth="1"/>
    <col min="1301" max="1301" width="5.6640625" style="23" customWidth="1"/>
    <col min="1302" max="1534" width="9.109375" style="23"/>
    <col min="1535" max="1535" width="4.33203125" style="23" customWidth="1"/>
    <col min="1536" max="1536" width="11.33203125" style="23" customWidth="1"/>
    <col min="1537" max="1537" width="12.5546875" style="23" customWidth="1"/>
    <col min="1538" max="1538" width="10.109375" style="23" customWidth="1"/>
    <col min="1539" max="1539" width="13.6640625" style="23" bestFit="1" customWidth="1"/>
    <col min="1540" max="1540" width="13.88671875" style="23" customWidth="1"/>
    <col min="1541" max="1556" width="4" style="23" customWidth="1"/>
    <col min="1557" max="1557" width="5.6640625" style="23" customWidth="1"/>
    <col min="1558" max="1790" width="9.109375" style="23"/>
    <col min="1791" max="1791" width="4.33203125" style="23" customWidth="1"/>
    <col min="1792" max="1792" width="11.33203125" style="23" customWidth="1"/>
    <col min="1793" max="1793" width="12.5546875" style="23" customWidth="1"/>
    <col min="1794" max="1794" width="10.109375" style="23" customWidth="1"/>
    <col min="1795" max="1795" width="13.6640625" style="23" bestFit="1" customWidth="1"/>
    <col min="1796" max="1796" width="13.88671875" style="23" customWidth="1"/>
    <col min="1797" max="1812" width="4" style="23" customWidth="1"/>
    <col min="1813" max="1813" width="5.6640625" style="23" customWidth="1"/>
    <col min="1814" max="2046" width="9.109375" style="23"/>
    <col min="2047" max="2047" width="4.33203125" style="23" customWidth="1"/>
    <col min="2048" max="2048" width="11.33203125" style="23" customWidth="1"/>
    <col min="2049" max="2049" width="12.5546875" style="23" customWidth="1"/>
    <col min="2050" max="2050" width="10.109375" style="23" customWidth="1"/>
    <col min="2051" max="2051" width="13.6640625" style="23" bestFit="1" customWidth="1"/>
    <col min="2052" max="2052" width="13.88671875" style="23" customWidth="1"/>
    <col min="2053" max="2068" width="4" style="23" customWidth="1"/>
    <col min="2069" max="2069" width="5.6640625" style="23" customWidth="1"/>
    <col min="2070" max="2302" width="9.109375" style="23"/>
    <col min="2303" max="2303" width="4.33203125" style="23" customWidth="1"/>
    <col min="2304" max="2304" width="11.33203125" style="23" customWidth="1"/>
    <col min="2305" max="2305" width="12.5546875" style="23" customWidth="1"/>
    <col min="2306" max="2306" width="10.109375" style="23" customWidth="1"/>
    <col min="2307" max="2307" width="13.6640625" style="23" bestFit="1" customWidth="1"/>
    <col min="2308" max="2308" width="13.88671875" style="23" customWidth="1"/>
    <col min="2309" max="2324" width="4" style="23" customWidth="1"/>
    <col min="2325" max="2325" width="5.6640625" style="23" customWidth="1"/>
    <col min="2326" max="2558" width="9.109375" style="23"/>
    <col min="2559" max="2559" width="4.33203125" style="23" customWidth="1"/>
    <col min="2560" max="2560" width="11.33203125" style="23" customWidth="1"/>
    <col min="2561" max="2561" width="12.5546875" style="23" customWidth="1"/>
    <col min="2562" max="2562" width="10.109375" style="23" customWidth="1"/>
    <col min="2563" max="2563" width="13.6640625" style="23" bestFit="1" customWidth="1"/>
    <col min="2564" max="2564" width="13.88671875" style="23" customWidth="1"/>
    <col min="2565" max="2580" width="4" style="23" customWidth="1"/>
    <col min="2581" max="2581" width="5.6640625" style="23" customWidth="1"/>
    <col min="2582" max="2814" width="9.109375" style="23"/>
    <col min="2815" max="2815" width="4.33203125" style="23" customWidth="1"/>
    <col min="2816" max="2816" width="11.33203125" style="23" customWidth="1"/>
    <col min="2817" max="2817" width="12.5546875" style="23" customWidth="1"/>
    <col min="2818" max="2818" width="10.109375" style="23" customWidth="1"/>
    <col min="2819" max="2819" width="13.6640625" style="23" bestFit="1" customWidth="1"/>
    <col min="2820" max="2820" width="13.88671875" style="23" customWidth="1"/>
    <col min="2821" max="2836" width="4" style="23" customWidth="1"/>
    <col min="2837" max="2837" width="5.6640625" style="23" customWidth="1"/>
    <col min="2838" max="3070" width="9.109375" style="23"/>
    <col min="3071" max="3071" width="4.33203125" style="23" customWidth="1"/>
    <col min="3072" max="3072" width="11.33203125" style="23" customWidth="1"/>
    <col min="3073" max="3073" width="12.5546875" style="23" customWidth="1"/>
    <col min="3074" max="3074" width="10.109375" style="23" customWidth="1"/>
    <col min="3075" max="3075" width="13.6640625" style="23" bestFit="1" customWidth="1"/>
    <col min="3076" max="3076" width="13.88671875" style="23" customWidth="1"/>
    <col min="3077" max="3092" width="4" style="23" customWidth="1"/>
    <col min="3093" max="3093" width="5.6640625" style="23" customWidth="1"/>
    <col min="3094" max="3326" width="9.109375" style="23"/>
    <col min="3327" max="3327" width="4.33203125" style="23" customWidth="1"/>
    <col min="3328" max="3328" width="11.33203125" style="23" customWidth="1"/>
    <col min="3329" max="3329" width="12.5546875" style="23" customWidth="1"/>
    <col min="3330" max="3330" width="10.109375" style="23" customWidth="1"/>
    <col min="3331" max="3331" width="13.6640625" style="23" bestFit="1" customWidth="1"/>
    <col min="3332" max="3332" width="13.88671875" style="23" customWidth="1"/>
    <col min="3333" max="3348" width="4" style="23" customWidth="1"/>
    <col min="3349" max="3349" width="5.6640625" style="23" customWidth="1"/>
    <col min="3350" max="3582" width="9.109375" style="23"/>
    <col min="3583" max="3583" width="4.33203125" style="23" customWidth="1"/>
    <col min="3584" max="3584" width="11.33203125" style="23" customWidth="1"/>
    <col min="3585" max="3585" width="12.5546875" style="23" customWidth="1"/>
    <col min="3586" max="3586" width="10.109375" style="23" customWidth="1"/>
    <col min="3587" max="3587" width="13.6640625" style="23" bestFit="1" customWidth="1"/>
    <col min="3588" max="3588" width="13.88671875" style="23" customWidth="1"/>
    <col min="3589" max="3604" width="4" style="23" customWidth="1"/>
    <col min="3605" max="3605" width="5.6640625" style="23" customWidth="1"/>
    <col min="3606" max="3838" width="9.109375" style="23"/>
    <col min="3839" max="3839" width="4.33203125" style="23" customWidth="1"/>
    <col min="3840" max="3840" width="11.33203125" style="23" customWidth="1"/>
    <col min="3841" max="3841" width="12.5546875" style="23" customWidth="1"/>
    <col min="3842" max="3842" width="10.109375" style="23" customWidth="1"/>
    <col min="3843" max="3843" width="13.6640625" style="23" bestFit="1" customWidth="1"/>
    <col min="3844" max="3844" width="13.88671875" style="23" customWidth="1"/>
    <col min="3845" max="3860" width="4" style="23" customWidth="1"/>
    <col min="3861" max="3861" width="5.6640625" style="23" customWidth="1"/>
    <col min="3862" max="4094" width="9.109375" style="23"/>
    <col min="4095" max="4095" width="4.33203125" style="23" customWidth="1"/>
    <col min="4096" max="4096" width="11.33203125" style="23" customWidth="1"/>
    <col min="4097" max="4097" width="12.5546875" style="23" customWidth="1"/>
    <col min="4098" max="4098" width="10.109375" style="23" customWidth="1"/>
    <col min="4099" max="4099" width="13.6640625" style="23" bestFit="1" customWidth="1"/>
    <col min="4100" max="4100" width="13.88671875" style="23" customWidth="1"/>
    <col min="4101" max="4116" width="4" style="23" customWidth="1"/>
    <col min="4117" max="4117" width="5.6640625" style="23" customWidth="1"/>
    <col min="4118" max="4350" width="9.109375" style="23"/>
    <col min="4351" max="4351" width="4.33203125" style="23" customWidth="1"/>
    <col min="4352" max="4352" width="11.33203125" style="23" customWidth="1"/>
    <col min="4353" max="4353" width="12.5546875" style="23" customWidth="1"/>
    <col min="4354" max="4354" width="10.109375" style="23" customWidth="1"/>
    <col min="4355" max="4355" width="13.6640625" style="23" bestFit="1" customWidth="1"/>
    <col min="4356" max="4356" width="13.88671875" style="23" customWidth="1"/>
    <col min="4357" max="4372" width="4" style="23" customWidth="1"/>
    <col min="4373" max="4373" width="5.6640625" style="23" customWidth="1"/>
    <col min="4374" max="4606" width="9.109375" style="23"/>
    <col min="4607" max="4607" width="4.33203125" style="23" customWidth="1"/>
    <col min="4608" max="4608" width="11.33203125" style="23" customWidth="1"/>
    <col min="4609" max="4609" width="12.5546875" style="23" customWidth="1"/>
    <col min="4610" max="4610" width="10.109375" style="23" customWidth="1"/>
    <col min="4611" max="4611" width="13.6640625" style="23" bestFit="1" customWidth="1"/>
    <col min="4612" max="4612" width="13.88671875" style="23" customWidth="1"/>
    <col min="4613" max="4628" width="4" style="23" customWidth="1"/>
    <col min="4629" max="4629" width="5.6640625" style="23" customWidth="1"/>
    <col min="4630" max="4862" width="9.109375" style="23"/>
    <col min="4863" max="4863" width="4.33203125" style="23" customWidth="1"/>
    <col min="4864" max="4864" width="11.33203125" style="23" customWidth="1"/>
    <col min="4865" max="4865" width="12.5546875" style="23" customWidth="1"/>
    <col min="4866" max="4866" width="10.109375" style="23" customWidth="1"/>
    <col min="4867" max="4867" width="13.6640625" style="23" bestFit="1" customWidth="1"/>
    <col min="4868" max="4868" width="13.88671875" style="23" customWidth="1"/>
    <col min="4869" max="4884" width="4" style="23" customWidth="1"/>
    <col min="4885" max="4885" width="5.6640625" style="23" customWidth="1"/>
    <col min="4886" max="5118" width="9.109375" style="23"/>
    <col min="5119" max="5119" width="4.33203125" style="23" customWidth="1"/>
    <col min="5120" max="5120" width="11.33203125" style="23" customWidth="1"/>
    <col min="5121" max="5121" width="12.5546875" style="23" customWidth="1"/>
    <col min="5122" max="5122" width="10.109375" style="23" customWidth="1"/>
    <col min="5123" max="5123" width="13.6640625" style="23" bestFit="1" customWidth="1"/>
    <col min="5124" max="5124" width="13.88671875" style="23" customWidth="1"/>
    <col min="5125" max="5140" width="4" style="23" customWidth="1"/>
    <col min="5141" max="5141" width="5.6640625" style="23" customWidth="1"/>
    <col min="5142" max="5374" width="9.109375" style="23"/>
    <col min="5375" max="5375" width="4.33203125" style="23" customWidth="1"/>
    <col min="5376" max="5376" width="11.33203125" style="23" customWidth="1"/>
    <col min="5377" max="5377" width="12.5546875" style="23" customWidth="1"/>
    <col min="5378" max="5378" width="10.109375" style="23" customWidth="1"/>
    <col min="5379" max="5379" width="13.6640625" style="23" bestFit="1" customWidth="1"/>
    <col min="5380" max="5380" width="13.88671875" style="23" customWidth="1"/>
    <col min="5381" max="5396" width="4" style="23" customWidth="1"/>
    <col min="5397" max="5397" width="5.6640625" style="23" customWidth="1"/>
    <col min="5398" max="5630" width="9.109375" style="23"/>
    <col min="5631" max="5631" width="4.33203125" style="23" customWidth="1"/>
    <col min="5632" max="5632" width="11.33203125" style="23" customWidth="1"/>
    <col min="5633" max="5633" width="12.5546875" style="23" customWidth="1"/>
    <col min="5634" max="5634" width="10.109375" style="23" customWidth="1"/>
    <col min="5635" max="5635" width="13.6640625" style="23" bestFit="1" customWidth="1"/>
    <col min="5636" max="5636" width="13.88671875" style="23" customWidth="1"/>
    <col min="5637" max="5652" width="4" style="23" customWidth="1"/>
    <col min="5653" max="5653" width="5.6640625" style="23" customWidth="1"/>
    <col min="5654" max="5886" width="9.109375" style="23"/>
    <col min="5887" max="5887" width="4.33203125" style="23" customWidth="1"/>
    <col min="5888" max="5888" width="11.33203125" style="23" customWidth="1"/>
    <col min="5889" max="5889" width="12.5546875" style="23" customWidth="1"/>
    <col min="5890" max="5890" width="10.109375" style="23" customWidth="1"/>
    <col min="5891" max="5891" width="13.6640625" style="23" bestFit="1" customWidth="1"/>
    <col min="5892" max="5892" width="13.88671875" style="23" customWidth="1"/>
    <col min="5893" max="5908" width="4" style="23" customWidth="1"/>
    <col min="5909" max="5909" width="5.6640625" style="23" customWidth="1"/>
    <col min="5910" max="6142" width="9.109375" style="23"/>
    <col min="6143" max="6143" width="4.33203125" style="23" customWidth="1"/>
    <col min="6144" max="6144" width="11.33203125" style="23" customWidth="1"/>
    <col min="6145" max="6145" width="12.5546875" style="23" customWidth="1"/>
    <col min="6146" max="6146" width="10.109375" style="23" customWidth="1"/>
    <col min="6147" max="6147" width="13.6640625" style="23" bestFit="1" customWidth="1"/>
    <col min="6148" max="6148" width="13.88671875" style="23" customWidth="1"/>
    <col min="6149" max="6164" width="4" style="23" customWidth="1"/>
    <col min="6165" max="6165" width="5.6640625" style="23" customWidth="1"/>
    <col min="6166" max="6398" width="9.109375" style="23"/>
    <col min="6399" max="6399" width="4.33203125" style="23" customWidth="1"/>
    <col min="6400" max="6400" width="11.33203125" style="23" customWidth="1"/>
    <col min="6401" max="6401" width="12.5546875" style="23" customWidth="1"/>
    <col min="6402" max="6402" width="10.109375" style="23" customWidth="1"/>
    <col min="6403" max="6403" width="13.6640625" style="23" bestFit="1" customWidth="1"/>
    <col min="6404" max="6404" width="13.88671875" style="23" customWidth="1"/>
    <col min="6405" max="6420" width="4" style="23" customWidth="1"/>
    <col min="6421" max="6421" width="5.6640625" style="23" customWidth="1"/>
    <col min="6422" max="6654" width="9.109375" style="23"/>
    <col min="6655" max="6655" width="4.33203125" style="23" customWidth="1"/>
    <col min="6656" max="6656" width="11.33203125" style="23" customWidth="1"/>
    <col min="6657" max="6657" width="12.5546875" style="23" customWidth="1"/>
    <col min="6658" max="6658" width="10.109375" style="23" customWidth="1"/>
    <col min="6659" max="6659" width="13.6640625" style="23" bestFit="1" customWidth="1"/>
    <col min="6660" max="6660" width="13.88671875" style="23" customWidth="1"/>
    <col min="6661" max="6676" width="4" style="23" customWidth="1"/>
    <col min="6677" max="6677" width="5.6640625" style="23" customWidth="1"/>
    <col min="6678" max="6910" width="9.109375" style="23"/>
    <col min="6911" max="6911" width="4.33203125" style="23" customWidth="1"/>
    <col min="6912" max="6912" width="11.33203125" style="23" customWidth="1"/>
    <col min="6913" max="6913" width="12.5546875" style="23" customWidth="1"/>
    <col min="6914" max="6914" width="10.109375" style="23" customWidth="1"/>
    <col min="6915" max="6915" width="13.6640625" style="23" bestFit="1" customWidth="1"/>
    <col min="6916" max="6916" width="13.88671875" style="23" customWidth="1"/>
    <col min="6917" max="6932" width="4" style="23" customWidth="1"/>
    <col min="6933" max="6933" width="5.6640625" style="23" customWidth="1"/>
    <col min="6934" max="7166" width="9.109375" style="23"/>
    <col min="7167" max="7167" width="4.33203125" style="23" customWidth="1"/>
    <col min="7168" max="7168" width="11.33203125" style="23" customWidth="1"/>
    <col min="7169" max="7169" width="12.5546875" style="23" customWidth="1"/>
    <col min="7170" max="7170" width="10.109375" style="23" customWidth="1"/>
    <col min="7171" max="7171" width="13.6640625" style="23" bestFit="1" customWidth="1"/>
    <col min="7172" max="7172" width="13.88671875" style="23" customWidth="1"/>
    <col min="7173" max="7188" width="4" style="23" customWidth="1"/>
    <col min="7189" max="7189" width="5.6640625" style="23" customWidth="1"/>
    <col min="7190" max="7422" width="9.109375" style="23"/>
    <col min="7423" max="7423" width="4.33203125" style="23" customWidth="1"/>
    <col min="7424" max="7424" width="11.33203125" style="23" customWidth="1"/>
    <col min="7425" max="7425" width="12.5546875" style="23" customWidth="1"/>
    <col min="7426" max="7426" width="10.109375" style="23" customWidth="1"/>
    <col min="7427" max="7427" width="13.6640625" style="23" bestFit="1" customWidth="1"/>
    <col min="7428" max="7428" width="13.88671875" style="23" customWidth="1"/>
    <col min="7429" max="7444" width="4" style="23" customWidth="1"/>
    <col min="7445" max="7445" width="5.6640625" style="23" customWidth="1"/>
    <col min="7446" max="7678" width="9.109375" style="23"/>
    <col min="7679" max="7679" width="4.33203125" style="23" customWidth="1"/>
    <col min="7680" max="7680" width="11.33203125" style="23" customWidth="1"/>
    <col min="7681" max="7681" width="12.5546875" style="23" customWidth="1"/>
    <col min="7682" max="7682" width="10.109375" style="23" customWidth="1"/>
    <col min="7683" max="7683" width="13.6640625" style="23" bestFit="1" customWidth="1"/>
    <col min="7684" max="7684" width="13.88671875" style="23" customWidth="1"/>
    <col min="7685" max="7700" width="4" style="23" customWidth="1"/>
    <col min="7701" max="7701" width="5.6640625" style="23" customWidth="1"/>
    <col min="7702" max="7934" width="9.109375" style="23"/>
    <col min="7935" max="7935" width="4.33203125" style="23" customWidth="1"/>
    <col min="7936" max="7936" width="11.33203125" style="23" customWidth="1"/>
    <col min="7937" max="7937" width="12.5546875" style="23" customWidth="1"/>
    <col min="7938" max="7938" width="10.109375" style="23" customWidth="1"/>
    <col min="7939" max="7939" width="13.6640625" style="23" bestFit="1" customWidth="1"/>
    <col min="7940" max="7940" width="13.88671875" style="23" customWidth="1"/>
    <col min="7941" max="7956" width="4" style="23" customWidth="1"/>
    <col min="7957" max="7957" width="5.6640625" style="23" customWidth="1"/>
    <col min="7958" max="8190" width="9.109375" style="23"/>
    <col min="8191" max="8191" width="4.33203125" style="23" customWidth="1"/>
    <col min="8192" max="8192" width="11.33203125" style="23" customWidth="1"/>
    <col min="8193" max="8193" width="12.5546875" style="23" customWidth="1"/>
    <col min="8194" max="8194" width="10.109375" style="23" customWidth="1"/>
    <col min="8195" max="8195" width="13.6640625" style="23" bestFit="1" customWidth="1"/>
    <col min="8196" max="8196" width="13.88671875" style="23" customWidth="1"/>
    <col min="8197" max="8212" width="4" style="23" customWidth="1"/>
    <col min="8213" max="8213" width="5.6640625" style="23" customWidth="1"/>
    <col min="8214" max="8446" width="9.109375" style="23"/>
    <col min="8447" max="8447" width="4.33203125" style="23" customWidth="1"/>
    <col min="8448" max="8448" width="11.33203125" style="23" customWidth="1"/>
    <col min="8449" max="8449" width="12.5546875" style="23" customWidth="1"/>
    <col min="8450" max="8450" width="10.109375" style="23" customWidth="1"/>
    <col min="8451" max="8451" width="13.6640625" style="23" bestFit="1" customWidth="1"/>
    <col min="8452" max="8452" width="13.88671875" style="23" customWidth="1"/>
    <col min="8453" max="8468" width="4" style="23" customWidth="1"/>
    <col min="8469" max="8469" width="5.6640625" style="23" customWidth="1"/>
    <col min="8470" max="8702" width="9.109375" style="23"/>
    <col min="8703" max="8703" width="4.33203125" style="23" customWidth="1"/>
    <col min="8704" max="8704" width="11.33203125" style="23" customWidth="1"/>
    <col min="8705" max="8705" width="12.5546875" style="23" customWidth="1"/>
    <col min="8706" max="8706" width="10.109375" style="23" customWidth="1"/>
    <col min="8707" max="8707" width="13.6640625" style="23" bestFit="1" customWidth="1"/>
    <col min="8708" max="8708" width="13.88671875" style="23" customWidth="1"/>
    <col min="8709" max="8724" width="4" style="23" customWidth="1"/>
    <col min="8725" max="8725" width="5.6640625" style="23" customWidth="1"/>
    <col min="8726" max="8958" width="9.109375" style="23"/>
    <col min="8959" max="8959" width="4.33203125" style="23" customWidth="1"/>
    <col min="8960" max="8960" width="11.33203125" style="23" customWidth="1"/>
    <col min="8961" max="8961" width="12.5546875" style="23" customWidth="1"/>
    <col min="8962" max="8962" width="10.109375" style="23" customWidth="1"/>
    <col min="8963" max="8963" width="13.6640625" style="23" bestFit="1" customWidth="1"/>
    <col min="8964" max="8964" width="13.88671875" style="23" customWidth="1"/>
    <col min="8965" max="8980" width="4" style="23" customWidth="1"/>
    <col min="8981" max="8981" width="5.6640625" style="23" customWidth="1"/>
    <col min="8982" max="9214" width="9.109375" style="23"/>
    <col min="9215" max="9215" width="4.33203125" style="23" customWidth="1"/>
    <col min="9216" max="9216" width="11.33203125" style="23" customWidth="1"/>
    <col min="9217" max="9217" width="12.5546875" style="23" customWidth="1"/>
    <col min="9218" max="9218" width="10.109375" style="23" customWidth="1"/>
    <col min="9219" max="9219" width="13.6640625" style="23" bestFit="1" customWidth="1"/>
    <col min="9220" max="9220" width="13.88671875" style="23" customWidth="1"/>
    <col min="9221" max="9236" width="4" style="23" customWidth="1"/>
    <col min="9237" max="9237" width="5.6640625" style="23" customWidth="1"/>
    <col min="9238" max="9470" width="9.109375" style="23"/>
    <col min="9471" max="9471" width="4.33203125" style="23" customWidth="1"/>
    <col min="9472" max="9472" width="11.33203125" style="23" customWidth="1"/>
    <col min="9473" max="9473" width="12.5546875" style="23" customWidth="1"/>
    <col min="9474" max="9474" width="10.109375" style="23" customWidth="1"/>
    <col min="9475" max="9475" width="13.6640625" style="23" bestFit="1" customWidth="1"/>
    <col min="9476" max="9476" width="13.88671875" style="23" customWidth="1"/>
    <col min="9477" max="9492" width="4" style="23" customWidth="1"/>
    <col min="9493" max="9493" width="5.6640625" style="23" customWidth="1"/>
    <col min="9494" max="9726" width="9.109375" style="23"/>
    <col min="9727" max="9727" width="4.33203125" style="23" customWidth="1"/>
    <col min="9728" max="9728" width="11.33203125" style="23" customWidth="1"/>
    <col min="9729" max="9729" width="12.5546875" style="23" customWidth="1"/>
    <col min="9730" max="9730" width="10.109375" style="23" customWidth="1"/>
    <col min="9731" max="9731" width="13.6640625" style="23" bestFit="1" customWidth="1"/>
    <col min="9732" max="9732" width="13.88671875" style="23" customWidth="1"/>
    <col min="9733" max="9748" width="4" style="23" customWidth="1"/>
    <col min="9749" max="9749" width="5.6640625" style="23" customWidth="1"/>
    <col min="9750" max="9982" width="9.109375" style="23"/>
    <col min="9983" max="9983" width="4.33203125" style="23" customWidth="1"/>
    <col min="9984" max="9984" width="11.33203125" style="23" customWidth="1"/>
    <col min="9985" max="9985" width="12.5546875" style="23" customWidth="1"/>
    <col min="9986" max="9986" width="10.109375" style="23" customWidth="1"/>
    <col min="9987" max="9987" width="13.6640625" style="23" bestFit="1" customWidth="1"/>
    <col min="9988" max="9988" width="13.88671875" style="23" customWidth="1"/>
    <col min="9989" max="10004" width="4" style="23" customWidth="1"/>
    <col min="10005" max="10005" width="5.6640625" style="23" customWidth="1"/>
    <col min="10006" max="10238" width="9.109375" style="23"/>
    <col min="10239" max="10239" width="4.33203125" style="23" customWidth="1"/>
    <col min="10240" max="10240" width="11.33203125" style="23" customWidth="1"/>
    <col min="10241" max="10241" width="12.5546875" style="23" customWidth="1"/>
    <col min="10242" max="10242" width="10.109375" style="23" customWidth="1"/>
    <col min="10243" max="10243" width="13.6640625" style="23" bestFit="1" customWidth="1"/>
    <col min="10244" max="10244" width="13.88671875" style="23" customWidth="1"/>
    <col min="10245" max="10260" width="4" style="23" customWidth="1"/>
    <col min="10261" max="10261" width="5.6640625" style="23" customWidth="1"/>
    <col min="10262" max="10494" width="9.109375" style="23"/>
    <col min="10495" max="10495" width="4.33203125" style="23" customWidth="1"/>
    <col min="10496" max="10496" width="11.33203125" style="23" customWidth="1"/>
    <col min="10497" max="10497" width="12.5546875" style="23" customWidth="1"/>
    <col min="10498" max="10498" width="10.109375" style="23" customWidth="1"/>
    <col min="10499" max="10499" width="13.6640625" style="23" bestFit="1" customWidth="1"/>
    <col min="10500" max="10500" width="13.88671875" style="23" customWidth="1"/>
    <col min="10501" max="10516" width="4" style="23" customWidth="1"/>
    <col min="10517" max="10517" width="5.6640625" style="23" customWidth="1"/>
    <col min="10518" max="10750" width="9.109375" style="23"/>
    <col min="10751" max="10751" width="4.33203125" style="23" customWidth="1"/>
    <col min="10752" max="10752" width="11.33203125" style="23" customWidth="1"/>
    <col min="10753" max="10753" width="12.5546875" style="23" customWidth="1"/>
    <col min="10754" max="10754" width="10.109375" style="23" customWidth="1"/>
    <col min="10755" max="10755" width="13.6640625" style="23" bestFit="1" customWidth="1"/>
    <col min="10756" max="10756" width="13.88671875" style="23" customWidth="1"/>
    <col min="10757" max="10772" width="4" style="23" customWidth="1"/>
    <col min="10773" max="10773" width="5.6640625" style="23" customWidth="1"/>
    <col min="10774" max="11006" width="9.109375" style="23"/>
    <col min="11007" max="11007" width="4.33203125" style="23" customWidth="1"/>
    <col min="11008" max="11008" width="11.33203125" style="23" customWidth="1"/>
    <col min="11009" max="11009" width="12.5546875" style="23" customWidth="1"/>
    <col min="11010" max="11010" width="10.109375" style="23" customWidth="1"/>
    <col min="11011" max="11011" width="13.6640625" style="23" bestFit="1" customWidth="1"/>
    <col min="11012" max="11012" width="13.88671875" style="23" customWidth="1"/>
    <col min="11013" max="11028" width="4" style="23" customWidth="1"/>
    <col min="11029" max="11029" width="5.6640625" style="23" customWidth="1"/>
    <col min="11030" max="11262" width="9.109375" style="23"/>
    <col min="11263" max="11263" width="4.33203125" style="23" customWidth="1"/>
    <col min="11264" max="11264" width="11.33203125" style="23" customWidth="1"/>
    <col min="11265" max="11265" width="12.5546875" style="23" customWidth="1"/>
    <col min="11266" max="11266" width="10.109375" style="23" customWidth="1"/>
    <col min="11267" max="11267" width="13.6640625" style="23" bestFit="1" customWidth="1"/>
    <col min="11268" max="11268" width="13.88671875" style="23" customWidth="1"/>
    <col min="11269" max="11284" width="4" style="23" customWidth="1"/>
    <col min="11285" max="11285" width="5.6640625" style="23" customWidth="1"/>
    <col min="11286" max="11518" width="9.109375" style="23"/>
    <col min="11519" max="11519" width="4.33203125" style="23" customWidth="1"/>
    <col min="11520" max="11520" width="11.33203125" style="23" customWidth="1"/>
    <col min="11521" max="11521" width="12.5546875" style="23" customWidth="1"/>
    <col min="11522" max="11522" width="10.109375" style="23" customWidth="1"/>
    <col min="11523" max="11523" width="13.6640625" style="23" bestFit="1" customWidth="1"/>
    <col min="11524" max="11524" width="13.88671875" style="23" customWidth="1"/>
    <col min="11525" max="11540" width="4" style="23" customWidth="1"/>
    <col min="11541" max="11541" width="5.6640625" style="23" customWidth="1"/>
    <col min="11542" max="11774" width="9.109375" style="23"/>
    <col min="11775" max="11775" width="4.33203125" style="23" customWidth="1"/>
    <col min="11776" max="11776" width="11.33203125" style="23" customWidth="1"/>
    <col min="11777" max="11777" width="12.5546875" style="23" customWidth="1"/>
    <col min="11778" max="11778" width="10.109375" style="23" customWidth="1"/>
    <col min="11779" max="11779" width="13.6640625" style="23" bestFit="1" customWidth="1"/>
    <col min="11780" max="11780" width="13.88671875" style="23" customWidth="1"/>
    <col min="11781" max="11796" width="4" style="23" customWidth="1"/>
    <col min="11797" max="11797" width="5.6640625" style="23" customWidth="1"/>
    <col min="11798" max="12030" width="9.109375" style="23"/>
    <col min="12031" max="12031" width="4.33203125" style="23" customWidth="1"/>
    <col min="12032" max="12032" width="11.33203125" style="23" customWidth="1"/>
    <col min="12033" max="12033" width="12.5546875" style="23" customWidth="1"/>
    <col min="12034" max="12034" width="10.109375" style="23" customWidth="1"/>
    <col min="12035" max="12035" width="13.6640625" style="23" bestFit="1" customWidth="1"/>
    <col min="12036" max="12036" width="13.88671875" style="23" customWidth="1"/>
    <col min="12037" max="12052" width="4" style="23" customWidth="1"/>
    <col min="12053" max="12053" width="5.6640625" style="23" customWidth="1"/>
    <col min="12054" max="12286" width="9.109375" style="23"/>
    <col min="12287" max="12287" width="4.33203125" style="23" customWidth="1"/>
    <col min="12288" max="12288" width="11.33203125" style="23" customWidth="1"/>
    <col min="12289" max="12289" width="12.5546875" style="23" customWidth="1"/>
    <col min="12290" max="12290" width="10.109375" style="23" customWidth="1"/>
    <col min="12291" max="12291" width="13.6640625" style="23" bestFit="1" customWidth="1"/>
    <col min="12292" max="12292" width="13.88671875" style="23" customWidth="1"/>
    <col min="12293" max="12308" width="4" style="23" customWidth="1"/>
    <col min="12309" max="12309" width="5.6640625" style="23" customWidth="1"/>
    <col min="12310" max="12542" width="9.109375" style="23"/>
    <col min="12543" max="12543" width="4.33203125" style="23" customWidth="1"/>
    <col min="12544" max="12544" width="11.33203125" style="23" customWidth="1"/>
    <col min="12545" max="12545" width="12.5546875" style="23" customWidth="1"/>
    <col min="12546" max="12546" width="10.109375" style="23" customWidth="1"/>
    <col min="12547" max="12547" width="13.6640625" style="23" bestFit="1" customWidth="1"/>
    <col min="12548" max="12548" width="13.88671875" style="23" customWidth="1"/>
    <col min="12549" max="12564" width="4" style="23" customWidth="1"/>
    <col min="12565" max="12565" width="5.6640625" style="23" customWidth="1"/>
    <col min="12566" max="12798" width="9.109375" style="23"/>
    <col min="12799" max="12799" width="4.33203125" style="23" customWidth="1"/>
    <col min="12800" max="12800" width="11.33203125" style="23" customWidth="1"/>
    <col min="12801" max="12801" width="12.5546875" style="23" customWidth="1"/>
    <col min="12802" max="12802" width="10.109375" style="23" customWidth="1"/>
    <col min="12803" max="12803" width="13.6640625" style="23" bestFit="1" customWidth="1"/>
    <col min="12804" max="12804" width="13.88671875" style="23" customWidth="1"/>
    <col min="12805" max="12820" width="4" style="23" customWidth="1"/>
    <col min="12821" max="12821" width="5.6640625" style="23" customWidth="1"/>
    <col min="12822" max="13054" width="9.109375" style="23"/>
    <col min="13055" max="13055" width="4.33203125" style="23" customWidth="1"/>
    <col min="13056" max="13056" width="11.33203125" style="23" customWidth="1"/>
    <col min="13057" max="13057" width="12.5546875" style="23" customWidth="1"/>
    <col min="13058" max="13058" width="10.109375" style="23" customWidth="1"/>
    <col min="13059" max="13059" width="13.6640625" style="23" bestFit="1" customWidth="1"/>
    <col min="13060" max="13060" width="13.88671875" style="23" customWidth="1"/>
    <col min="13061" max="13076" width="4" style="23" customWidth="1"/>
    <col min="13077" max="13077" width="5.6640625" style="23" customWidth="1"/>
    <col min="13078" max="13310" width="9.109375" style="23"/>
    <col min="13311" max="13311" width="4.33203125" style="23" customWidth="1"/>
    <col min="13312" max="13312" width="11.33203125" style="23" customWidth="1"/>
    <col min="13313" max="13313" width="12.5546875" style="23" customWidth="1"/>
    <col min="13314" max="13314" width="10.109375" style="23" customWidth="1"/>
    <col min="13315" max="13315" width="13.6640625" style="23" bestFit="1" customWidth="1"/>
    <col min="13316" max="13316" width="13.88671875" style="23" customWidth="1"/>
    <col min="13317" max="13332" width="4" style="23" customWidth="1"/>
    <col min="13333" max="13333" width="5.6640625" style="23" customWidth="1"/>
    <col min="13334" max="13566" width="9.109375" style="23"/>
    <col min="13567" max="13567" width="4.33203125" style="23" customWidth="1"/>
    <col min="13568" max="13568" width="11.33203125" style="23" customWidth="1"/>
    <col min="13569" max="13569" width="12.5546875" style="23" customWidth="1"/>
    <col min="13570" max="13570" width="10.109375" style="23" customWidth="1"/>
    <col min="13571" max="13571" width="13.6640625" style="23" bestFit="1" customWidth="1"/>
    <col min="13572" max="13572" width="13.88671875" style="23" customWidth="1"/>
    <col min="13573" max="13588" width="4" style="23" customWidth="1"/>
    <col min="13589" max="13589" width="5.6640625" style="23" customWidth="1"/>
    <col min="13590" max="13822" width="9.109375" style="23"/>
    <col min="13823" max="13823" width="4.33203125" style="23" customWidth="1"/>
    <col min="13824" max="13824" width="11.33203125" style="23" customWidth="1"/>
    <col min="13825" max="13825" width="12.5546875" style="23" customWidth="1"/>
    <col min="13826" max="13826" width="10.109375" style="23" customWidth="1"/>
    <col min="13827" max="13827" width="13.6640625" style="23" bestFit="1" customWidth="1"/>
    <col min="13828" max="13828" width="13.88671875" style="23" customWidth="1"/>
    <col min="13829" max="13844" width="4" style="23" customWidth="1"/>
    <col min="13845" max="13845" width="5.6640625" style="23" customWidth="1"/>
    <col min="13846" max="14078" width="9.109375" style="23"/>
    <col min="14079" max="14079" width="4.33203125" style="23" customWidth="1"/>
    <col min="14080" max="14080" width="11.33203125" style="23" customWidth="1"/>
    <col min="14081" max="14081" width="12.5546875" style="23" customWidth="1"/>
    <col min="14082" max="14082" width="10.109375" style="23" customWidth="1"/>
    <col min="14083" max="14083" width="13.6640625" style="23" bestFit="1" customWidth="1"/>
    <col min="14084" max="14084" width="13.88671875" style="23" customWidth="1"/>
    <col min="14085" max="14100" width="4" style="23" customWidth="1"/>
    <col min="14101" max="14101" width="5.6640625" style="23" customWidth="1"/>
    <col min="14102" max="14334" width="9.109375" style="23"/>
    <col min="14335" max="14335" width="4.33203125" style="23" customWidth="1"/>
    <col min="14336" max="14336" width="11.33203125" style="23" customWidth="1"/>
    <col min="14337" max="14337" width="12.5546875" style="23" customWidth="1"/>
    <col min="14338" max="14338" width="10.109375" style="23" customWidth="1"/>
    <col min="14339" max="14339" width="13.6640625" style="23" bestFit="1" customWidth="1"/>
    <col min="14340" max="14340" width="13.88671875" style="23" customWidth="1"/>
    <col min="14341" max="14356" width="4" style="23" customWidth="1"/>
    <col min="14357" max="14357" width="5.6640625" style="23" customWidth="1"/>
    <col min="14358" max="14590" width="9.109375" style="23"/>
    <col min="14591" max="14591" width="4.33203125" style="23" customWidth="1"/>
    <col min="14592" max="14592" width="11.33203125" style="23" customWidth="1"/>
    <col min="14593" max="14593" width="12.5546875" style="23" customWidth="1"/>
    <col min="14594" max="14594" width="10.109375" style="23" customWidth="1"/>
    <col min="14595" max="14595" width="13.6640625" style="23" bestFit="1" customWidth="1"/>
    <col min="14596" max="14596" width="13.88671875" style="23" customWidth="1"/>
    <col min="14597" max="14612" width="4" style="23" customWidth="1"/>
    <col min="14613" max="14613" width="5.6640625" style="23" customWidth="1"/>
    <col min="14614" max="14846" width="9.109375" style="23"/>
    <col min="14847" max="14847" width="4.33203125" style="23" customWidth="1"/>
    <col min="14848" max="14848" width="11.33203125" style="23" customWidth="1"/>
    <col min="14849" max="14849" width="12.5546875" style="23" customWidth="1"/>
    <col min="14850" max="14850" width="10.109375" style="23" customWidth="1"/>
    <col min="14851" max="14851" width="13.6640625" style="23" bestFit="1" customWidth="1"/>
    <col min="14852" max="14852" width="13.88671875" style="23" customWidth="1"/>
    <col min="14853" max="14868" width="4" style="23" customWidth="1"/>
    <col min="14869" max="14869" width="5.6640625" style="23" customWidth="1"/>
    <col min="14870" max="15102" width="9.109375" style="23"/>
    <col min="15103" max="15103" width="4.33203125" style="23" customWidth="1"/>
    <col min="15104" max="15104" width="11.33203125" style="23" customWidth="1"/>
    <col min="15105" max="15105" width="12.5546875" style="23" customWidth="1"/>
    <col min="15106" max="15106" width="10.109375" style="23" customWidth="1"/>
    <col min="15107" max="15107" width="13.6640625" style="23" bestFit="1" customWidth="1"/>
    <col min="15108" max="15108" width="13.88671875" style="23" customWidth="1"/>
    <col min="15109" max="15124" width="4" style="23" customWidth="1"/>
    <col min="15125" max="15125" width="5.6640625" style="23" customWidth="1"/>
    <col min="15126" max="15358" width="9.109375" style="23"/>
    <col min="15359" max="15359" width="4.33203125" style="23" customWidth="1"/>
    <col min="15360" max="15360" width="11.33203125" style="23" customWidth="1"/>
    <col min="15361" max="15361" width="12.5546875" style="23" customWidth="1"/>
    <col min="15362" max="15362" width="10.109375" style="23" customWidth="1"/>
    <col min="15363" max="15363" width="13.6640625" style="23" bestFit="1" customWidth="1"/>
    <col min="15364" max="15364" width="13.88671875" style="23" customWidth="1"/>
    <col min="15365" max="15380" width="4" style="23" customWidth="1"/>
    <col min="15381" max="15381" width="5.6640625" style="23" customWidth="1"/>
    <col min="15382" max="15614" width="9.109375" style="23"/>
    <col min="15615" max="15615" width="4.33203125" style="23" customWidth="1"/>
    <col min="15616" max="15616" width="11.33203125" style="23" customWidth="1"/>
    <col min="15617" max="15617" width="12.5546875" style="23" customWidth="1"/>
    <col min="15618" max="15618" width="10.109375" style="23" customWidth="1"/>
    <col min="15619" max="15619" width="13.6640625" style="23" bestFit="1" customWidth="1"/>
    <col min="15620" max="15620" width="13.88671875" style="23" customWidth="1"/>
    <col min="15621" max="15636" width="4" style="23" customWidth="1"/>
    <col min="15637" max="15637" width="5.6640625" style="23" customWidth="1"/>
    <col min="15638" max="15870" width="9.109375" style="23"/>
    <col min="15871" max="15871" width="4.33203125" style="23" customWidth="1"/>
    <col min="15872" max="15872" width="11.33203125" style="23" customWidth="1"/>
    <col min="15873" max="15873" width="12.5546875" style="23" customWidth="1"/>
    <col min="15874" max="15874" width="10.109375" style="23" customWidth="1"/>
    <col min="15875" max="15875" width="13.6640625" style="23" bestFit="1" customWidth="1"/>
    <col min="15876" max="15876" width="13.88671875" style="23" customWidth="1"/>
    <col min="15877" max="15892" width="4" style="23" customWidth="1"/>
    <col min="15893" max="15893" width="5.6640625" style="23" customWidth="1"/>
    <col min="15894" max="16126" width="9.109375" style="23"/>
    <col min="16127" max="16127" width="4.33203125" style="23" customWidth="1"/>
    <col min="16128" max="16128" width="11.33203125" style="23" customWidth="1"/>
    <col min="16129" max="16129" width="12.5546875" style="23" customWidth="1"/>
    <col min="16130" max="16130" width="10.109375" style="23" customWidth="1"/>
    <col min="16131" max="16131" width="13.6640625" style="23" bestFit="1" customWidth="1"/>
    <col min="16132" max="16132" width="13.88671875" style="23" customWidth="1"/>
    <col min="16133" max="16148" width="4" style="23" customWidth="1"/>
    <col min="16149" max="16149" width="5.6640625" style="23" customWidth="1"/>
    <col min="16150" max="16384" width="9.109375" style="23"/>
  </cols>
  <sheetData>
    <row r="1" spans="1:23" s="1" customFormat="1" ht="17.399999999999999" x14ac:dyDescent="0.3">
      <c r="A1" s="79" t="s">
        <v>271</v>
      </c>
      <c r="B1" s="2"/>
      <c r="E1" s="2"/>
      <c r="F1" s="3"/>
      <c r="G1" s="80"/>
      <c r="H1" s="4"/>
      <c r="V1" s="80" t="s">
        <v>287</v>
      </c>
    </row>
    <row r="2" spans="1:23" s="5" customFormat="1" ht="4.2" x14ac:dyDescent="0.15">
      <c r="B2" s="6"/>
      <c r="F2" s="7"/>
    </row>
    <row r="3" spans="1:23" s="1" customFormat="1" ht="15.6" x14ac:dyDescent="0.3">
      <c r="B3" s="8" t="s">
        <v>87</v>
      </c>
      <c r="D3" s="9"/>
      <c r="E3" s="9"/>
      <c r="F3" s="10" t="s">
        <v>91</v>
      </c>
      <c r="O3" s="4"/>
    </row>
    <row r="4" spans="1:23" s="15" customFormat="1" ht="4.8" thickBot="1" x14ac:dyDescent="0.2">
      <c r="A4" s="11"/>
      <c r="B4" s="12"/>
      <c r="C4" s="13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1"/>
    </row>
    <row r="5" spans="1:23" ht="13.8" thickBot="1" x14ac:dyDescent="0.3">
      <c r="A5" s="57" t="s">
        <v>137</v>
      </c>
      <c r="B5" s="16" t="s">
        <v>0</v>
      </c>
      <c r="C5" s="17" t="s">
        <v>1</v>
      </c>
      <c r="D5" s="18" t="s">
        <v>2</v>
      </c>
      <c r="E5" s="19" t="s">
        <v>3</v>
      </c>
      <c r="F5" s="20" t="s">
        <v>4</v>
      </c>
      <c r="G5" s="21" t="s">
        <v>795</v>
      </c>
      <c r="H5" s="21" t="s">
        <v>781</v>
      </c>
      <c r="I5" s="21" t="s">
        <v>796</v>
      </c>
      <c r="J5" s="21" t="s">
        <v>782</v>
      </c>
      <c r="K5" s="21" t="s">
        <v>797</v>
      </c>
      <c r="L5" s="21" t="s">
        <v>783</v>
      </c>
      <c r="M5" s="21" t="s">
        <v>798</v>
      </c>
      <c r="N5" s="21" t="s">
        <v>784</v>
      </c>
      <c r="O5" s="21" t="s">
        <v>799</v>
      </c>
      <c r="P5" s="21" t="s">
        <v>785</v>
      </c>
      <c r="Q5" s="21"/>
      <c r="R5" s="21"/>
      <c r="S5" s="21"/>
      <c r="T5" s="21"/>
      <c r="U5" s="21"/>
      <c r="V5" s="22" t="s">
        <v>88</v>
      </c>
      <c r="W5" s="117" t="s">
        <v>283</v>
      </c>
    </row>
    <row r="6" spans="1:23" x14ac:dyDescent="0.25">
      <c r="A6" s="24">
        <v>1</v>
      </c>
      <c r="B6" s="25" t="s">
        <v>82</v>
      </c>
      <c r="C6" s="26" t="s">
        <v>174</v>
      </c>
      <c r="D6" s="27" t="s">
        <v>427</v>
      </c>
      <c r="E6" s="28" t="s">
        <v>682</v>
      </c>
      <c r="F6" s="28" t="s">
        <v>428</v>
      </c>
      <c r="H6" s="29"/>
      <c r="I6" s="29" t="s">
        <v>769</v>
      </c>
      <c r="J6" s="29" t="s">
        <v>769</v>
      </c>
      <c r="K6" s="29" t="s">
        <v>770</v>
      </c>
      <c r="L6" s="29" t="s">
        <v>769</v>
      </c>
      <c r="M6" s="29" t="s">
        <v>769</v>
      </c>
      <c r="N6" s="29" t="s">
        <v>769</v>
      </c>
      <c r="O6" s="29" t="s">
        <v>769</v>
      </c>
      <c r="P6" s="30" t="s">
        <v>791</v>
      </c>
      <c r="Q6" s="30"/>
      <c r="R6" s="30"/>
      <c r="S6" s="30"/>
      <c r="T6" s="30"/>
      <c r="U6" s="30"/>
      <c r="V6" s="118">
        <v>1.5</v>
      </c>
      <c r="W6" s="116" t="str">
        <f>IF(ISBLANK(V6),"",IF(V6&gt;=2.03,"KSM",IF(V6&gt;=1.9,"I A",IF(V6&gt;=1.75,"II A",IF(V6&gt;=1.6,"III A",IF(V6&gt;=1.47,"I JA",IF(V6&gt;=1.35,"II JA",IF(V6&gt;=1.25,"III JA"))))))))</f>
        <v>I JA</v>
      </c>
    </row>
    <row r="7" spans="1:23" x14ac:dyDescent="0.25">
      <c r="A7" s="24">
        <v>1</v>
      </c>
      <c r="B7" s="25" t="s">
        <v>43</v>
      </c>
      <c r="C7" s="26" t="s">
        <v>181</v>
      </c>
      <c r="D7" s="27">
        <v>40392</v>
      </c>
      <c r="E7" s="28" t="s">
        <v>682</v>
      </c>
      <c r="F7" s="28" t="s">
        <v>131</v>
      </c>
      <c r="G7" s="29"/>
      <c r="H7" s="29"/>
      <c r="I7" s="29"/>
      <c r="J7" s="29" t="s">
        <v>769</v>
      </c>
      <c r="K7" s="29" t="s">
        <v>769</v>
      </c>
      <c r="L7" s="29" t="s">
        <v>769</v>
      </c>
      <c r="M7" s="29" t="s">
        <v>769</v>
      </c>
      <c r="N7" s="29" t="s">
        <v>769</v>
      </c>
      <c r="O7" s="29" t="s">
        <v>769</v>
      </c>
      <c r="P7" s="30" t="s">
        <v>791</v>
      </c>
      <c r="Q7" s="30"/>
      <c r="R7" s="30"/>
      <c r="S7" s="30"/>
      <c r="T7" s="30"/>
      <c r="U7" s="30"/>
      <c r="V7" s="118">
        <v>1.5</v>
      </c>
      <c r="W7" s="116" t="str">
        <f>IF(ISBLANK(V7),"",IF(V7&gt;=2.03,"KSM",IF(V7&gt;=1.9,"I A",IF(V7&gt;=1.75,"II A",IF(V7&gt;=1.6,"III A",IF(V7&gt;=1.47,"I JA",IF(V7&gt;=1.35,"II JA",IF(V7&gt;=1.25,"III JA"))))))))</f>
        <v>I JA</v>
      </c>
    </row>
    <row r="8" spans="1:23" x14ac:dyDescent="0.25">
      <c r="A8" s="24">
        <v>3</v>
      </c>
      <c r="B8" s="25" t="s">
        <v>461</v>
      </c>
      <c r="C8" s="26" t="s">
        <v>462</v>
      </c>
      <c r="D8" s="27">
        <v>40621</v>
      </c>
      <c r="E8" s="28" t="s">
        <v>682</v>
      </c>
      <c r="F8" s="28" t="s">
        <v>53</v>
      </c>
      <c r="G8" s="29" t="s">
        <v>769</v>
      </c>
      <c r="H8" s="29" t="s">
        <v>769</v>
      </c>
      <c r="I8" s="29" t="s">
        <v>793</v>
      </c>
      <c r="J8" s="29" t="s">
        <v>793</v>
      </c>
      <c r="K8" s="29" t="s">
        <v>791</v>
      </c>
      <c r="L8" s="29"/>
      <c r="M8" s="29"/>
      <c r="N8" s="29"/>
      <c r="O8" s="29"/>
      <c r="P8" s="30"/>
      <c r="Q8" s="30"/>
      <c r="R8" s="30"/>
      <c r="S8" s="30"/>
      <c r="T8" s="30"/>
      <c r="U8" s="30"/>
      <c r="V8" s="118">
        <v>1.25</v>
      </c>
      <c r="W8" s="116" t="str">
        <f>IF(ISBLANK(V8),"",IF(V8&gt;=2.03,"KSM",IF(V8&gt;=1.9,"I A",IF(V8&gt;=1.75,"II A",IF(V8&gt;=1.6,"III A",IF(V8&gt;=1.47,"I JA",IF(V8&gt;=1.35,"II JA",IF(V8&gt;=1.25,"III JA"))))))))</f>
        <v>III JA</v>
      </c>
    </row>
    <row r="9" spans="1:23" x14ac:dyDescent="0.25">
      <c r="A9" s="24">
        <v>4</v>
      </c>
      <c r="B9" s="25" t="s">
        <v>6</v>
      </c>
      <c r="C9" s="26" t="s">
        <v>507</v>
      </c>
      <c r="D9" s="27" t="s">
        <v>508</v>
      </c>
      <c r="E9" s="28" t="s">
        <v>682</v>
      </c>
      <c r="F9" s="28" t="s">
        <v>488</v>
      </c>
      <c r="G9" s="29" t="s">
        <v>769</v>
      </c>
      <c r="H9" s="29" t="s">
        <v>793</v>
      </c>
      <c r="I9" s="29" t="s">
        <v>769</v>
      </c>
      <c r="J9" s="29" t="s">
        <v>791</v>
      </c>
      <c r="K9" s="29"/>
      <c r="L9" s="29"/>
      <c r="M9" s="29"/>
      <c r="N9" s="29"/>
      <c r="O9" s="29"/>
      <c r="P9" s="30"/>
      <c r="Q9" s="30"/>
      <c r="R9" s="30"/>
      <c r="S9" s="30"/>
      <c r="T9" s="30"/>
      <c r="U9" s="30"/>
      <c r="V9" s="118">
        <v>1.2</v>
      </c>
      <c r="W9" s="116"/>
    </row>
    <row r="10" spans="1:23" x14ac:dyDescent="0.25">
      <c r="A10" s="24">
        <v>5</v>
      </c>
      <c r="B10" s="25" t="s">
        <v>213</v>
      </c>
      <c r="C10" s="26" t="s">
        <v>703</v>
      </c>
      <c r="D10" s="27">
        <v>40430</v>
      </c>
      <c r="E10" s="28" t="s">
        <v>258</v>
      </c>
      <c r="F10" s="28" t="s">
        <v>702</v>
      </c>
      <c r="G10" s="29" t="s">
        <v>767</v>
      </c>
      <c r="H10" s="29" t="s">
        <v>793</v>
      </c>
      <c r="I10" s="29" t="s">
        <v>791</v>
      </c>
      <c r="J10" s="29"/>
      <c r="K10" s="29"/>
      <c r="L10" s="29"/>
      <c r="M10" s="29"/>
      <c r="N10" s="29"/>
      <c r="O10" s="29"/>
      <c r="P10" s="30"/>
      <c r="Q10" s="30"/>
      <c r="R10" s="30"/>
      <c r="S10" s="30"/>
      <c r="T10" s="30"/>
      <c r="U10" s="30"/>
      <c r="V10" s="118">
        <v>1.1499999999999999</v>
      </c>
      <c r="W10" s="116"/>
    </row>
    <row r="11" spans="1:23" x14ac:dyDescent="0.25">
      <c r="A11" s="24"/>
      <c r="B11" s="25" t="s">
        <v>583</v>
      </c>
      <c r="C11" s="26" t="s">
        <v>584</v>
      </c>
      <c r="D11" s="27">
        <v>40243</v>
      </c>
      <c r="E11" s="28" t="s">
        <v>682</v>
      </c>
      <c r="F11" s="28" t="s">
        <v>131</v>
      </c>
      <c r="G11" s="29"/>
      <c r="H11" s="29"/>
      <c r="I11" s="29"/>
      <c r="J11" s="29"/>
      <c r="K11" s="29"/>
      <c r="L11" s="29"/>
      <c r="M11" s="29"/>
      <c r="N11" s="29"/>
      <c r="O11" s="29"/>
      <c r="P11" s="30"/>
      <c r="Q11" s="30"/>
      <c r="R11" s="30"/>
      <c r="S11" s="30"/>
      <c r="T11" s="30"/>
      <c r="U11" s="30"/>
      <c r="V11" s="118" t="s">
        <v>284</v>
      </c>
      <c r="W11" s="116"/>
    </row>
    <row r="12" spans="1:23" x14ac:dyDescent="0.25">
      <c r="A12" s="24"/>
      <c r="B12" s="25" t="s">
        <v>42</v>
      </c>
      <c r="C12" s="26" t="s">
        <v>176</v>
      </c>
      <c r="D12" s="27" t="s">
        <v>177</v>
      </c>
      <c r="E12" s="28" t="s">
        <v>682</v>
      </c>
      <c r="F12" s="28" t="s">
        <v>77</v>
      </c>
      <c r="G12" s="29"/>
      <c r="H12" s="29"/>
      <c r="I12" s="29"/>
      <c r="J12" s="29"/>
      <c r="K12" s="29"/>
      <c r="L12" s="29"/>
      <c r="M12" s="29"/>
      <c r="N12" s="29"/>
      <c r="O12" s="29"/>
      <c r="P12" s="30"/>
      <c r="Q12" s="30"/>
      <c r="R12" s="30"/>
      <c r="S12" s="30"/>
      <c r="T12" s="30"/>
      <c r="U12" s="30"/>
      <c r="V12" s="118" t="s">
        <v>284</v>
      </c>
      <c r="W12" s="116"/>
    </row>
    <row r="13" spans="1:23" x14ac:dyDescent="0.25">
      <c r="A13" s="24"/>
      <c r="B13" s="25" t="s">
        <v>182</v>
      </c>
      <c r="C13" s="26" t="s">
        <v>134</v>
      </c>
      <c r="D13" s="27">
        <v>40471</v>
      </c>
      <c r="E13" s="28" t="s">
        <v>682</v>
      </c>
      <c r="F13" s="28" t="s">
        <v>131</v>
      </c>
      <c r="G13" s="29"/>
      <c r="H13" s="29"/>
      <c r="I13" s="29"/>
      <c r="J13" s="29"/>
      <c r="K13" s="29"/>
      <c r="L13" s="29"/>
      <c r="M13" s="29"/>
      <c r="N13" s="29"/>
      <c r="O13" s="29"/>
      <c r="P13" s="30"/>
      <c r="Q13" s="30"/>
      <c r="R13" s="30"/>
      <c r="S13" s="30"/>
      <c r="T13" s="30"/>
      <c r="U13" s="30"/>
      <c r="V13" s="118" t="s">
        <v>284</v>
      </c>
      <c r="W13" s="116"/>
    </row>
  </sheetData>
  <sortState ref="A6:W13">
    <sortCondition descending="1" ref="V6:V13"/>
  </sortState>
  <phoneticPr fontId="20" type="noConversion"/>
  <pageMargins left="0.75" right="0.33" top="1" bottom="1" header="0" footer="0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RowHeight="13.2" x14ac:dyDescent="0.25"/>
  <cols>
    <col min="1" max="1" width="5.77734375" style="23" customWidth="1"/>
    <col min="2" max="2" width="9.5546875" style="23" customWidth="1"/>
    <col min="3" max="3" width="13.21875" style="23" customWidth="1"/>
    <col min="4" max="4" width="10.109375" style="23" customWidth="1"/>
    <col min="5" max="5" width="13.6640625" style="23" bestFit="1" customWidth="1"/>
    <col min="6" max="6" width="14" style="23" bestFit="1" customWidth="1"/>
    <col min="7" max="16" width="4" style="23" customWidth="1"/>
    <col min="17" max="21" width="4" style="23" hidden="1" customWidth="1"/>
    <col min="22" max="22" width="5.6640625" style="23" customWidth="1"/>
    <col min="23" max="23" width="6.44140625" style="23" bestFit="1" customWidth="1"/>
    <col min="24" max="255" width="9.109375" style="23"/>
    <col min="256" max="256" width="4.33203125" style="23" customWidth="1"/>
    <col min="257" max="257" width="11.33203125" style="23" customWidth="1"/>
    <col min="258" max="258" width="12.5546875" style="23" customWidth="1"/>
    <col min="259" max="259" width="10.109375" style="23" customWidth="1"/>
    <col min="260" max="260" width="13.6640625" style="23" bestFit="1" customWidth="1"/>
    <col min="261" max="261" width="13.88671875" style="23" customWidth="1"/>
    <col min="262" max="277" width="4" style="23" customWidth="1"/>
    <col min="278" max="278" width="5.6640625" style="23" customWidth="1"/>
    <col min="279" max="511" width="9.109375" style="23"/>
    <col min="512" max="512" width="4.33203125" style="23" customWidth="1"/>
    <col min="513" max="513" width="11.33203125" style="23" customWidth="1"/>
    <col min="514" max="514" width="12.5546875" style="23" customWidth="1"/>
    <col min="515" max="515" width="10.109375" style="23" customWidth="1"/>
    <col min="516" max="516" width="13.6640625" style="23" bestFit="1" customWidth="1"/>
    <col min="517" max="517" width="13.88671875" style="23" customWidth="1"/>
    <col min="518" max="533" width="4" style="23" customWidth="1"/>
    <col min="534" max="534" width="5.6640625" style="23" customWidth="1"/>
    <col min="535" max="767" width="9.109375" style="23"/>
    <col min="768" max="768" width="4.33203125" style="23" customWidth="1"/>
    <col min="769" max="769" width="11.33203125" style="23" customWidth="1"/>
    <col min="770" max="770" width="12.5546875" style="23" customWidth="1"/>
    <col min="771" max="771" width="10.109375" style="23" customWidth="1"/>
    <col min="772" max="772" width="13.6640625" style="23" bestFit="1" customWidth="1"/>
    <col min="773" max="773" width="13.88671875" style="23" customWidth="1"/>
    <col min="774" max="789" width="4" style="23" customWidth="1"/>
    <col min="790" max="790" width="5.6640625" style="23" customWidth="1"/>
    <col min="791" max="1023" width="9.109375" style="23"/>
    <col min="1024" max="1024" width="4.33203125" style="23" customWidth="1"/>
    <col min="1025" max="1025" width="11.33203125" style="23" customWidth="1"/>
    <col min="1026" max="1026" width="12.5546875" style="23" customWidth="1"/>
    <col min="1027" max="1027" width="10.109375" style="23" customWidth="1"/>
    <col min="1028" max="1028" width="13.6640625" style="23" bestFit="1" customWidth="1"/>
    <col min="1029" max="1029" width="13.88671875" style="23" customWidth="1"/>
    <col min="1030" max="1045" width="4" style="23" customWidth="1"/>
    <col min="1046" max="1046" width="5.6640625" style="23" customWidth="1"/>
    <col min="1047" max="1279" width="9.109375" style="23"/>
    <col min="1280" max="1280" width="4.33203125" style="23" customWidth="1"/>
    <col min="1281" max="1281" width="11.33203125" style="23" customWidth="1"/>
    <col min="1282" max="1282" width="12.5546875" style="23" customWidth="1"/>
    <col min="1283" max="1283" width="10.109375" style="23" customWidth="1"/>
    <col min="1284" max="1284" width="13.6640625" style="23" bestFit="1" customWidth="1"/>
    <col min="1285" max="1285" width="13.88671875" style="23" customWidth="1"/>
    <col min="1286" max="1301" width="4" style="23" customWidth="1"/>
    <col min="1302" max="1302" width="5.6640625" style="23" customWidth="1"/>
    <col min="1303" max="1535" width="9.109375" style="23"/>
    <col min="1536" max="1536" width="4.33203125" style="23" customWidth="1"/>
    <col min="1537" max="1537" width="11.33203125" style="23" customWidth="1"/>
    <col min="1538" max="1538" width="12.5546875" style="23" customWidth="1"/>
    <col min="1539" max="1539" width="10.109375" style="23" customWidth="1"/>
    <col min="1540" max="1540" width="13.6640625" style="23" bestFit="1" customWidth="1"/>
    <col min="1541" max="1541" width="13.88671875" style="23" customWidth="1"/>
    <col min="1542" max="1557" width="4" style="23" customWidth="1"/>
    <col min="1558" max="1558" width="5.6640625" style="23" customWidth="1"/>
    <col min="1559" max="1791" width="9.109375" style="23"/>
    <col min="1792" max="1792" width="4.33203125" style="23" customWidth="1"/>
    <col min="1793" max="1793" width="11.33203125" style="23" customWidth="1"/>
    <col min="1794" max="1794" width="12.5546875" style="23" customWidth="1"/>
    <col min="1795" max="1795" width="10.109375" style="23" customWidth="1"/>
    <col min="1796" max="1796" width="13.6640625" style="23" bestFit="1" customWidth="1"/>
    <col min="1797" max="1797" width="13.88671875" style="23" customWidth="1"/>
    <col min="1798" max="1813" width="4" style="23" customWidth="1"/>
    <col min="1814" max="1814" width="5.6640625" style="23" customWidth="1"/>
    <col min="1815" max="2047" width="9.109375" style="23"/>
    <col min="2048" max="2048" width="4.33203125" style="23" customWidth="1"/>
    <col min="2049" max="2049" width="11.33203125" style="23" customWidth="1"/>
    <col min="2050" max="2050" width="12.5546875" style="23" customWidth="1"/>
    <col min="2051" max="2051" width="10.109375" style="23" customWidth="1"/>
    <col min="2052" max="2052" width="13.6640625" style="23" bestFit="1" customWidth="1"/>
    <col min="2053" max="2053" width="13.88671875" style="23" customWidth="1"/>
    <col min="2054" max="2069" width="4" style="23" customWidth="1"/>
    <col min="2070" max="2070" width="5.6640625" style="23" customWidth="1"/>
    <col min="2071" max="2303" width="9.109375" style="23"/>
    <col min="2304" max="2304" width="4.33203125" style="23" customWidth="1"/>
    <col min="2305" max="2305" width="11.33203125" style="23" customWidth="1"/>
    <col min="2306" max="2306" width="12.5546875" style="23" customWidth="1"/>
    <col min="2307" max="2307" width="10.109375" style="23" customWidth="1"/>
    <col min="2308" max="2308" width="13.6640625" style="23" bestFit="1" customWidth="1"/>
    <col min="2309" max="2309" width="13.88671875" style="23" customWidth="1"/>
    <col min="2310" max="2325" width="4" style="23" customWidth="1"/>
    <col min="2326" max="2326" width="5.6640625" style="23" customWidth="1"/>
    <col min="2327" max="2559" width="9.109375" style="23"/>
    <col min="2560" max="2560" width="4.33203125" style="23" customWidth="1"/>
    <col min="2561" max="2561" width="11.33203125" style="23" customWidth="1"/>
    <col min="2562" max="2562" width="12.5546875" style="23" customWidth="1"/>
    <col min="2563" max="2563" width="10.109375" style="23" customWidth="1"/>
    <col min="2564" max="2564" width="13.6640625" style="23" bestFit="1" customWidth="1"/>
    <col min="2565" max="2565" width="13.88671875" style="23" customWidth="1"/>
    <col min="2566" max="2581" width="4" style="23" customWidth="1"/>
    <col min="2582" max="2582" width="5.6640625" style="23" customWidth="1"/>
    <col min="2583" max="2815" width="9.109375" style="23"/>
    <col min="2816" max="2816" width="4.33203125" style="23" customWidth="1"/>
    <col min="2817" max="2817" width="11.33203125" style="23" customWidth="1"/>
    <col min="2818" max="2818" width="12.5546875" style="23" customWidth="1"/>
    <col min="2819" max="2819" width="10.109375" style="23" customWidth="1"/>
    <col min="2820" max="2820" width="13.6640625" style="23" bestFit="1" customWidth="1"/>
    <col min="2821" max="2821" width="13.88671875" style="23" customWidth="1"/>
    <col min="2822" max="2837" width="4" style="23" customWidth="1"/>
    <col min="2838" max="2838" width="5.6640625" style="23" customWidth="1"/>
    <col min="2839" max="3071" width="9.109375" style="23"/>
    <col min="3072" max="3072" width="4.33203125" style="23" customWidth="1"/>
    <col min="3073" max="3073" width="11.33203125" style="23" customWidth="1"/>
    <col min="3074" max="3074" width="12.5546875" style="23" customWidth="1"/>
    <col min="3075" max="3075" width="10.109375" style="23" customWidth="1"/>
    <col min="3076" max="3076" width="13.6640625" style="23" bestFit="1" customWidth="1"/>
    <col min="3077" max="3077" width="13.88671875" style="23" customWidth="1"/>
    <col min="3078" max="3093" width="4" style="23" customWidth="1"/>
    <col min="3094" max="3094" width="5.6640625" style="23" customWidth="1"/>
    <col min="3095" max="3327" width="9.109375" style="23"/>
    <col min="3328" max="3328" width="4.33203125" style="23" customWidth="1"/>
    <col min="3329" max="3329" width="11.33203125" style="23" customWidth="1"/>
    <col min="3330" max="3330" width="12.5546875" style="23" customWidth="1"/>
    <col min="3331" max="3331" width="10.109375" style="23" customWidth="1"/>
    <col min="3332" max="3332" width="13.6640625" style="23" bestFit="1" customWidth="1"/>
    <col min="3333" max="3333" width="13.88671875" style="23" customWidth="1"/>
    <col min="3334" max="3349" width="4" style="23" customWidth="1"/>
    <col min="3350" max="3350" width="5.6640625" style="23" customWidth="1"/>
    <col min="3351" max="3583" width="9.109375" style="23"/>
    <col min="3584" max="3584" width="4.33203125" style="23" customWidth="1"/>
    <col min="3585" max="3585" width="11.33203125" style="23" customWidth="1"/>
    <col min="3586" max="3586" width="12.5546875" style="23" customWidth="1"/>
    <col min="3587" max="3587" width="10.109375" style="23" customWidth="1"/>
    <col min="3588" max="3588" width="13.6640625" style="23" bestFit="1" customWidth="1"/>
    <col min="3589" max="3589" width="13.88671875" style="23" customWidth="1"/>
    <col min="3590" max="3605" width="4" style="23" customWidth="1"/>
    <col min="3606" max="3606" width="5.6640625" style="23" customWidth="1"/>
    <col min="3607" max="3839" width="9.109375" style="23"/>
    <col min="3840" max="3840" width="4.33203125" style="23" customWidth="1"/>
    <col min="3841" max="3841" width="11.33203125" style="23" customWidth="1"/>
    <col min="3842" max="3842" width="12.5546875" style="23" customWidth="1"/>
    <col min="3843" max="3843" width="10.109375" style="23" customWidth="1"/>
    <col min="3844" max="3844" width="13.6640625" style="23" bestFit="1" customWidth="1"/>
    <col min="3845" max="3845" width="13.88671875" style="23" customWidth="1"/>
    <col min="3846" max="3861" width="4" style="23" customWidth="1"/>
    <col min="3862" max="3862" width="5.6640625" style="23" customWidth="1"/>
    <col min="3863" max="4095" width="9.109375" style="23"/>
    <col min="4096" max="4096" width="4.33203125" style="23" customWidth="1"/>
    <col min="4097" max="4097" width="11.33203125" style="23" customWidth="1"/>
    <col min="4098" max="4098" width="12.5546875" style="23" customWidth="1"/>
    <col min="4099" max="4099" width="10.109375" style="23" customWidth="1"/>
    <col min="4100" max="4100" width="13.6640625" style="23" bestFit="1" customWidth="1"/>
    <col min="4101" max="4101" width="13.88671875" style="23" customWidth="1"/>
    <col min="4102" max="4117" width="4" style="23" customWidth="1"/>
    <col min="4118" max="4118" width="5.6640625" style="23" customWidth="1"/>
    <col min="4119" max="4351" width="9.109375" style="23"/>
    <col min="4352" max="4352" width="4.33203125" style="23" customWidth="1"/>
    <col min="4353" max="4353" width="11.33203125" style="23" customWidth="1"/>
    <col min="4354" max="4354" width="12.5546875" style="23" customWidth="1"/>
    <col min="4355" max="4355" width="10.109375" style="23" customWidth="1"/>
    <col min="4356" max="4356" width="13.6640625" style="23" bestFit="1" customWidth="1"/>
    <col min="4357" max="4357" width="13.88671875" style="23" customWidth="1"/>
    <col min="4358" max="4373" width="4" style="23" customWidth="1"/>
    <col min="4374" max="4374" width="5.6640625" style="23" customWidth="1"/>
    <col min="4375" max="4607" width="9.109375" style="23"/>
    <col min="4608" max="4608" width="4.33203125" style="23" customWidth="1"/>
    <col min="4609" max="4609" width="11.33203125" style="23" customWidth="1"/>
    <col min="4610" max="4610" width="12.5546875" style="23" customWidth="1"/>
    <col min="4611" max="4611" width="10.109375" style="23" customWidth="1"/>
    <col min="4612" max="4612" width="13.6640625" style="23" bestFit="1" customWidth="1"/>
    <col min="4613" max="4613" width="13.88671875" style="23" customWidth="1"/>
    <col min="4614" max="4629" width="4" style="23" customWidth="1"/>
    <col min="4630" max="4630" width="5.6640625" style="23" customWidth="1"/>
    <col min="4631" max="4863" width="9.109375" style="23"/>
    <col min="4864" max="4864" width="4.33203125" style="23" customWidth="1"/>
    <col min="4865" max="4865" width="11.33203125" style="23" customWidth="1"/>
    <col min="4866" max="4866" width="12.5546875" style="23" customWidth="1"/>
    <col min="4867" max="4867" width="10.109375" style="23" customWidth="1"/>
    <col min="4868" max="4868" width="13.6640625" style="23" bestFit="1" customWidth="1"/>
    <col min="4869" max="4869" width="13.88671875" style="23" customWidth="1"/>
    <col min="4870" max="4885" width="4" style="23" customWidth="1"/>
    <col min="4886" max="4886" width="5.6640625" style="23" customWidth="1"/>
    <col min="4887" max="5119" width="9.109375" style="23"/>
    <col min="5120" max="5120" width="4.33203125" style="23" customWidth="1"/>
    <col min="5121" max="5121" width="11.33203125" style="23" customWidth="1"/>
    <col min="5122" max="5122" width="12.5546875" style="23" customWidth="1"/>
    <col min="5123" max="5123" width="10.109375" style="23" customWidth="1"/>
    <col min="5124" max="5124" width="13.6640625" style="23" bestFit="1" customWidth="1"/>
    <col min="5125" max="5125" width="13.88671875" style="23" customWidth="1"/>
    <col min="5126" max="5141" width="4" style="23" customWidth="1"/>
    <col min="5142" max="5142" width="5.6640625" style="23" customWidth="1"/>
    <col min="5143" max="5375" width="9.109375" style="23"/>
    <col min="5376" max="5376" width="4.33203125" style="23" customWidth="1"/>
    <col min="5377" max="5377" width="11.33203125" style="23" customWidth="1"/>
    <col min="5378" max="5378" width="12.5546875" style="23" customWidth="1"/>
    <col min="5379" max="5379" width="10.109375" style="23" customWidth="1"/>
    <col min="5380" max="5380" width="13.6640625" style="23" bestFit="1" customWidth="1"/>
    <col min="5381" max="5381" width="13.88671875" style="23" customWidth="1"/>
    <col min="5382" max="5397" width="4" style="23" customWidth="1"/>
    <col min="5398" max="5398" width="5.6640625" style="23" customWidth="1"/>
    <col min="5399" max="5631" width="9.109375" style="23"/>
    <col min="5632" max="5632" width="4.33203125" style="23" customWidth="1"/>
    <col min="5633" max="5633" width="11.33203125" style="23" customWidth="1"/>
    <col min="5634" max="5634" width="12.5546875" style="23" customWidth="1"/>
    <col min="5635" max="5635" width="10.109375" style="23" customWidth="1"/>
    <col min="5636" max="5636" width="13.6640625" style="23" bestFit="1" customWidth="1"/>
    <col min="5637" max="5637" width="13.88671875" style="23" customWidth="1"/>
    <col min="5638" max="5653" width="4" style="23" customWidth="1"/>
    <col min="5654" max="5654" width="5.6640625" style="23" customWidth="1"/>
    <col min="5655" max="5887" width="9.109375" style="23"/>
    <col min="5888" max="5888" width="4.33203125" style="23" customWidth="1"/>
    <col min="5889" max="5889" width="11.33203125" style="23" customWidth="1"/>
    <col min="5890" max="5890" width="12.5546875" style="23" customWidth="1"/>
    <col min="5891" max="5891" width="10.109375" style="23" customWidth="1"/>
    <col min="5892" max="5892" width="13.6640625" style="23" bestFit="1" customWidth="1"/>
    <col min="5893" max="5893" width="13.88671875" style="23" customWidth="1"/>
    <col min="5894" max="5909" width="4" style="23" customWidth="1"/>
    <col min="5910" max="5910" width="5.6640625" style="23" customWidth="1"/>
    <col min="5911" max="6143" width="9.109375" style="23"/>
    <col min="6144" max="6144" width="4.33203125" style="23" customWidth="1"/>
    <col min="6145" max="6145" width="11.33203125" style="23" customWidth="1"/>
    <col min="6146" max="6146" width="12.5546875" style="23" customWidth="1"/>
    <col min="6147" max="6147" width="10.109375" style="23" customWidth="1"/>
    <col min="6148" max="6148" width="13.6640625" style="23" bestFit="1" customWidth="1"/>
    <col min="6149" max="6149" width="13.88671875" style="23" customWidth="1"/>
    <col min="6150" max="6165" width="4" style="23" customWidth="1"/>
    <col min="6166" max="6166" width="5.6640625" style="23" customWidth="1"/>
    <col min="6167" max="6399" width="9.109375" style="23"/>
    <col min="6400" max="6400" width="4.33203125" style="23" customWidth="1"/>
    <col min="6401" max="6401" width="11.33203125" style="23" customWidth="1"/>
    <col min="6402" max="6402" width="12.5546875" style="23" customWidth="1"/>
    <col min="6403" max="6403" width="10.109375" style="23" customWidth="1"/>
    <col min="6404" max="6404" width="13.6640625" style="23" bestFit="1" customWidth="1"/>
    <col min="6405" max="6405" width="13.88671875" style="23" customWidth="1"/>
    <col min="6406" max="6421" width="4" style="23" customWidth="1"/>
    <col min="6422" max="6422" width="5.6640625" style="23" customWidth="1"/>
    <col min="6423" max="6655" width="9.109375" style="23"/>
    <col min="6656" max="6656" width="4.33203125" style="23" customWidth="1"/>
    <col min="6657" max="6657" width="11.33203125" style="23" customWidth="1"/>
    <col min="6658" max="6658" width="12.5546875" style="23" customWidth="1"/>
    <col min="6659" max="6659" width="10.109375" style="23" customWidth="1"/>
    <col min="6660" max="6660" width="13.6640625" style="23" bestFit="1" customWidth="1"/>
    <col min="6661" max="6661" width="13.88671875" style="23" customWidth="1"/>
    <col min="6662" max="6677" width="4" style="23" customWidth="1"/>
    <col min="6678" max="6678" width="5.6640625" style="23" customWidth="1"/>
    <col min="6679" max="6911" width="9.109375" style="23"/>
    <col min="6912" max="6912" width="4.33203125" style="23" customWidth="1"/>
    <col min="6913" max="6913" width="11.33203125" style="23" customWidth="1"/>
    <col min="6914" max="6914" width="12.5546875" style="23" customWidth="1"/>
    <col min="6915" max="6915" width="10.109375" style="23" customWidth="1"/>
    <col min="6916" max="6916" width="13.6640625" style="23" bestFit="1" customWidth="1"/>
    <col min="6917" max="6917" width="13.88671875" style="23" customWidth="1"/>
    <col min="6918" max="6933" width="4" style="23" customWidth="1"/>
    <col min="6934" max="6934" width="5.6640625" style="23" customWidth="1"/>
    <col min="6935" max="7167" width="9.109375" style="23"/>
    <col min="7168" max="7168" width="4.33203125" style="23" customWidth="1"/>
    <col min="7169" max="7169" width="11.33203125" style="23" customWidth="1"/>
    <col min="7170" max="7170" width="12.5546875" style="23" customWidth="1"/>
    <col min="7171" max="7171" width="10.109375" style="23" customWidth="1"/>
    <col min="7172" max="7172" width="13.6640625" style="23" bestFit="1" customWidth="1"/>
    <col min="7173" max="7173" width="13.88671875" style="23" customWidth="1"/>
    <col min="7174" max="7189" width="4" style="23" customWidth="1"/>
    <col min="7190" max="7190" width="5.6640625" style="23" customWidth="1"/>
    <col min="7191" max="7423" width="9.109375" style="23"/>
    <col min="7424" max="7424" width="4.33203125" style="23" customWidth="1"/>
    <col min="7425" max="7425" width="11.33203125" style="23" customWidth="1"/>
    <col min="7426" max="7426" width="12.5546875" style="23" customWidth="1"/>
    <col min="7427" max="7427" width="10.109375" style="23" customWidth="1"/>
    <col min="7428" max="7428" width="13.6640625" style="23" bestFit="1" customWidth="1"/>
    <col min="7429" max="7429" width="13.88671875" style="23" customWidth="1"/>
    <col min="7430" max="7445" width="4" style="23" customWidth="1"/>
    <col min="7446" max="7446" width="5.6640625" style="23" customWidth="1"/>
    <col min="7447" max="7679" width="9.109375" style="23"/>
    <col min="7680" max="7680" width="4.33203125" style="23" customWidth="1"/>
    <col min="7681" max="7681" width="11.33203125" style="23" customWidth="1"/>
    <col min="7682" max="7682" width="12.5546875" style="23" customWidth="1"/>
    <col min="7683" max="7683" width="10.109375" style="23" customWidth="1"/>
    <col min="7684" max="7684" width="13.6640625" style="23" bestFit="1" customWidth="1"/>
    <col min="7685" max="7685" width="13.88671875" style="23" customWidth="1"/>
    <col min="7686" max="7701" width="4" style="23" customWidth="1"/>
    <col min="7702" max="7702" width="5.6640625" style="23" customWidth="1"/>
    <col min="7703" max="7935" width="9.109375" style="23"/>
    <col min="7936" max="7936" width="4.33203125" style="23" customWidth="1"/>
    <col min="7937" max="7937" width="11.33203125" style="23" customWidth="1"/>
    <col min="7938" max="7938" width="12.5546875" style="23" customWidth="1"/>
    <col min="7939" max="7939" width="10.109375" style="23" customWidth="1"/>
    <col min="7940" max="7940" width="13.6640625" style="23" bestFit="1" customWidth="1"/>
    <col min="7941" max="7941" width="13.88671875" style="23" customWidth="1"/>
    <col min="7942" max="7957" width="4" style="23" customWidth="1"/>
    <col min="7958" max="7958" width="5.6640625" style="23" customWidth="1"/>
    <col min="7959" max="8191" width="9.109375" style="23"/>
    <col min="8192" max="8192" width="4.33203125" style="23" customWidth="1"/>
    <col min="8193" max="8193" width="11.33203125" style="23" customWidth="1"/>
    <col min="8194" max="8194" width="12.5546875" style="23" customWidth="1"/>
    <col min="8195" max="8195" width="10.109375" style="23" customWidth="1"/>
    <col min="8196" max="8196" width="13.6640625" style="23" bestFit="1" customWidth="1"/>
    <col min="8197" max="8197" width="13.88671875" style="23" customWidth="1"/>
    <col min="8198" max="8213" width="4" style="23" customWidth="1"/>
    <col min="8214" max="8214" width="5.6640625" style="23" customWidth="1"/>
    <col min="8215" max="8447" width="9.109375" style="23"/>
    <col min="8448" max="8448" width="4.33203125" style="23" customWidth="1"/>
    <col min="8449" max="8449" width="11.33203125" style="23" customWidth="1"/>
    <col min="8450" max="8450" width="12.5546875" style="23" customWidth="1"/>
    <col min="8451" max="8451" width="10.109375" style="23" customWidth="1"/>
    <col min="8452" max="8452" width="13.6640625" style="23" bestFit="1" customWidth="1"/>
    <col min="8453" max="8453" width="13.88671875" style="23" customWidth="1"/>
    <col min="8454" max="8469" width="4" style="23" customWidth="1"/>
    <col min="8470" max="8470" width="5.6640625" style="23" customWidth="1"/>
    <col min="8471" max="8703" width="9.109375" style="23"/>
    <col min="8704" max="8704" width="4.33203125" style="23" customWidth="1"/>
    <col min="8705" max="8705" width="11.33203125" style="23" customWidth="1"/>
    <col min="8706" max="8706" width="12.5546875" style="23" customWidth="1"/>
    <col min="8707" max="8707" width="10.109375" style="23" customWidth="1"/>
    <col min="8708" max="8708" width="13.6640625" style="23" bestFit="1" customWidth="1"/>
    <col min="8709" max="8709" width="13.88671875" style="23" customWidth="1"/>
    <col min="8710" max="8725" width="4" style="23" customWidth="1"/>
    <col min="8726" max="8726" width="5.6640625" style="23" customWidth="1"/>
    <col min="8727" max="8959" width="9.109375" style="23"/>
    <col min="8960" max="8960" width="4.33203125" style="23" customWidth="1"/>
    <col min="8961" max="8961" width="11.33203125" style="23" customWidth="1"/>
    <col min="8962" max="8962" width="12.5546875" style="23" customWidth="1"/>
    <col min="8963" max="8963" width="10.109375" style="23" customWidth="1"/>
    <col min="8964" max="8964" width="13.6640625" style="23" bestFit="1" customWidth="1"/>
    <col min="8965" max="8965" width="13.88671875" style="23" customWidth="1"/>
    <col min="8966" max="8981" width="4" style="23" customWidth="1"/>
    <col min="8982" max="8982" width="5.6640625" style="23" customWidth="1"/>
    <col min="8983" max="9215" width="9.109375" style="23"/>
    <col min="9216" max="9216" width="4.33203125" style="23" customWidth="1"/>
    <col min="9217" max="9217" width="11.33203125" style="23" customWidth="1"/>
    <col min="9218" max="9218" width="12.5546875" style="23" customWidth="1"/>
    <col min="9219" max="9219" width="10.109375" style="23" customWidth="1"/>
    <col min="9220" max="9220" width="13.6640625" style="23" bestFit="1" customWidth="1"/>
    <col min="9221" max="9221" width="13.88671875" style="23" customWidth="1"/>
    <col min="9222" max="9237" width="4" style="23" customWidth="1"/>
    <col min="9238" max="9238" width="5.6640625" style="23" customWidth="1"/>
    <col min="9239" max="9471" width="9.109375" style="23"/>
    <col min="9472" max="9472" width="4.33203125" style="23" customWidth="1"/>
    <col min="9473" max="9473" width="11.33203125" style="23" customWidth="1"/>
    <col min="9474" max="9474" width="12.5546875" style="23" customWidth="1"/>
    <col min="9475" max="9475" width="10.109375" style="23" customWidth="1"/>
    <col min="9476" max="9476" width="13.6640625" style="23" bestFit="1" customWidth="1"/>
    <col min="9477" max="9477" width="13.88671875" style="23" customWidth="1"/>
    <col min="9478" max="9493" width="4" style="23" customWidth="1"/>
    <col min="9494" max="9494" width="5.6640625" style="23" customWidth="1"/>
    <col min="9495" max="9727" width="9.109375" style="23"/>
    <col min="9728" max="9728" width="4.33203125" style="23" customWidth="1"/>
    <col min="9729" max="9729" width="11.33203125" style="23" customWidth="1"/>
    <col min="9730" max="9730" width="12.5546875" style="23" customWidth="1"/>
    <col min="9731" max="9731" width="10.109375" style="23" customWidth="1"/>
    <col min="9732" max="9732" width="13.6640625" style="23" bestFit="1" customWidth="1"/>
    <col min="9733" max="9733" width="13.88671875" style="23" customWidth="1"/>
    <col min="9734" max="9749" width="4" style="23" customWidth="1"/>
    <col min="9750" max="9750" width="5.6640625" style="23" customWidth="1"/>
    <col min="9751" max="9983" width="9.109375" style="23"/>
    <col min="9984" max="9984" width="4.33203125" style="23" customWidth="1"/>
    <col min="9985" max="9985" width="11.33203125" style="23" customWidth="1"/>
    <col min="9986" max="9986" width="12.5546875" style="23" customWidth="1"/>
    <col min="9987" max="9987" width="10.109375" style="23" customWidth="1"/>
    <col min="9988" max="9988" width="13.6640625" style="23" bestFit="1" customWidth="1"/>
    <col min="9989" max="9989" width="13.88671875" style="23" customWidth="1"/>
    <col min="9990" max="10005" width="4" style="23" customWidth="1"/>
    <col min="10006" max="10006" width="5.6640625" style="23" customWidth="1"/>
    <col min="10007" max="10239" width="9.109375" style="23"/>
    <col min="10240" max="10240" width="4.33203125" style="23" customWidth="1"/>
    <col min="10241" max="10241" width="11.33203125" style="23" customWidth="1"/>
    <col min="10242" max="10242" width="12.5546875" style="23" customWidth="1"/>
    <col min="10243" max="10243" width="10.109375" style="23" customWidth="1"/>
    <col min="10244" max="10244" width="13.6640625" style="23" bestFit="1" customWidth="1"/>
    <col min="10245" max="10245" width="13.88671875" style="23" customWidth="1"/>
    <col min="10246" max="10261" width="4" style="23" customWidth="1"/>
    <col min="10262" max="10262" width="5.6640625" style="23" customWidth="1"/>
    <col min="10263" max="10495" width="9.109375" style="23"/>
    <col min="10496" max="10496" width="4.33203125" style="23" customWidth="1"/>
    <col min="10497" max="10497" width="11.33203125" style="23" customWidth="1"/>
    <col min="10498" max="10498" width="12.5546875" style="23" customWidth="1"/>
    <col min="10499" max="10499" width="10.109375" style="23" customWidth="1"/>
    <col min="10500" max="10500" width="13.6640625" style="23" bestFit="1" customWidth="1"/>
    <col min="10501" max="10501" width="13.88671875" style="23" customWidth="1"/>
    <col min="10502" max="10517" width="4" style="23" customWidth="1"/>
    <col min="10518" max="10518" width="5.6640625" style="23" customWidth="1"/>
    <col min="10519" max="10751" width="9.109375" style="23"/>
    <col min="10752" max="10752" width="4.33203125" style="23" customWidth="1"/>
    <col min="10753" max="10753" width="11.33203125" style="23" customWidth="1"/>
    <col min="10754" max="10754" width="12.5546875" style="23" customWidth="1"/>
    <col min="10755" max="10755" width="10.109375" style="23" customWidth="1"/>
    <col min="10756" max="10756" width="13.6640625" style="23" bestFit="1" customWidth="1"/>
    <col min="10757" max="10757" width="13.88671875" style="23" customWidth="1"/>
    <col min="10758" max="10773" width="4" style="23" customWidth="1"/>
    <col min="10774" max="10774" width="5.6640625" style="23" customWidth="1"/>
    <col min="10775" max="11007" width="9.109375" style="23"/>
    <col min="11008" max="11008" width="4.33203125" style="23" customWidth="1"/>
    <col min="11009" max="11009" width="11.33203125" style="23" customWidth="1"/>
    <col min="11010" max="11010" width="12.5546875" style="23" customWidth="1"/>
    <col min="11011" max="11011" width="10.109375" style="23" customWidth="1"/>
    <col min="11012" max="11012" width="13.6640625" style="23" bestFit="1" customWidth="1"/>
    <col min="11013" max="11013" width="13.88671875" style="23" customWidth="1"/>
    <col min="11014" max="11029" width="4" style="23" customWidth="1"/>
    <col min="11030" max="11030" width="5.6640625" style="23" customWidth="1"/>
    <col min="11031" max="11263" width="9.109375" style="23"/>
    <col min="11264" max="11264" width="4.33203125" style="23" customWidth="1"/>
    <col min="11265" max="11265" width="11.33203125" style="23" customWidth="1"/>
    <col min="11266" max="11266" width="12.5546875" style="23" customWidth="1"/>
    <col min="11267" max="11267" width="10.109375" style="23" customWidth="1"/>
    <col min="11268" max="11268" width="13.6640625" style="23" bestFit="1" customWidth="1"/>
    <col min="11269" max="11269" width="13.88671875" style="23" customWidth="1"/>
    <col min="11270" max="11285" width="4" style="23" customWidth="1"/>
    <col min="11286" max="11286" width="5.6640625" style="23" customWidth="1"/>
    <col min="11287" max="11519" width="9.109375" style="23"/>
    <col min="11520" max="11520" width="4.33203125" style="23" customWidth="1"/>
    <col min="11521" max="11521" width="11.33203125" style="23" customWidth="1"/>
    <col min="11522" max="11522" width="12.5546875" style="23" customWidth="1"/>
    <col min="11523" max="11523" width="10.109375" style="23" customWidth="1"/>
    <col min="11524" max="11524" width="13.6640625" style="23" bestFit="1" customWidth="1"/>
    <col min="11525" max="11525" width="13.88671875" style="23" customWidth="1"/>
    <col min="11526" max="11541" width="4" style="23" customWidth="1"/>
    <col min="11542" max="11542" width="5.6640625" style="23" customWidth="1"/>
    <col min="11543" max="11775" width="9.109375" style="23"/>
    <col min="11776" max="11776" width="4.33203125" style="23" customWidth="1"/>
    <col min="11777" max="11777" width="11.33203125" style="23" customWidth="1"/>
    <col min="11778" max="11778" width="12.5546875" style="23" customWidth="1"/>
    <col min="11779" max="11779" width="10.109375" style="23" customWidth="1"/>
    <col min="11780" max="11780" width="13.6640625" style="23" bestFit="1" customWidth="1"/>
    <col min="11781" max="11781" width="13.88671875" style="23" customWidth="1"/>
    <col min="11782" max="11797" width="4" style="23" customWidth="1"/>
    <col min="11798" max="11798" width="5.6640625" style="23" customWidth="1"/>
    <col min="11799" max="12031" width="9.109375" style="23"/>
    <col min="12032" max="12032" width="4.33203125" style="23" customWidth="1"/>
    <col min="12033" max="12033" width="11.33203125" style="23" customWidth="1"/>
    <col min="12034" max="12034" width="12.5546875" style="23" customWidth="1"/>
    <col min="12035" max="12035" width="10.109375" style="23" customWidth="1"/>
    <col min="12036" max="12036" width="13.6640625" style="23" bestFit="1" customWidth="1"/>
    <col min="12037" max="12037" width="13.88671875" style="23" customWidth="1"/>
    <col min="12038" max="12053" width="4" style="23" customWidth="1"/>
    <col min="12054" max="12054" width="5.6640625" style="23" customWidth="1"/>
    <col min="12055" max="12287" width="9.109375" style="23"/>
    <col min="12288" max="12288" width="4.33203125" style="23" customWidth="1"/>
    <col min="12289" max="12289" width="11.33203125" style="23" customWidth="1"/>
    <col min="12290" max="12290" width="12.5546875" style="23" customWidth="1"/>
    <col min="12291" max="12291" width="10.109375" style="23" customWidth="1"/>
    <col min="12292" max="12292" width="13.6640625" style="23" bestFit="1" customWidth="1"/>
    <col min="12293" max="12293" width="13.88671875" style="23" customWidth="1"/>
    <col min="12294" max="12309" width="4" style="23" customWidth="1"/>
    <col min="12310" max="12310" width="5.6640625" style="23" customWidth="1"/>
    <col min="12311" max="12543" width="9.109375" style="23"/>
    <col min="12544" max="12544" width="4.33203125" style="23" customWidth="1"/>
    <col min="12545" max="12545" width="11.33203125" style="23" customWidth="1"/>
    <col min="12546" max="12546" width="12.5546875" style="23" customWidth="1"/>
    <col min="12547" max="12547" width="10.109375" style="23" customWidth="1"/>
    <col min="12548" max="12548" width="13.6640625" style="23" bestFit="1" customWidth="1"/>
    <col min="12549" max="12549" width="13.88671875" style="23" customWidth="1"/>
    <col min="12550" max="12565" width="4" style="23" customWidth="1"/>
    <col min="12566" max="12566" width="5.6640625" style="23" customWidth="1"/>
    <col min="12567" max="12799" width="9.109375" style="23"/>
    <col min="12800" max="12800" width="4.33203125" style="23" customWidth="1"/>
    <col min="12801" max="12801" width="11.33203125" style="23" customWidth="1"/>
    <col min="12802" max="12802" width="12.5546875" style="23" customWidth="1"/>
    <col min="12803" max="12803" width="10.109375" style="23" customWidth="1"/>
    <col min="12804" max="12804" width="13.6640625" style="23" bestFit="1" customWidth="1"/>
    <col min="12805" max="12805" width="13.88671875" style="23" customWidth="1"/>
    <col min="12806" max="12821" width="4" style="23" customWidth="1"/>
    <col min="12822" max="12822" width="5.6640625" style="23" customWidth="1"/>
    <col min="12823" max="13055" width="9.109375" style="23"/>
    <col min="13056" max="13056" width="4.33203125" style="23" customWidth="1"/>
    <col min="13057" max="13057" width="11.33203125" style="23" customWidth="1"/>
    <col min="13058" max="13058" width="12.5546875" style="23" customWidth="1"/>
    <col min="13059" max="13059" width="10.109375" style="23" customWidth="1"/>
    <col min="13060" max="13060" width="13.6640625" style="23" bestFit="1" customWidth="1"/>
    <col min="13061" max="13061" width="13.88671875" style="23" customWidth="1"/>
    <col min="13062" max="13077" width="4" style="23" customWidth="1"/>
    <col min="13078" max="13078" width="5.6640625" style="23" customWidth="1"/>
    <col min="13079" max="13311" width="9.109375" style="23"/>
    <col min="13312" max="13312" width="4.33203125" style="23" customWidth="1"/>
    <col min="13313" max="13313" width="11.33203125" style="23" customWidth="1"/>
    <col min="13314" max="13314" width="12.5546875" style="23" customWidth="1"/>
    <col min="13315" max="13315" width="10.109375" style="23" customWidth="1"/>
    <col min="13316" max="13316" width="13.6640625" style="23" bestFit="1" customWidth="1"/>
    <col min="13317" max="13317" width="13.88671875" style="23" customWidth="1"/>
    <col min="13318" max="13333" width="4" style="23" customWidth="1"/>
    <col min="13334" max="13334" width="5.6640625" style="23" customWidth="1"/>
    <col min="13335" max="13567" width="9.109375" style="23"/>
    <col min="13568" max="13568" width="4.33203125" style="23" customWidth="1"/>
    <col min="13569" max="13569" width="11.33203125" style="23" customWidth="1"/>
    <col min="13570" max="13570" width="12.5546875" style="23" customWidth="1"/>
    <col min="13571" max="13571" width="10.109375" style="23" customWidth="1"/>
    <col min="13572" max="13572" width="13.6640625" style="23" bestFit="1" customWidth="1"/>
    <col min="13573" max="13573" width="13.88671875" style="23" customWidth="1"/>
    <col min="13574" max="13589" width="4" style="23" customWidth="1"/>
    <col min="13590" max="13590" width="5.6640625" style="23" customWidth="1"/>
    <col min="13591" max="13823" width="9.109375" style="23"/>
    <col min="13824" max="13824" width="4.33203125" style="23" customWidth="1"/>
    <col min="13825" max="13825" width="11.33203125" style="23" customWidth="1"/>
    <col min="13826" max="13826" width="12.5546875" style="23" customWidth="1"/>
    <col min="13827" max="13827" width="10.109375" style="23" customWidth="1"/>
    <col min="13828" max="13828" width="13.6640625" style="23" bestFit="1" customWidth="1"/>
    <col min="13829" max="13829" width="13.88671875" style="23" customWidth="1"/>
    <col min="13830" max="13845" width="4" style="23" customWidth="1"/>
    <col min="13846" max="13846" width="5.6640625" style="23" customWidth="1"/>
    <col min="13847" max="14079" width="9.109375" style="23"/>
    <col min="14080" max="14080" width="4.33203125" style="23" customWidth="1"/>
    <col min="14081" max="14081" width="11.33203125" style="23" customWidth="1"/>
    <col min="14082" max="14082" width="12.5546875" style="23" customWidth="1"/>
    <col min="14083" max="14083" width="10.109375" style="23" customWidth="1"/>
    <col min="14084" max="14084" width="13.6640625" style="23" bestFit="1" customWidth="1"/>
    <col min="14085" max="14085" width="13.88671875" style="23" customWidth="1"/>
    <col min="14086" max="14101" width="4" style="23" customWidth="1"/>
    <col min="14102" max="14102" width="5.6640625" style="23" customWidth="1"/>
    <col min="14103" max="14335" width="9.109375" style="23"/>
    <col min="14336" max="14336" width="4.33203125" style="23" customWidth="1"/>
    <col min="14337" max="14337" width="11.33203125" style="23" customWidth="1"/>
    <col min="14338" max="14338" width="12.5546875" style="23" customWidth="1"/>
    <col min="14339" max="14339" width="10.109375" style="23" customWidth="1"/>
    <col min="14340" max="14340" width="13.6640625" style="23" bestFit="1" customWidth="1"/>
    <col min="14341" max="14341" width="13.88671875" style="23" customWidth="1"/>
    <col min="14342" max="14357" width="4" style="23" customWidth="1"/>
    <col min="14358" max="14358" width="5.6640625" style="23" customWidth="1"/>
    <col min="14359" max="14591" width="9.109375" style="23"/>
    <col min="14592" max="14592" width="4.33203125" style="23" customWidth="1"/>
    <col min="14593" max="14593" width="11.33203125" style="23" customWidth="1"/>
    <col min="14594" max="14594" width="12.5546875" style="23" customWidth="1"/>
    <col min="14595" max="14595" width="10.109375" style="23" customWidth="1"/>
    <col min="14596" max="14596" width="13.6640625" style="23" bestFit="1" customWidth="1"/>
    <col min="14597" max="14597" width="13.88671875" style="23" customWidth="1"/>
    <col min="14598" max="14613" width="4" style="23" customWidth="1"/>
    <col min="14614" max="14614" width="5.6640625" style="23" customWidth="1"/>
    <col min="14615" max="14847" width="9.109375" style="23"/>
    <col min="14848" max="14848" width="4.33203125" style="23" customWidth="1"/>
    <col min="14849" max="14849" width="11.33203125" style="23" customWidth="1"/>
    <col min="14850" max="14850" width="12.5546875" style="23" customWidth="1"/>
    <col min="14851" max="14851" width="10.109375" style="23" customWidth="1"/>
    <col min="14852" max="14852" width="13.6640625" style="23" bestFit="1" customWidth="1"/>
    <col min="14853" max="14853" width="13.88671875" style="23" customWidth="1"/>
    <col min="14854" max="14869" width="4" style="23" customWidth="1"/>
    <col min="14870" max="14870" width="5.6640625" style="23" customWidth="1"/>
    <col min="14871" max="15103" width="9.109375" style="23"/>
    <col min="15104" max="15104" width="4.33203125" style="23" customWidth="1"/>
    <col min="15105" max="15105" width="11.33203125" style="23" customWidth="1"/>
    <col min="15106" max="15106" width="12.5546875" style="23" customWidth="1"/>
    <col min="15107" max="15107" width="10.109375" style="23" customWidth="1"/>
    <col min="15108" max="15108" width="13.6640625" style="23" bestFit="1" customWidth="1"/>
    <col min="15109" max="15109" width="13.88671875" style="23" customWidth="1"/>
    <col min="15110" max="15125" width="4" style="23" customWidth="1"/>
    <col min="15126" max="15126" width="5.6640625" style="23" customWidth="1"/>
    <col min="15127" max="15359" width="9.109375" style="23"/>
    <col min="15360" max="15360" width="4.33203125" style="23" customWidth="1"/>
    <col min="15361" max="15361" width="11.33203125" style="23" customWidth="1"/>
    <col min="15362" max="15362" width="12.5546875" style="23" customWidth="1"/>
    <col min="15363" max="15363" width="10.109375" style="23" customWidth="1"/>
    <col min="15364" max="15364" width="13.6640625" style="23" bestFit="1" customWidth="1"/>
    <col min="15365" max="15365" width="13.88671875" style="23" customWidth="1"/>
    <col min="15366" max="15381" width="4" style="23" customWidth="1"/>
    <col min="15382" max="15382" width="5.6640625" style="23" customWidth="1"/>
    <col min="15383" max="15615" width="9.109375" style="23"/>
    <col min="15616" max="15616" width="4.33203125" style="23" customWidth="1"/>
    <col min="15617" max="15617" width="11.33203125" style="23" customWidth="1"/>
    <col min="15618" max="15618" width="12.5546875" style="23" customWidth="1"/>
    <col min="15619" max="15619" width="10.109375" style="23" customWidth="1"/>
    <col min="15620" max="15620" width="13.6640625" style="23" bestFit="1" customWidth="1"/>
    <col min="15621" max="15621" width="13.88671875" style="23" customWidth="1"/>
    <col min="15622" max="15637" width="4" style="23" customWidth="1"/>
    <col min="15638" max="15638" width="5.6640625" style="23" customWidth="1"/>
    <col min="15639" max="15871" width="9.109375" style="23"/>
    <col min="15872" max="15872" width="4.33203125" style="23" customWidth="1"/>
    <col min="15873" max="15873" width="11.33203125" style="23" customWidth="1"/>
    <col min="15874" max="15874" width="12.5546875" style="23" customWidth="1"/>
    <col min="15875" max="15875" width="10.109375" style="23" customWidth="1"/>
    <col min="15876" max="15876" width="13.6640625" style="23" bestFit="1" customWidth="1"/>
    <col min="15877" max="15877" width="13.88671875" style="23" customWidth="1"/>
    <col min="15878" max="15893" width="4" style="23" customWidth="1"/>
    <col min="15894" max="15894" width="5.6640625" style="23" customWidth="1"/>
    <col min="15895" max="16127" width="9.109375" style="23"/>
    <col min="16128" max="16128" width="4.33203125" style="23" customWidth="1"/>
    <col min="16129" max="16129" width="11.33203125" style="23" customWidth="1"/>
    <col min="16130" max="16130" width="12.5546875" style="23" customWidth="1"/>
    <col min="16131" max="16131" width="10.109375" style="23" customWidth="1"/>
    <col min="16132" max="16132" width="13.6640625" style="23" bestFit="1" customWidth="1"/>
    <col min="16133" max="16133" width="13.88671875" style="23" customWidth="1"/>
    <col min="16134" max="16149" width="4" style="23" customWidth="1"/>
    <col min="16150" max="16150" width="5.6640625" style="23" customWidth="1"/>
    <col min="16151" max="16384" width="9.109375" style="23"/>
  </cols>
  <sheetData>
    <row r="1" spans="1:23" s="1" customFormat="1" ht="17.399999999999999" x14ac:dyDescent="0.3">
      <c r="A1" s="79" t="s">
        <v>271</v>
      </c>
      <c r="B1" s="2"/>
      <c r="E1" s="2"/>
      <c r="F1" s="3"/>
      <c r="G1" s="80"/>
      <c r="H1" s="4"/>
      <c r="V1" s="80" t="s">
        <v>287</v>
      </c>
    </row>
    <row r="2" spans="1:23" s="5" customFormat="1" ht="4.2" x14ac:dyDescent="0.15">
      <c r="B2" s="6"/>
      <c r="F2" s="7"/>
    </row>
    <row r="3" spans="1:23" s="1" customFormat="1" ht="15.6" x14ac:dyDescent="0.3">
      <c r="B3" s="8" t="s">
        <v>92</v>
      </c>
      <c r="D3" s="9"/>
      <c r="E3" s="9"/>
      <c r="F3" s="10" t="s">
        <v>90</v>
      </c>
      <c r="O3" s="4"/>
    </row>
    <row r="4" spans="1:23" s="15" customFormat="1" ht="4.8" thickBot="1" x14ac:dyDescent="0.2">
      <c r="A4" s="11"/>
      <c r="B4" s="12"/>
      <c r="C4" s="13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1"/>
    </row>
    <row r="5" spans="1:23" ht="13.8" thickBot="1" x14ac:dyDescent="0.3">
      <c r="A5" s="57" t="s">
        <v>137</v>
      </c>
      <c r="B5" s="16" t="s">
        <v>0</v>
      </c>
      <c r="C5" s="17" t="s">
        <v>1</v>
      </c>
      <c r="D5" s="18" t="s">
        <v>2</v>
      </c>
      <c r="E5" s="19" t="s">
        <v>3</v>
      </c>
      <c r="F5" s="20" t="s">
        <v>4</v>
      </c>
      <c r="G5" s="21" t="s">
        <v>781</v>
      </c>
      <c r="H5" s="21" t="s">
        <v>782</v>
      </c>
      <c r="I5" s="21" t="s">
        <v>783</v>
      </c>
      <c r="J5" s="21" t="s">
        <v>784</v>
      </c>
      <c r="K5" s="21" t="s">
        <v>785</v>
      </c>
      <c r="L5" s="21" t="s">
        <v>786</v>
      </c>
      <c r="M5" s="21" t="s">
        <v>787</v>
      </c>
      <c r="N5" s="21" t="s">
        <v>788</v>
      </c>
      <c r="O5" s="21" t="s">
        <v>789</v>
      </c>
      <c r="P5" s="21" t="s">
        <v>790</v>
      </c>
      <c r="Q5" s="21"/>
      <c r="R5" s="21"/>
      <c r="S5" s="21"/>
      <c r="T5" s="21"/>
      <c r="U5" s="21"/>
      <c r="V5" s="22" t="s">
        <v>88</v>
      </c>
      <c r="W5" s="117" t="s">
        <v>283</v>
      </c>
    </row>
    <row r="6" spans="1:23" x14ac:dyDescent="0.25">
      <c r="A6" s="24">
        <v>1</v>
      </c>
      <c r="B6" s="25" t="s">
        <v>62</v>
      </c>
      <c r="C6" s="26" t="s">
        <v>135</v>
      </c>
      <c r="D6" s="27">
        <v>41827</v>
      </c>
      <c r="E6" s="28" t="s">
        <v>682</v>
      </c>
      <c r="F6" s="28" t="s">
        <v>68</v>
      </c>
      <c r="G6" s="29" t="s">
        <v>769</v>
      </c>
      <c r="H6" s="29" t="s">
        <v>793</v>
      </c>
      <c r="I6" s="29" t="s">
        <v>769</v>
      </c>
      <c r="J6" s="29" t="s">
        <v>769</v>
      </c>
      <c r="K6" s="29" t="s">
        <v>769</v>
      </c>
      <c r="L6" s="29" t="s">
        <v>769</v>
      </c>
      <c r="M6" s="29" t="s">
        <v>769</v>
      </c>
      <c r="N6" s="29" t="s">
        <v>793</v>
      </c>
      <c r="O6" s="29" t="s">
        <v>769</v>
      </c>
      <c r="P6" s="30" t="s">
        <v>791</v>
      </c>
      <c r="Q6" s="30"/>
      <c r="R6" s="30"/>
      <c r="S6" s="30"/>
      <c r="T6" s="30"/>
      <c r="U6" s="30"/>
      <c r="V6" s="118">
        <v>1.95</v>
      </c>
      <c r="W6" s="116" t="str">
        <f>IF(ISBLANK(V6),"",IF(V6&gt;=3.48,"KSM",IF(V6&gt;=3.1,"I A",IF(V6&gt;=2.7,"II A",IF(V6&gt;=2.4,"III A",IF(V6&gt;=2.15,"I JA",IF(V6&gt;=1.95,"II JA",IF(V6&gt;=1.8,"III JA"))))))))</f>
        <v>II JA</v>
      </c>
    </row>
    <row r="7" spans="1:23" x14ac:dyDescent="0.25">
      <c r="A7" s="24">
        <v>2</v>
      </c>
      <c r="B7" s="25" t="s">
        <v>481</v>
      </c>
      <c r="C7" s="26" t="s">
        <v>588</v>
      </c>
      <c r="D7" s="27">
        <v>40621</v>
      </c>
      <c r="E7" s="28" t="s">
        <v>682</v>
      </c>
      <c r="F7" s="28" t="s">
        <v>131</v>
      </c>
      <c r="G7" s="29" t="s">
        <v>769</v>
      </c>
      <c r="H7" s="29" t="s">
        <v>769</v>
      </c>
      <c r="I7" s="29" t="s">
        <v>769</v>
      </c>
      <c r="J7" s="29" t="s">
        <v>769</v>
      </c>
      <c r="K7" s="29" t="s">
        <v>793</v>
      </c>
      <c r="L7" s="29" t="s">
        <v>769</v>
      </c>
      <c r="M7" s="29" t="s">
        <v>794</v>
      </c>
      <c r="N7" s="29" t="s">
        <v>791</v>
      </c>
      <c r="O7" s="29"/>
      <c r="P7" s="30"/>
      <c r="Q7" s="30"/>
      <c r="R7" s="30"/>
      <c r="S7" s="30"/>
      <c r="T7" s="30"/>
      <c r="U7" s="30"/>
      <c r="V7" s="118">
        <v>1.75</v>
      </c>
      <c r="W7" s="116"/>
    </row>
    <row r="8" spans="1:23" x14ac:dyDescent="0.25">
      <c r="A8" s="24">
        <v>3</v>
      </c>
      <c r="B8" s="25" t="s">
        <v>366</v>
      </c>
      <c r="C8" s="26" t="s">
        <v>367</v>
      </c>
      <c r="D8" s="27">
        <v>40337</v>
      </c>
      <c r="E8" s="28" t="s">
        <v>11</v>
      </c>
      <c r="F8" s="28" t="s">
        <v>68</v>
      </c>
      <c r="G8" s="29" t="s">
        <v>793</v>
      </c>
      <c r="H8" s="29" t="s">
        <v>793</v>
      </c>
      <c r="I8" s="29" t="s">
        <v>793</v>
      </c>
      <c r="J8" s="29" t="s">
        <v>793</v>
      </c>
      <c r="K8" s="29" t="s">
        <v>791</v>
      </c>
      <c r="L8" s="29"/>
      <c r="M8" s="29"/>
      <c r="N8" s="29"/>
      <c r="O8" s="29"/>
      <c r="P8" s="30"/>
      <c r="Q8" s="30"/>
      <c r="R8" s="30"/>
      <c r="S8" s="30"/>
      <c r="T8" s="30"/>
      <c r="U8" s="30"/>
      <c r="V8" s="118">
        <v>1.42</v>
      </c>
      <c r="W8" s="116"/>
    </row>
    <row r="9" spans="1:23" x14ac:dyDescent="0.25">
      <c r="A9" s="24">
        <v>4</v>
      </c>
      <c r="B9" s="25" t="s">
        <v>14</v>
      </c>
      <c r="C9" s="26" t="s">
        <v>375</v>
      </c>
      <c r="D9" s="27">
        <v>40818</v>
      </c>
      <c r="E9" s="28" t="s">
        <v>682</v>
      </c>
      <c r="F9" s="28" t="s">
        <v>53</v>
      </c>
      <c r="G9" s="29" t="s">
        <v>769</v>
      </c>
      <c r="H9" s="29" t="s">
        <v>791</v>
      </c>
      <c r="I9" s="29"/>
      <c r="J9" s="29"/>
      <c r="K9" s="29"/>
      <c r="L9" s="29"/>
      <c r="M9" s="29"/>
      <c r="N9" s="29"/>
      <c r="O9" s="29"/>
      <c r="P9" s="30"/>
      <c r="Q9" s="30"/>
      <c r="R9" s="30"/>
      <c r="S9" s="30"/>
      <c r="T9" s="30"/>
      <c r="U9" s="30"/>
      <c r="V9" s="118">
        <v>1.1499999999999999</v>
      </c>
      <c r="W9" s="116"/>
    </row>
    <row r="10" spans="1:23" x14ac:dyDescent="0.25">
      <c r="A10" s="24"/>
      <c r="B10" s="25" t="s">
        <v>69</v>
      </c>
      <c r="C10" s="26" t="s">
        <v>70</v>
      </c>
      <c r="D10" s="27">
        <v>40496</v>
      </c>
      <c r="E10" s="28" t="s">
        <v>11</v>
      </c>
      <c r="F10" s="28" t="s">
        <v>68</v>
      </c>
      <c r="G10" s="29" t="s">
        <v>791</v>
      </c>
      <c r="H10" s="29"/>
      <c r="I10" s="29"/>
      <c r="J10" s="29"/>
      <c r="K10" s="29"/>
      <c r="L10" s="29"/>
      <c r="M10" s="29"/>
      <c r="N10" s="29"/>
      <c r="O10" s="29"/>
      <c r="P10" s="30"/>
      <c r="Q10" s="30"/>
      <c r="R10" s="30"/>
      <c r="S10" s="30"/>
      <c r="T10" s="30"/>
      <c r="U10" s="30"/>
      <c r="V10" s="118" t="s">
        <v>792</v>
      </c>
      <c r="W10" s="116"/>
    </row>
    <row r="11" spans="1:23" x14ac:dyDescent="0.25">
      <c r="A11" s="24"/>
      <c r="B11" s="25" t="s">
        <v>381</v>
      </c>
      <c r="C11" s="26" t="s">
        <v>382</v>
      </c>
      <c r="D11" s="27">
        <v>41215</v>
      </c>
      <c r="E11" s="28" t="s">
        <v>11</v>
      </c>
      <c r="F11" s="28" t="s">
        <v>68</v>
      </c>
      <c r="G11" s="29" t="s">
        <v>791</v>
      </c>
      <c r="H11" s="29"/>
      <c r="I11" s="29"/>
      <c r="J11" s="29"/>
      <c r="K11" s="29"/>
      <c r="L11" s="29"/>
      <c r="M11" s="29"/>
      <c r="N11" s="29"/>
      <c r="O11" s="29"/>
      <c r="P11" s="30"/>
      <c r="Q11" s="30"/>
      <c r="R11" s="30"/>
      <c r="S11" s="30"/>
      <c r="T11" s="30"/>
      <c r="U11" s="30"/>
      <c r="V11" s="118" t="s">
        <v>792</v>
      </c>
      <c r="W11" s="116"/>
    </row>
    <row r="12" spans="1:23" ht="14.25" customHeight="1" x14ac:dyDescent="0.25">
      <c r="A12" s="24"/>
      <c r="B12" s="25" t="s">
        <v>454</v>
      </c>
      <c r="C12" s="26" t="s">
        <v>455</v>
      </c>
      <c r="D12" s="27">
        <v>40367</v>
      </c>
      <c r="E12" s="28" t="s">
        <v>682</v>
      </c>
      <c r="F12" s="28" t="s">
        <v>68</v>
      </c>
      <c r="G12" s="29" t="s">
        <v>791</v>
      </c>
      <c r="H12" s="29"/>
      <c r="I12" s="29"/>
      <c r="J12" s="29"/>
      <c r="K12" s="29"/>
      <c r="L12" s="29"/>
      <c r="M12" s="29"/>
      <c r="N12" s="29"/>
      <c r="O12" s="29"/>
      <c r="P12" s="30"/>
      <c r="Q12" s="30"/>
      <c r="R12" s="30"/>
      <c r="S12" s="30"/>
      <c r="T12" s="30"/>
      <c r="U12" s="30"/>
      <c r="V12" s="118" t="s">
        <v>792</v>
      </c>
      <c r="W12" s="116"/>
    </row>
    <row r="13" spans="1:23" x14ac:dyDescent="0.25">
      <c r="A13" s="24"/>
      <c r="B13" s="25" t="s">
        <v>35</v>
      </c>
      <c r="C13" s="26" t="s">
        <v>74</v>
      </c>
      <c r="D13" s="27">
        <v>41009</v>
      </c>
      <c r="E13" s="28" t="s">
        <v>682</v>
      </c>
      <c r="F13" s="28" t="s">
        <v>53</v>
      </c>
      <c r="G13" s="29"/>
      <c r="H13" s="29"/>
      <c r="I13" s="29"/>
      <c r="J13" s="29"/>
      <c r="K13" s="29"/>
      <c r="L13" s="29"/>
      <c r="M13" s="29"/>
      <c r="N13" s="29"/>
      <c r="O13" s="29"/>
      <c r="P13" s="30"/>
      <c r="Q13" s="30"/>
      <c r="R13" s="30"/>
      <c r="S13" s="30"/>
      <c r="T13" s="30"/>
      <c r="U13" s="30"/>
      <c r="V13" s="118" t="s">
        <v>284</v>
      </c>
      <c r="W13" s="116"/>
    </row>
    <row r="14" spans="1:23" x14ac:dyDescent="0.25">
      <c r="A14" s="24"/>
      <c r="B14" s="25" t="s">
        <v>586</v>
      </c>
      <c r="C14" s="26" t="s">
        <v>587</v>
      </c>
      <c r="D14" s="27">
        <v>40725</v>
      </c>
      <c r="E14" s="28" t="s">
        <v>682</v>
      </c>
      <c r="F14" s="28" t="s">
        <v>131</v>
      </c>
      <c r="G14" s="29"/>
      <c r="H14" s="29"/>
      <c r="I14" s="29"/>
      <c r="J14" s="29"/>
      <c r="K14" s="29"/>
      <c r="L14" s="29"/>
      <c r="M14" s="29"/>
      <c r="N14" s="29"/>
      <c r="O14" s="29"/>
      <c r="P14" s="30"/>
      <c r="Q14" s="30"/>
      <c r="R14" s="30"/>
      <c r="S14" s="30"/>
      <c r="T14" s="30"/>
      <c r="U14" s="30"/>
      <c r="V14" s="118" t="s">
        <v>284</v>
      </c>
      <c r="W14" s="116"/>
    </row>
    <row r="15" spans="1:23" x14ac:dyDescent="0.25">
      <c r="A15" s="24"/>
      <c r="B15" s="25" t="s">
        <v>376</v>
      </c>
      <c r="C15" s="26" t="s">
        <v>377</v>
      </c>
      <c r="D15" s="27">
        <v>41457</v>
      </c>
      <c r="E15" s="28" t="s">
        <v>11</v>
      </c>
      <c r="F15" s="28" t="s">
        <v>68</v>
      </c>
      <c r="G15" s="29"/>
      <c r="H15" s="29"/>
      <c r="I15" s="29"/>
      <c r="J15" s="29"/>
      <c r="K15" s="29"/>
      <c r="L15" s="29"/>
      <c r="M15" s="29"/>
      <c r="N15" s="29"/>
      <c r="O15" s="29"/>
      <c r="P15" s="30"/>
      <c r="Q15" s="30"/>
      <c r="R15" s="30"/>
      <c r="S15" s="30"/>
      <c r="T15" s="30"/>
      <c r="U15" s="30"/>
      <c r="V15" s="118" t="s">
        <v>284</v>
      </c>
      <c r="W15" s="116"/>
    </row>
    <row r="16" spans="1:23" x14ac:dyDescent="0.25">
      <c r="A16" s="24"/>
      <c r="B16" s="25" t="s">
        <v>594</v>
      </c>
      <c r="C16" s="26" t="s">
        <v>595</v>
      </c>
      <c r="D16" s="27" t="s">
        <v>596</v>
      </c>
      <c r="E16" s="28" t="s">
        <v>682</v>
      </c>
      <c r="F16" s="28" t="s">
        <v>77</v>
      </c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30"/>
      <c r="R16" s="30"/>
      <c r="S16" s="30"/>
      <c r="T16" s="30"/>
      <c r="U16" s="30"/>
      <c r="V16" s="118" t="s">
        <v>284</v>
      </c>
      <c r="W16" s="116"/>
    </row>
    <row r="17" spans="1:23" x14ac:dyDescent="0.25">
      <c r="A17" s="24"/>
      <c r="B17" s="25" t="s">
        <v>41</v>
      </c>
      <c r="C17" s="26" t="s">
        <v>148</v>
      </c>
      <c r="D17" s="27">
        <v>40655</v>
      </c>
      <c r="E17" s="28" t="s">
        <v>682</v>
      </c>
      <c r="F17" s="28" t="s">
        <v>68</v>
      </c>
      <c r="G17" s="29"/>
      <c r="H17" s="29"/>
      <c r="I17" s="29"/>
      <c r="J17" s="29"/>
      <c r="K17" s="29"/>
      <c r="L17" s="29"/>
      <c r="M17" s="29"/>
      <c r="N17" s="29"/>
      <c r="O17" s="29"/>
      <c r="P17" s="30"/>
      <c r="Q17" s="30"/>
      <c r="R17" s="30"/>
      <c r="S17" s="30"/>
      <c r="T17" s="30"/>
      <c r="U17" s="30"/>
      <c r="V17" s="118" t="s">
        <v>284</v>
      </c>
      <c r="W17" s="116"/>
    </row>
    <row r="18" spans="1:23" s="5" customFormat="1" ht="4.2" x14ac:dyDescent="0.15">
      <c r="B18" s="6"/>
      <c r="F18" s="7"/>
    </row>
    <row r="19" spans="1:23" s="1" customFormat="1" ht="15.6" x14ac:dyDescent="0.3">
      <c r="B19" s="8" t="s">
        <v>92</v>
      </c>
      <c r="D19" s="9"/>
      <c r="E19" s="9"/>
      <c r="F19" s="10" t="s">
        <v>91</v>
      </c>
      <c r="O19" s="4"/>
    </row>
    <row r="20" spans="1:23" s="15" customFormat="1" ht="4.8" thickBot="1" x14ac:dyDescent="0.2">
      <c r="A20" s="11"/>
      <c r="B20" s="12"/>
      <c r="C20" s="13"/>
      <c r="D20" s="13"/>
      <c r="E20" s="13"/>
      <c r="F20" s="13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1"/>
    </row>
    <row r="21" spans="1:23" ht="13.8" thickBot="1" x14ac:dyDescent="0.3">
      <c r="A21" s="57" t="s">
        <v>137</v>
      </c>
      <c r="B21" s="16" t="s">
        <v>0</v>
      </c>
      <c r="C21" s="17" t="s">
        <v>1</v>
      </c>
      <c r="D21" s="18" t="s">
        <v>2</v>
      </c>
      <c r="E21" s="19" t="s">
        <v>3</v>
      </c>
      <c r="F21" s="20" t="s">
        <v>4</v>
      </c>
      <c r="G21" s="21" t="s">
        <v>781</v>
      </c>
      <c r="H21" s="21" t="s">
        <v>782</v>
      </c>
      <c r="I21" s="21" t="s">
        <v>783</v>
      </c>
      <c r="J21" s="21" t="s">
        <v>784</v>
      </c>
      <c r="K21" s="21" t="s">
        <v>785</v>
      </c>
      <c r="L21" s="21" t="s">
        <v>786</v>
      </c>
      <c r="M21" s="21" t="s">
        <v>787</v>
      </c>
      <c r="N21" s="21" t="s">
        <v>788</v>
      </c>
      <c r="O21" s="21" t="s">
        <v>789</v>
      </c>
      <c r="P21" s="21" t="s">
        <v>790</v>
      </c>
      <c r="Q21" s="21"/>
      <c r="R21" s="21"/>
      <c r="S21" s="21"/>
      <c r="T21" s="21"/>
      <c r="U21" s="21"/>
      <c r="V21" s="22" t="s">
        <v>88</v>
      </c>
      <c r="W21" s="117" t="s">
        <v>283</v>
      </c>
    </row>
    <row r="22" spans="1:23" x14ac:dyDescent="0.25">
      <c r="A22" s="24">
        <v>1</v>
      </c>
      <c r="B22" s="25" t="s">
        <v>187</v>
      </c>
      <c r="C22" s="26" t="s">
        <v>188</v>
      </c>
      <c r="D22" s="27" t="s">
        <v>189</v>
      </c>
      <c r="E22" s="28" t="s">
        <v>682</v>
      </c>
      <c r="F22" s="28" t="s">
        <v>469</v>
      </c>
      <c r="G22" s="29" t="s">
        <v>769</v>
      </c>
      <c r="H22" s="29" t="s">
        <v>769</v>
      </c>
      <c r="I22" s="29" t="s">
        <v>769</v>
      </c>
      <c r="J22" s="29" t="s">
        <v>769</v>
      </c>
      <c r="K22" s="29" t="s">
        <v>769</v>
      </c>
      <c r="L22" s="29" t="s">
        <v>769</v>
      </c>
      <c r="M22" s="29" t="s">
        <v>793</v>
      </c>
      <c r="N22" s="29" t="s">
        <v>793</v>
      </c>
      <c r="O22" s="29" t="s">
        <v>793</v>
      </c>
      <c r="P22" s="30" t="s">
        <v>791</v>
      </c>
      <c r="Q22" s="30"/>
      <c r="R22" s="30"/>
      <c r="S22" s="30"/>
      <c r="T22" s="30"/>
      <c r="U22" s="30"/>
      <c r="V22" s="118">
        <v>1.95</v>
      </c>
      <c r="W22" s="116" t="str">
        <f>IF(ISBLANK(V22),"",IF(V22&gt;=4.6,"KSM",IF(V22&gt;=4.1,"I A",IF(V22&gt;=3.5,"II A",IF(V22&gt;=3.05,"III A",IF(V22&gt;=2.6,"I JA",IF(V22&gt;=2.2,"II JA",IF(V22&gt;=1.9,"III JA"))))))))</f>
        <v>III JA</v>
      </c>
    </row>
    <row r="23" spans="1:23" x14ac:dyDescent="0.25">
      <c r="A23" s="24">
        <v>2</v>
      </c>
      <c r="B23" s="25" t="s">
        <v>374</v>
      </c>
      <c r="C23" s="26" t="s">
        <v>152</v>
      </c>
      <c r="D23" s="27">
        <v>41008</v>
      </c>
      <c r="E23" s="28" t="s">
        <v>682</v>
      </c>
      <c r="F23" s="28" t="s">
        <v>68</v>
      </c>
      <c r="G23" s="29" t="s">
        <v>769</v>
      </c>
      <c r="H23" s="29" t="s">
        <v>769</v>
      </c>
      <c r="I23" s="29" t="s">
        <v>769</v>
      </c>
      <c r="J23" s="29" t="s">
        <v>769</v>
      </c>
      <c r="K23" s="29" t="s">
        <v>769</v>
      </c>
      <c r="L23" s="29" t="s">
        <v>769</v>
      </c>
      <c r="M23" s="29" t="s">
        <v>769</v>
      </c>
      <c r="N23" s="29" t="s">
        <v>769</v>
      </c>
      <c r="O23" s="29" t="s">
        <v>791</v>
      </c>
      <c r="P23" s="30"/>
      <c r="Q23" s="30"/>
      <c r="R23" s="30"/>
      <c r="S23" s="30"/>
      <c r="T23" s="30"/>
      <c r="U23" s="30"/>
      <c r="V23" s="118">
        <v>1.85</v>
      </c>
      <c r="W23" s="116"/>
    </row>
    <row r="24" spans="1:23" x14ac:dyDescent="0.25">
      <c r="A24" s="24">
        <v>3</v>
      </c>
      <c r="B24" s="25" t="s">
        <v>136</v>
      </c>
      <c r="C24" s="26" t="s">
        <v>134</v>
      </c>
      <c r="D24" s="27">
        <v>41827</v>
      </c>
      <c r="E24" s="28" t="s">
        <v>682</v>
      </c>
      <c r="F24" s="28" t="s">
        <v>68</v>
      </c>
      <c r="G24" s="29" t="s">
        <v>769</v>
      </c>
      <c r="H24" s="29" t="s">
        <v>769</v>
      </c>
      <c r="I24" s="29" t="s">
        <v>769</v>
      </c>
      <c r="J24" s="29" t="s">
        <v>769</v>
      </c>
      <c r="K24" s="29" t="s">
        <v>791</v>
      </c>
      <c r="L24" s="29"/>
      <c r="M24" s="29"/>
      <c r="N24" s="29"/>
      <c r="O24" s="29"/>
      <c r="P24" s="30"/>
      <c r="Q24" s="30"/>
      <c r="R24" s="30"/>
      <c r="S24" s="30"/>
      <c r="T24" s="30"/>
      <c r="U24" s="30"/>
      <c r="V24" s="118">
        <v>1.45</v>
      </c>
      <c r="W24" s="116"/>
    </row>
    <row r="25" spans="1:23" x14ac:dyDescent="0.25">
      <c r="A25" s="24"/>
      <c r="B25" s="25" t="s">
        <v>51</v>
      </c>
      <c r="C25" s="26" t="s">
        <v>370</v>
      </c>
      <c r="D25" s="27">
        <v>41368</v>
      </c>
      <c r="E25" s="28" t="s">
        <v>11</v>
      </c>
      <c r="F25" s="28" t="s">
        <v>68</v>
      </c>
      <c r="G25" s="29" t="s">
        <v>791</v>
      </c>
      <c r="H25" s="29"/>
      <c r="I25" s="29"/>
      <c r="J25" s="29"/>
      <c r="K25" s="29"/>
      <c r="L25" s="29"/>
      <c r="M25" s="29"/>
      <c r="N25" s="29"/>
      <c r="O25" s="29"/>
      <c r="P25" s="30"/>
      <c r="Q25" s="30"/>
      <c r="R25" s="30"/>
      <c r="S25" s="30"/>
      <c r="T25" s="30"/>
      <c r="U25" s="30"/>
      <c r="V25" s="118" t="s">
        <v>792</v>
      </c>
      <c r="W25" s="116"/>
    </row>
  </sheetData>
  <sortState ref="A6:W17">
    <sortCondition descending="1" ref="V6:V17"/>
  </sortState>
  <phoneticPr fontId="20" type="noConversion"/>
  <pageMargins left="0.75" right="0.33" top="1" bottom="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showZeros="0" zoomScaleNormal="100" workbookViewId="0"/>
  </sheetViews>
  <sheetFormatPr defaultRowHeight="13.2" x14ac:dyDescent="0.25"/>
  <cols>
    <col min="1" max="1" width="5.44140625" style="1" customWidth="1"/>
    <col min="2" max="2" width="12.44140625" style="1" customWidth="1"/>
    <col min="3" max="3" width="14.6640625" style="1" customWidth="1"/>
    <col min="4" max="4" width="10" style="1" customWidth="1"/>
    <col min="5" max="5" width="12.33203125" style="1" bestFit="1" customWidth="1"/>
    <col min="6" max="6" width="15" style="1" bestFit="1" customWidth="1"/>
    <col min="7" max="9" width="7" style="42" customWidth="1"/>
    <col min="10" max="10" width="4.5546875" style="42" hidden="1" customWidth="1"/>
    <col min="11" max="13" width="7" style="42" customWidth="1"/>
    <col min="14" max="14" width="7.5546875" style="34" customWidth="1"/>
    <col min="15" max="15" width="6.44140625" style="1" bestFit="1" customWidth="1"/>
    <col min="16" max="256" width="9.109375" style="1"/>
    <col min="257" max="257" width="5.44140625" style="1" customWidth="1"/>
    <col min="258" max="258" width="8.5546875" style="1" customWidth="1"/>
    <col min="259" max="259" width="14.6640625" style="1" customWidth="1"/>
    <col min="260" max="260" width="10" style="1" customWidth="1"/>
    <col min="261" max="261" width="12.33203125" style="1" bestFit="1" customWidth="1"/>
    <col min="262" max="262" width="18" style="1" bestFit="1" customWidth="1"/>
    <col min="263" max="265" width="7" style="1" customWidth="1"/>
    <col min="266" max="266" width="0" style="1" hidden="1" customWidth="1"/>
    <col min="267" max="269" width="7" style="1" customWidth="1"/>
    <col min="270" max="270" width="7.5546875" style="1" customWidth="1"/>
    <col min="271" max="512" width="9.109375" style="1"/>
    <col min="513" max="513" width="5.44140625" style="1" customWidth="1"/>
    <col min="514" max="514" width="8.5546875" style="1" customWidth="1"/>
    <col min="515" max="515" width="14.6640625" style="1" customWidth="1"/>
    <col min="516" max="516" width="10" style="1" customWidth="1"/>
    <col min="517" max="517" width="12.33203125" style="1" bestFit="1" customWidth="1"/>
    <col min="518" max="518" width="18" style="1" bestFit="1" customWidth="1"/>
    <col min="519" max="521" width="7" style="1" customWidth="1"/>
    <col min="522" max="522" width="0" style="1" hidden="1" customWidth="1"/>
    <col min="523" max="525" width="7" style="1" customWidth="1"/>
    <col min="526" max="526" width="7.5546875" style="1" customWidth="1"/>
    <col min="527" max="768" width="9.109375" style="1"/>
    <col min="769" max="769" width="5.44140625" style="1" customWidth="1"/>
    <col min="770" max="770" width="8.5546875" style="1" customWidth="1"/>
    <col min="771" max="771" width="14.6640625" style="1" customWidth="1"/>
    <col min="772" max="772" width="10" style="1" customWidth="1"/>
    <col min="773" max="773" width="12.33203125" style="1" bestFit="1" customWidth="1"/>
    <col min="774" max="774" width="18" style="1" bestFit="1" customWidth="1"/>
    <col min="775" max="777" width="7" style="1" customWidth="1"/>
    <col min="778" max="778" width="0" style="1" hidden="1" customWidth="1"/>
    <col min="779" max="781" width="7" style="1" customWidth="1"/>
    <col min="782" max="782" width="7.5546875" style="1" customWidth="1"/>
    <col min="783" max="1024" width="9.109375" style="1"/>
    <col min="1025" max="1025" width="5.44140625" style="1" customWidth="1"/>
    <col min="1026" max="1026" width="8.5546875" style="1" customWidth="1"/>
    <col min="1027" max="1027" width="14.6640625" style="1" customWidth="1"/>
    <col min="1028" max="1028" width="10" style="1" customWidth="1"/>
    <col min="1029" max="1029" width="12.33203125" style="1" bestFit="1" customWidth="1"/>
    <col min="1030" max="1030" width="18" style="1" bestFit="1" customWidth="1"/>
    <col min="1031" max="1033" width="7" style="1" customWidth="1"/>
    <col min="1034" max="1034" width="0" style="1" hidden="1" customWidth="1"/>
    <col min="1035" max="1037" width="7" style="1" customWidth="1"/>
    <col min="1038" max="1038" width="7.5546875" style="1" customWidth="1"/>
    <col min="1039" max="1280" width="9.109375" style="1"/>
    <col min="1281" max="1281" width="5.44140625" style="1" customWidth="1"/>
    <col min="1282" max="1282" width="8.5546875" style="1" customWidth="1"/>
    <col min="1283" max="1283" width="14.6640625" style="1" customWidth="1"/>
    <col min="1284" max="1284" width="10" style="1" customWidth="1"/>
    <col min="1285" max="1285" width="12.33203125" style="1" bestFit="1" customWidth="1"/>
    <col min="1286" max="1286" width="18" style="1" bestFit="1" customWidth="1"/>
    <col min="1287" max="1289" width="7" style="1" customWidth="1"/>
    <col min="1290" max="1290" width="0" style="1" hidden="1" customWidth="1"/>
    <col min="1291" max="1293" width="7" style="1" customWidth="1"/>
    <col min="1294" max="1294" width="7.5546875" style="1" customWidth="1"/>
    <col min="1295" max="1536" width="9.109375" style="1"/>
    <col min="1537" max="1537" width="5.44140625" style="1" customWidth="1"/>
    <col min="1538" max="1538" width="8.5546875" style="1" customWidth="1"/>
    <col min="1539" max="1539" width="14.6640625" style="1" customWidth="1"/>
    <col min="1540" max="1540" width="10" style="1" customWidth="1"/>
    <col min="1541" max="1541" width="12.33203125" style="1" bestFit="1" customWidth="1"/>
    <col min="1542" max="1542" width="18" style="1" bestFit="1" customWidth="1"/>
    <col min="1543" max="1545" width="7" style="1" customWidth="1"/>
    <col min="1546" max="1546" width="0" style="1" hidden="1" customWidth="1"/>
    <col min="1547" max="1549" width="7" style="1" customWidth="1"/>
    <col min="1550" max="1550" width="7.5546875" style="1" customWidth="1"/>
    <col min="1551" max="1792" width="9.109375" style="1"/>
    <col min="1793" max="1793" width="5.44140625" style="1" customWidth="1"/>
    <col min="1794" max="1794" width="8.5546875" style="1" customWidth="1"/>
    <col min="1795" max="1795" width="14.6640625" style="1" customWidth="1"/>
    <col min="1796" max="1796" width="10" style="1" customWidth="1"/>
    <col min="1797" max="1797" width="12.33203125" style="1" bestFit="1" customWidth="1"/>
    <col min="1798" max="1798" width="18" style="1" bestFit="1" customWidth="1"/>
    <col min="1799" max="1801" width="7" style="1" customWidth="1"/>
    <col min="1802" max="1802" width="0" style="1" hidden="1" customWidth="1"/>
    <col min="1803" max="1805" width="7" style="1" customWidth="1"/>
    <col min="1806" max="1806" width="7.5546875" style="1" customWidth="1"/>
    <col min="1807" max="2048" width="9.109375" style="1"/>
    <col min="2049" max="2049" width="5.44140625" style="1" customWidth="1"/>
    <col min="2050" max="2050" width="8.5546875" style="1" customWidth="1"/>
    <col min="2051" max="2051" width="14.6640625" style="1" customWidth="1"/>
    <col min="2052" max="2052" width="10" style="1" customWidth="1"/>
    <col min="2053" max="2053" width="12.33203125" style="1" bestFit="1" customWidth="1"/>
    <col min="2054" max="2054" width="18" style="1" bestFit="1" customWidth="1"/>
    <col min="2055" max="2057" width="7" style="1" customWidth="1"/>
    <col min="2058" max="2058" width="0" style="1" hidden="1" customWidth="1"/>
    <col min="2059" max="2061" width="7" style="1" customWidth="1"/>
    <col min="2062" max="2062" width="7.5546875" style="1" customWidth="1"/>
    <col min="2063" max="2304" width="9.109375" style="1"/>
    <col min="2305" max="2305" width="5.44140625" style="1" customWidth="1"/>
    <col min="2306" max="2306" width="8.5546875" style="1" customWidth="1"/>
    <col min="2307" max="2307" width="14.6640625" style="1" customWidth="1"/>
    <col min="2308" max="2308" width="10" style="1" customWidth="1"/>
    <col min="2309" max="2309" width="12.33203125" style="1" bestFit="1" customWidth="1"/>
    <col min="2310" max="2310" width="18" style="1" bestFit="1" customWidth="1"/>
    <col min="2311" max="2313" width="7" style="1" customWidth="1"/>
    <col min="2314" max="2314" width="0" style="1" hidden="1" customWidth="1"/>
    <col min="2315" max="2317" width="7" style="1" customWidth="1"/>
    <col min="2318" max="2318" width="7.5546875" style="1" customWidth="1"/>
    <col min="2319" max="2560" width="9.109375" style="1"/>
    <col min="2561" max="2561" width="5.44140625" style="1" customWidth="1"/>
    <col min="2562" max="2562" width="8.5546875" style="1" customWidth="1"/>
    <col min="2563" max="2563" width="14.6640625" style="1" customWidth="1"/>
    <col min="2564" max="2564" width="10" style="1" customWidth="1"/>
    <col min="2565" max="2565" width="12.33203125" style="1" bestFit="1" customWidth="1"/>
    <col min="2566" max="2566" width="18" style="1" bestFit="1" customWidth="1"/>
    <col min="2567" max="2569" width="7" style="1" customWidth="1"/>
    <col min="2570" max="2570" width="0" style="1" hidden="1" customWidth="1"/>
    <col min="2571" max="2573" width="7" style="1" customWidth="1"/>
    <col min="2574" max="2574" width="7.5546875" style="1" customWidth="1"/>
    <col min="2575" max="2816" width="9.109375" style="1"/>
    <col min="2817" max="2817" width="5.44140625" style="1" customWidth="1"/>
    <col min="2818" max="2818" width="8.5546875" style="1" customWidth="1"/>
    <col min="2819" max="2819" width="14.6640625" style="1" customWidth="1"/>
    <col min="2820" max="2820" width="10" style="1" customWidth="1"/>
    <col min="2821" max="2821" width="12.33203125" style="1" bestFit="1" customWidth="1"/>
    <col min="2822" max="2822" width="18" style="1" bestFit="1" customWidth="1"/>
    <col min="2823" max="2825" width="7" style="1" customWidth="1"/>
    <col min="2826" max="2826" width="0" style="1" hidden="1" customWidth="1"/>
    <col min="2827" max="2829" width="7" style="1" customWidth="1"/>
    <col min="2830" max="2830" width="7.5546875" style="1" customWidth="1"/>
    <col min="2831" max="3072" width="9.109375" style="1"/>
    <col min="3073" max="3073" width="5.44140625" style="1" customWidth="1"/>
    <col min="3074" max="3074" width="8.5546875" style="1" customWidth="1"/>
    <col min="3075" max="3075" width="14.6640625" style="1" customWidth="1"/>
    <col min="3076" max="3076" width="10" style="1" customWidth="1"/>
    <col min="3077" max="3077" width="12.33203125" style="1" bestFit="1" customWidth="1"/>
    <col min="3078" max="3078" width="18" style="1" bestFit="1" customWidth="1"/>
    <col min="3079" max="3081" width="7" style="1" customWidth="1"/>
    <col min="3082" max="3082" width="0" style="1" hidden="1" customWidth="1"/>
    <col min="3083" max="3085" width="7" style="1" customWidth="1"/>
    <col min="3086" max="3086" width="7.5546875" style="1" customWidth="1"/>
    <col min="3087" max="3328" width="9.109375" style="1"/>
    <col min="3329" max="3329" width="5.44140625" style="1" customWidth="1"/>
    <col min="3330" max="3330" width="8.5546875" style="1" customWidth="1"/>
    <col min="3331" max="3331" width="14.6640625" style="1" customWidth="1"/>
    <col min="3332" max="3332" width="10" style="1" customWidth="1"/>
    <col min="3333" max="3333" width="12.33203125" style="1" bestFit="1" customWidth="1"/>
    <col min="3334" max="3334" width="18" style="1" bestFit="1" customWidth="1"/>
    <col min="3335" max="3337" width="7" style="1" customWidth="1"/>
    <col min="3338" max="3338" width="0" style="1" hidden="1" customWidth="1"/>
    <col min="3339" max="3341" width="7" style="1" customWidth="1"/>
    <col min="3342" max="3342" width="7.5546875" style="1" customWidth="1"/>
    <col min="3343" max="3584" width="9.109375" style="1"/>
    <col min="3585" max="3585" width="5.44140625" style="1" customWidth="1"/>
    <col min="3586" max="3586" width="8.5546875" style="1" customWidth="1"/>
    <col min="3587" max="3587" width="14.6640625" style="1" customWidth="1"/>
    <col min="3588" max="3588" width="10" style="1" customWidth="1"/>
    <col min="3589" max="3589" width="12.33203125" style="1" bestFit="1" customWidth="1"/>
    <col min="3590" max="3590" width="18" style="1" bestFit="1" customWidth="1"/>
    <col min="3591" max="3593" width="7" style="1" customWidth="1"/>
    <col min="3594" max="3594" width="0" style="1" hidden="1" customWidth="1"/>
    <col min="3595" max="3597" width="7" style="1" customWidth="1"/>
    <col min="3598" max="3598" width="7.5546875" style="1" customWidth="1"/>
    <col min="3599" max="3840" width="9.109375" style="1"/>
    <col min="3841" max="3841" width="5.44140625" style="1" customWidth="1"/>
    <col min="3842" max="3842" width="8.5546875" style="1" customWidth="1"/>
    <col min="3843" max="3843" width="14.6640625" style="1" customWidth="1"/>
    <col min="3844" max="3844" width="10" style="1" customWidth="1"/>
    <col min="3845" max="3845" width="12.33203125" style="1" bestFit="1" customWidth="1"/>
    <col min="3846" max="3846" width="18" style="1" bestFit="1" customWidth="1"/>
    <col min="3847" max="3849" width="7" style="1" customWidth="1"/>
    <col min="3850" max="3850" width="0" style="1" hidden="1" customWidth="1"/>
    <col min="3851" max="3853" width="7" style="1" customWidth="1"/>
    <col min="3854" max="3854" width="7.5546875" style="1" customWidth="1"/>
    <col min="3855" max="4096" width="9.109375" style="1"/>
    <col min="4097" max="4097" width="5.44140625" style="1" customWidth="1"/>
    <col min="4098" max="4098" width="8.5546875" style="1" customWidth="1"/>
    <col min="4099" max="4099" width="14.6640625" style="1" customWidth="1"/>
    <col min="4100" max="4100" width="10" style="1" customWidth="1"/>
    <col min="4101" max="4101" width="12.33203125" style="1" bestFit="1" customWidth="1"/>
    <col min="4102" max="4102" width="18" style="1" bestFit="1" customWidth="1"/>
    <col min="4103" max="4105" width="7" style="1" customWidth="1"/>
    <col min="4106" max="4106" width="0" style="1" hidden="1" customWidth="1"/>
    <col min="4107" max="4109" width="7" style="1" customWidth="1"/>
    <col min="4110" max="4110" width="7.5546875" style="1" customWidth="1"/>
    <col min="4111" max="4352" width="9.109375" style="1"/>
    <col min="4353" max="4353" width="5.44140625" style="1" customWidth="1"/>
    <col min="4354" max="4354" width="8.5546875" style="1" customWidth="1"/>
    <col min="4355" max="4355" width="14.6640625" style="1" customWidth="1"/>
    <col min="4356" max="4356" width="10" style="1" customWidth="1"/>
    <col min="4357" max="4357" width="12.33203125" style="1" bestFit="1" customWidth="1"/>
    <col min="4358" max="4358" width="18" style="1" bestFit="1" customWidth="1"/>
    <col min="4359" max="4361" width="7" style="1" customWidth="1"/>
    <col min="4362" max="4362" width="0" style="1" hidden="1" customWidth="1"/>
    <col min="4363" max="4365" width="7" style="1" customWidth="1"/>
    <col min="4366" max="4366" width="7.5546875" style="1" customWidth="1"/>
    <col min="4367" max="4608" width="9.109375" style="1"/>
    <col min="4609" max="4609" width="5.44140625" style="1" customWidth="1"/>
    <col min="4610" max="4610" width="8.5546875" style="1" customWidth="1"/>
    <col min="4611" max="4611" width="14.6640625" style="1" customWidth="1"/>
    <col min="4612" max="4612" width="10" style="1" customWidth="1"/>
    <col min="4613" max="4613" width="12.33203125" style="1" bestFit="1" customWidth="1"/>
    <col min="4614" max="4614" width="18" style="1" bestFit="1" customWidth="1"/>
    <col min="4615" max="4617" width="7" style="1" customWidth="1"/>
    <col min="4618" max="4618" width="0" style="1" hidden="1" customWidth="1"/>
    <col min="4619" max="4621" width="7" style="1" customWidth="1"/>
    <col min="4622" max="4622" width="7.5546875" style="1" customWidth="1"/>
    <col min="4623" max="4864" width="9.109375" style="1"/>
    <col min="4865" max="4865" width="5.44140625" style="1" customWidth="1"/>
    <col min="4866" max="4866" width="8.5546875" style="1" customWidth="1"/>
    <col min="4867" max="4867" width="14.6640625" style="1" customWidth="1"/>
    <col min="4868" max="4868" width="10" style="1" customWidth="1"/>
    <col min="4869" max="4869" width="12.33203125" style="1" bestFit="1" customWidth="1"/>
    <col min="4870" max="4870" width="18" style="1" bestFit="1" customWidth="1"/>
    <col min="4871" max="4873" width="7" style="1" customWidth="1"/>
    <col min="4874" max="4874" width="0" style="1" hidden="1" customWidth="1"/>
    <col min="4875" max="4877" width="7" style="1" customWidth="1"/>
    <col min="4878" max="4878" width="7.5546875" style="1" customWidth="1"/>
    <col min="4879" max="5120" width="9.109375" style="1"/>
    <col min="5121" max="5121" width="5.44140625" style="1" customWidth="1"/>
    <col min="5122" max="5122" width="8.5546875" style="1" customWidth="1"/>
    <col min="5123" max="5123" width="14.6640625" style="1" customWidth="1"/>
    <col min="5124" max="5124" width="10" style="1" customWidth="1"/>
    <col min="5125" max="5125" width="12.33203125" style="1" bestFit="1" customWidth="1"/>
    <col min="5126" max="5126" width="18" style="1" bestFit="1" customWidth="1"/>
    <col min="5127" max="5129" width="7" style="1" customWidth="1"/>
    <col min="5130" max="5130" width="0" style="1" hidden="1" customWidth="1"/>
    <col min="5131" max="5133" width="7" style="1" customWidth="1"/>
    <col min="5134" max="5134" width="7.5546875" style="1" customWidth="1"/>
    <col min="5135" max="5376" width="9.109375" style="1"/>
    <col min="5377" max="5377" width="5.44140625" style="1" customWidth="1"/>
    <col min="5378" max="5378" width="8.5546875" style="1" customWidth="1"/>
    <col min="5379" max="5379" width="14.6640625" style="1" customWidth="1"/>
    <col min="5380" max="5380" width="10" style="1" customWidth="1"/>
    <col min="5381" max="5381" width="12.33203125" style="1" bestFit="1" customWidth="1"/>
    <col min="5382" max="5382" width="18" style="1" bestFit="1" customWidth="1"/>
    <col min="5383" max="5385" width="7" style="1" customWidth="1"/>
    <col min="5386" max="5386" width="0" style="1" hidden="1" customWidth="1"/>
    <col min="5387" max="5389" width="7" style="1" customWidth="1"/>
    <col min="5390" max="5390" width="7.5546875" style="1" customWidth="1"/>
    <col min="5391" max="5632" width="9.109375" style="1"/>
    <col min="5633" max="5633" width="5.44140625" style="1" customWidth="1"/>
    <col min="5634" max="5634" width="8.5546875" style="1" customWidth="1"/>
    <col min="5635" max="5635" width="14.6640625" style="1" customWidth="1"/>
    <col min="5636" max="5636" width="10" style="1" customWidth="1"/>
    <col min="5637" max="5637" width="12.33203125" style="1" bestFit="1" customWidth="1"/>
    <col min="5638" max="5638" width="18" style="1" bestFit="1" customWidth="1"/>
    <col min="5639" max="5641" width="7" style="1" customWidth="1"/>
    <col min="5642" max="5642" width="0" style="1" hidden="1" customWidth="1"/>
    <col min="5643" max="5645" width="7" style="1" customWidth="1"/>
    <col min="5646" max="5646" width="7.5546875" style="1" customWidth="1"/>
    <col min="5647" max="5888" width="9.109375" style="1"/>
    <col min="5889" max="5889" width="5.44140625" style="1" customWidth="1"/>
    <col min="5890" max="5890" width="8.5546875" style="1" customWidth="1"/>
    <col min="5891" max="5891" width="14.6640625" style="1" customWidth="1"/>
    <col min="5892" max="5892" width="10" style="1" customWidth="1"/>
    <col min="5893" max="5893" width="12.33203125" style="1" bestFit="1" customWidth="1"/>
    <col min="5894" max="5894" width="18" style="1" bestFit="1" customWidth="1"/>
    <col min="5895" max="5897" width="7" style="1" customWidth="1"/>
    <col min="5898" max="5898" width="0" style="1" hidden="1" customWidth="1"/>
    <col min="5899" max="5901" width="7" style="1" customWidth="1"/>
    <col min="5902" max="5902" width="7.5546875" style="1" customWidth="1"/>
    <col min="5903" max="6144" width="9.109375" style="1"/>
    <col min="6145" max="6145" width="5.44140625" style="1" customWidth="1"/>
    <col min="6146" max="6146" width="8.5546875" style="1" customWidth="1"/>
    <col min="6147" max="6147" width="14.6640625" style="1" customWidth="1"/>
    <col min="6148" max="6148" width="10" style="1" customWidth="1"/>
    <col min="6149" max="6149" width="12.33203125" style="1" bestFit="1" customWidth="1"/>
    <col min="6150" max="6150" width="18" style="1" bestFit="1" customWidth="1"/>
    <col min="6151" max="6153" width="7" style="1" customWidth="1"/>
    <col min="6154" max="6154" width="0" style="1" hidden="1" customWidth="1"/>
    <col min="6155" max="6157" width="7" style="1" customWidth="1"/>
    <col min="6158" max="6158" width="7.5546875" style="1" customWidth="1"/>
    <col min="6159" max="6400" width="9.109375" style="1"/>
    <col min="6401" max="6401" width="5.44140625" style="1" customWidth="1"/>
    <col min="6402" max="6402" width="8.5546875" style="1" customWidth="1"/>
    <col min="6403" max="6403" width="14.6640625" style="1" customWidth="1"/>
    <col min="6404" max="6404" width="10" style="1" customWidth="1"/>
    <col min="6405" max="6405" width="12.33203125" style="1" bestFit="1" customWidth="1"/>
    <col min="6406" max="6406" width="18" style="1" bestFit="1" customWidth="1"/>
    <col min="6407" max="6409" width="7" style="1" customWidth="1"/>
    <col min="6410" max="6410" width="0" style="1" hidden="1" customWidth="1"/>
    <col min="6411" max="6413" width="7" style="1" customWidth="1"/>
    <col min="6414" max="6414" width="7.5546875" style="1" customWidth="1"/>
    <col min="6415" max="6656" width="9.109375" style="1"/>
    <col min="6657" max="6657" width="5.44140625" style="1" customWidth="1"/>
    <col min="6658" max="6658" width="8.5546875" style="1" customWidth="1"/>
    <col min="6659" max="6659" width="14.6640625" style="1" customWidth="1"/>
    <col min="6660" max="6660" width="10" style="1" customWidth="1"/>
    <col min="6661" max="6661" width="12.33203125" style="1" bestFit="1" customWidth="1"/>
    <col min="6662" max="6662" width="18" style="1" bestFit="1" customWidth="1"/>
    <col min="6663" max="6665" width="7" style="1" customWidth="1"/>
    <col min="6666" max="6666" width="0" style="1" hidden="1" customWidth="1"/>
    <col min="6667" max="6669" width="7" style="1" customWidth="1"/>
    <col min="6670" max="6670" width="7.5546875" style="1" customWidth="1"/>
    <col min="6671" max="6912" width="9.109375" style="1"/>
    <col min="6913" max="6913" width="5.44140625" style="1" customWidth="1"/>
    <col min="6914" max="6914" width="8.5546875" style="1" customWidth="1"/>
    <col min="6915" max="6915" width="14.6640625" style="1" customWidth="1"/>
    <col min="6916" max="6916" width="10" style="1" customWidth="1"/>
    <col min="6917" max="6917" width="12.33203125" style="1" bestFit="1" customWidth="1"/>
    <col min="6918" max="6918" width="18" style="1" bestFit="1" customWidth="1"/>
    <col min="6919" max="6921" width="7" style="1" customWidth="1"/>
    <col min="6922" max="6922" width="0" style="1" hidden="1" customWidth="1"/>
    <col min="6923" max="6925" width="7" style="1" customWidth="1"/>
    <col min="6926" max="6926" width="7.5546875" style="1" customWidth="1"/>
    <col min="6927" max="7168" width="9.109375" style="1"/>
    <col min="7169" max="7169" width="5.44140625" style="1" customWidth="1"/>
    <col min="7170" max="7170" width="8.5546875" style="1" customWidth="1"/>
    <col min="7171" max="7171" width="14.6640625" style="1" customWidth="1"/>
    <col min="7172" max="7172" width="10" style="1" customWidth="1"/>
    <col min="7173" max="7173" width="12.33203125" style="1" bestFit="1" customWidth="1"/>
    <col min="7174" max="7174" width="18" style="1" bestFit="1" customWidth="1"/>
    <col min="7175" max="7177" width="7" style="1" customWidth="1"/>
    <col min="7178" max="7178" width="0" style="1" hidden="1" customWidth="1"/>
    <col min="7179" max="7181" width="7" style="1" customWidth="1"/>
    <col min="7182" max="7182" width="7.5546875" style="1" customWidth="1"/>
    <col min="7183" max="7424" width="9.109375" style="1"/>
    <col min="7425" max="7425" width="5.44140625" style="1" customWidth="1"/>
    <col min="7426" max="7426" width="8.5546875" style="1" customWidth="1"/>
    <col min="7427" max="7427" width="14.6640625" style="1" customWidth="1"/>
    <col min="7428" max="7428" width="10" style="1" customWidth="1"/>
    <col min="7429" max="7429" width="12.33203125" style="1" bestFit="1" customWidth="1"/>
    <col min="7430" max="7430" width="18" style="1" bestFit="1" customWidth="1"/>
    <col min="7431" max="7433" width="7" style="1" customWidth="1"/>
    <col min="7434" max="7434" width="0" style="1" hidden="1" customWidth="1"/>
    <col min="7435" max="7437" width="7" style="1" customWidth="1"/>
    <col min="7438" max="7438" width="7.5546875" style="1" customWidth="1"/>
    <col min="7439" max="7680" width="9.109375" style="1"/>
    <col min="7681" max="7681" width="5.44140625" style="1" customWidth="1"/>
    <col min="7682" max="7682" width="8.5546875" style="1" customWidth="1"/>
    <col min="7683" max="7683" width="14.6640625" style="1" customWidth="1"/>
    <col min="7684" max="7684" width="10" style="1" customWidth="1"/>
    <col min="7685" max="7685" width="12.33203125" style="1" bestFit="1" customWidth="1"/>
    <col min="7686" max="7686" width="18" style="1" bestFit="1" customWidth="1"/>
    <col min="7687" max="7689" width="7" style="1" customWidth="1"/>
    <col min="7690" max="7690" width="0" style="1" hidden="1" customWidth="1"/>
    <col min="7691" max="7693" width="7" style="1" customWidth="1"/>
    <col min="7694" max="7694" width="7.5546875" style="1" customWidth="1"/>
    <col min="7695" max="7936" width="9.109375" style="1"/>
    <col min="7937" max="7937" width="5.44140625" style="1" customWidth="1"/>
    <col min="7938" max="7938" width="8.5546875" style="1" customWidth="1"/>
    <col min="7939" max="7939" width="14.6640625" style="1" customWidth="1"/>
    <col min="7940" max="7940" width="10" style="1" customWidth="1"/>
    <col min="7941" max="7941" width="12.33203125" style="1" bestFit="1" customWidth="1"/>
    <col min="7942" max="7942" width="18" style="1" bestFit="1" customWidth="1"/>
    <col min="7943" max="7945" width="7" style="1" customWidth="1"/>
    <col min="7946" max="7946" width="0" style="1" hidden="1" customWidth="1"/>
    <col min="7947" max="7949" width="7" style="1" customWidth="1"/>
    <col min="7950" max="7950" width="7.5546875" style="1" customWidth="1"/>
    <col min="7951" max="8192" width="9.109375" style="1"/>
    <col min="8193" max="8193" width="5.44140625" style="1" customWidth="1"/>
    <col min="8194" max="8194" width="8.5546875" style="1" customWidth="1"/>
    <col min="8195" max="8195" width="14.6640625" style="1" customWidth="1"/>
    <col min="8196" max="8196" width="10" style="1" customWidth="1"/>
    <col min="8197" max="8197" width="12.33203125" style="1" bestFit="1" customWidth="1"/>
    <col min="8198" max="8198" width="18" style="1" bestFit="1" customWidth="1"/>
    <col min="8199" max="8201" width="7" style="1" customWidth="1"/>
    <col min="8202" max="8202" width="0" style="1" hidden="1" customWidth="1"/>
    <col min="8203" max="8205" width="7" style="1" customWidth="1"/>
    <col min="8206" max="8206" width="7.5546875" style="1" customWidth="1"/>
    <col min="8207" max="8448" width="9.109375" style="1"/>
    <col min="8449" max="8449" width="5.44140625" style="1" customWidth="1"/>
    <col min="8450" max="8450" width="8.5546875" style="1" customWidth="1"/>
    <col min="8451" max="8451" width="14.6640625" style="1" customWidth="1"/>
    <col min="8452" max="8452" width="10" style="1" customWidth="1"/>
    <col min="8453" max="8453" width="12.33203125" style="1" bestFit="1" customWidth="1"/>
    <col min="8454" max="8454" width="18" style="1" bestFit="1" customWidth="1"/>
    <col min="8455" max="8457" width="7" style="1" customWidth="1"/>
    <col min="8458" max="8458" width="0" style="1" hidden="1" customWidth="1"/>
    <col min="8459" max="8461" width="7" style="1" customWidth="1"/>
    <col min="8462" max="8462" width="7.5546875" style="1" customWidth="1"/>
    <col min="8463" max="8704" width="9.109375" style="1"/>
    <col min="8705" max="8705" width="5.44140625" style="1" customWidth="1"/>
    <col min="8706" max="8706" width="8.5546875" style="1" customWidth="1"/>
    <col min="8707" max="8707" width="14.6640625" style="1" customWidth="1"/>
    <col min="8708" max="8708" width="10" style="1" customWidth="1"/>
    <col min="8709" max="8709" width="12.33203125" style="1" bestFit="1" customWidth="1"/>
    <col min="8710" max="8710" width="18" style="1" bestFit="1" customWidth="1"/>
    <col min="8711" max="8713" width="7" style="1" customWidth="1"/>
    <col min="8714" max="8714" width="0" style="1" hidden="1" customWidth="1"/>
    <col min="8715" max="8717" width="7" style="1" customWidth="1"/>
    <col min="8718" max="8718" width="7.5546875" style="1" customWidth="1"/>
    <col min="8719" max="8960" width="9.109375" style="1"/>
    <col min="8961" max="8961" width="5.44140625" style="1" customWidth="1"/>
    <col min="8962" max="8962" width="8.5546875" style="1" customWidth="1"/>
    <col min="8963" max="8963" width="14.6640625" style="1" customWidth="1"/>
    <col min="8964" max="8964" width="10" style="1" customWidth="1"/>
    <col min="8965" max="8965" width="12.33203125" style="1" bestFit="1" customWidth="1"/>
    <col min="8966" max="8966" width="18" style="1" bestFit="1" customWidth="1"/>
    <col min="8967" max="8969" width="7" style="1" customWidth="1"/>
    <col min="8970" max="8970" width="0" style="1" hidden="1" customWidth="1"/>
    <col min="8971" max="8973" width="7" style="1" customWidth="1"/>
    <col min="8974" max="8974" width="7.5546875" style="1" customWidth="1"/>
    <col min="8975" max="9216" width="9.109375" style="1"/>
    <col min="9217" max="9217" width="5.44140625" style="1" customWidth="1"/>
    <col min="9218" max="9218" width="8.5546875" style="1" customWidth="1"/>
    <col min="9219" max="9219" width="14.6640625" style="1" customWidth="1"/>
    <col min="9220" max="9220" width="10" style="1" customWidth="1"/>
    <col min="9221" max="9221" width="12.33203125" style="1" bestFit="1" customWidth="1"/>
    <col min="9222" max="9222" width="18" style="1" bestFit="1" customWidth="1"/>
    <col min="9223" max="9225" width="7" style="1" customWidth="1"/>
    <col min="9226" max="9226" width="0" style="1" hidden="1" customWidth="1"/>
    <col min="9227" max="9229" width="7" style="1" customWidth="1"/>
    <col min="9230" max="9230" width="7.5546875" style="1" customWidth="1"/>
    <col min="9231" max="9472" width="9.109375" style="1"/>
    <col min="9473" max="9473" width="5.44140625" style="1" customWidth="1"/>
    <col min="9474" max="9474" width="8.5546875" style="1" customWidth="1"/>
    <col min="9475" max="9475" width="14.6640625" style="1" customWidth="1"/>
    <col min="9476" max="9476" width="10" style="1" customWidth="1"/>
    <col min="9477" max="9477" width="12.33203125" style="1" bestFit="1" customWidth="1"/>
    <col min="9478" max="9478" width="18" style="1" bestFit="1" customWidth="1"/>
    <col min="9479" max="9481" width="7" style="1" customWidth="1"/>
    <col min="9482" max="9482" width="0" style="1" hidden="1" customWidth="1"/>
    <col min="9483" max="9485" width="7" style="1" customWidth="1"/>
    <col min="9486" max="9486" width="7.5546875" style="1" customWidth="1"/>
    <col min="9487" max="9728" width="9.109375" style="1"/>
    <col min="9729" max="9729" width="5.44140625" style="1" customWidth="1"/>
    <col min="9730" max="9730" width="8.5546875" style="1" customWidth="1"/>
    <col min="9731" max="9731" width="14.6640625" style="1" customWidth="1"/>
    <col min="9732" max="9732" width="10" style="1" customWidth="1"/>
    <col min="9733" max="9733" width="12.33203125" style="1" bestFit="1" customWidth="1"/>
    <col min="9734" max="9734" width="18" style="1" bestFit="1" customWidth="1"/>
    <col min="9735" max="9737" width="7" style="1" customWidth="1"/>
    <col min="9738" max="9738" width="0" style="1" hidden="1" customWidth="1"/>
    <col min="9739" max="9741" width="7" style="1" customWidth="1"/>
    <col min="9742" max="9742" width="7.5546875" style="1" customWidth="1"/>
    <col min="9743" max="9984" width="9.109375" style="1"/>
    <col min="9985" max="9985" width="5.44140625" style="1" customWidth="1"/>
    <col min="9986" max="9986" width="8.5546875" style="1" customWidth="1"/>
    <col min="9987" max="9987" width="14.6640625" style="1" customWidth="1"/>
    <col min="9988" max="9988" width="10" style="1" customWidth="1"/>
    <col min="9989" max="9989" width="12.33203125" style="1" bestFit="1" customWidth="1"/>
    <col min="9990" max="9990" width="18" style="1" bestFit="1" customWidth="1"/>
    <col min="9991" max="9993" width="7" style="1" customWidth="1"/>
    <col min="9994" max="9994" width="0" style="1" hidden="1" customWidth="1"/>
    <col min="9995" max="9997" width="7" style="1" customWidth="1"/>
    <col min="9998" max="9998" width="7.5546875" style="1" customWidth="1"/>
    <col min="9999" max="10240" width="9.109375" style="1"/>
    <col min="10241" max="10241" width="5.44140625" style="1" customWidth="1"/>
    <col min="10242" max="10242" width="8.5546875" style="1" customWidth="1"/>
    <col min="10243" max="10243" width="14.6640625" style="1" customWidth="1"/>
    <col min="10244" max="10244" width="10" style="1" customWidth="1"/>
    <col min="10245" max="10245" width="12.33203125" style="1" bestFit="1" customWidth="1"/>
    <col min="10246" max="10246" width="18" style="1" bestFit="1" customWidth="1"/>
    <col min="10247" max="10249" width="7" style="1" customWidth="1"/>
    <col min="10250" max="10250" width="0" style="1" hidden="1" customWidth="1"/>
    <col min="10251" max="10253" width="7" style="1" customWidth="1"/>
    <col min="10254" max="10254" width="7.5546875" style="1" customWidth="1"/>
    <col min="10255" max="10496" width="9.109375" style="1"/>
    <col min="10497" max="10497" width="5.44140625" style="1" customWidth="1"/>
    <col min="10498" max="10498" width="8.5546875" style="1" customWidth="1"/>
    <col min="10499" max="10499" width="14.6640625" style="1" customWidth="1"/>
    <col min="10500" max="10500" width="10" style="1" customWidth="1"/>
    <col min="10501" max="10501" width="12.33203125" style="1" bestFit="1" customWidth="1"/>
    <col min="10502" max="10502" width="18" style="1" bestFit="1" customWidth="1"/>
    <col min="10503" max="10505" width="7" style="1" customWidth="1"/>
    <col min="10506" max="10506" width="0" style="1" hidden="1" customWidth="1"/>
    <col min="10507" max="10509" width="7" style="1" customWidth="1"/>
    <col min="10510" max="10510" width="7.5546875" style="1" customWidth="1"/>
    <col min="10511" max="10752" width="9.109375" style="1"/>
    <col min="10753" max="10753" width="5.44140625" style="1" customWidth="1"/>
    <col min="10754" max="10754" width="8.5546875" style="1" customWidth="1"/>
    <col min="10755" max="10755" width="14.6640625" style="1" customWidth="1"/>
    <col min="10756" max="10756" width="10" style="1" customWidth="1"/>
    <col min="10757" max="10757" width="12.33203125" style="1" bestFit="1" customWidth="1"/>
    <col min="10758" max="10758" width="18" style="1" bestFit="1" customWidth="1"/>
    <col min="10759" max="10761" width="7" style="1" customWidth="1"/>
    <col min="10762" max="10762" width="0" style="1" hidden="1" customWidth="1"/>
    <col min="10763" max="10765" width="7" style="1" customWidth="1"/>
    <col min="10766" max="10766" width="7.5546875" style="1" customWidth="1"/>
    <col min="10767" max="11008" width="9.109375" style="1"/>
    <col min="11009" max="11009" width="5.44140625" style="1" customWidth="1"/>
    <col min="11010" max="11010" width="8.5546875" style="1" customWidth="1"/>
    <col min="11011" max="11011" width="14.6640625" style="1" customWidth="1"/>
    <col min="11012" max="11012" width="10" style="1" customWidth="1"/>
    <col min="11013" max="11013" width="12.33203125" style="1" bestFit="1" customWidth="1"/>
    <col min="11014" max="11014" width="18" style="1" bestFit="1" customWidth="1"/>
    <col min="11015" max="11017" width="7" style="1" customWidth="1"/>
    <col min="11018" max="11018" width="0" style="1" hidden="1" customWidth="1"/>
    <col min="11019" max="11021" width="7" style="1" customWidth="1"/>
    <col min="11022" max="11022" width="7.5546875" style="1" customWidth="1"/>
    <col min="11023" max="11264" width="9.109375" style="1"/>
    <col min="11265" max="11265" width="5.44140625" style="1" customWidth="1"/>
    <col min="11266" max="11266" width="8.5546875" style="1" customWidth="1"/>
    <col min="11267" max="11267" width="14.6640625" style="1" customWidth="1"/>
    <col min="11268" max="11268" width="10" style="1" customWidth="1"/>
    <col min="11269" max="11269" width="12.33203125" style="1" bestFit="1" customWidth="1"/>
    <col min="11270" max="11270" width="18" style="1" bestFit="1" customWidth="1"/>
    <col min="11271" max="11273" width="7" style="1" customWidth="1"/>
    <col min="11274" max="11274" width="0" style="1" hidden="1" customWidth="1"/>
    <col min="11275" max="11277" width="7" style="1" customWidth="1"/>
    <col min="11278" max="11278" width="7.5546875" style="1" customWidth="1"/>
    <col min="11279" max="11520" width="9.109375" style="1"/>
    <col min="11521" max="11521" width="5.44140625" style="1" customWidth="1"/>
    <col min="11522" max="11522" width="8.5546875" style="1" customWidth="1"/>
    <col min="11523" max="11523" width="14.6640625" style="1" customWidth="1"/>
    <col min="11524" max="11524" width="10" style="1" customWidth="1"/>
    <col min="11525" max="11525" width="12.33203125" style="1" bestFit="1" customWidth="1"/>
    <col min="11526" max="11526" width="18" style="1" bestFit="1" customWidth="1"/>
    <col min="11527" max="11529" width="7" style="1" customWidth="1"/>
    <col min="11530" max="11530" width="0" style="1" hidden="1" customWidth="1"/>
    <col min="11531" max="11533" width="7" style="1" customWidth="1"/>
    <col min="11534" max="11534" width="7.5546875" style="1" customWidth="1"/>
    <col min="11535" max="11776" width="9.109375" style="1"/>
    <col min="11777" max="11777" width="5.44140625" style="1" customWidth="1"/>
    <col min="11778" max="11778" width="8.5546875" style="1" customWidth="1"/>
    <col min="11779" max="11779" width="14.6640625" style="1" customWidth="1"/>
    <col min="11780" max="11780" width="10" style="1" customWidth="1"/>
    <col min="11781" max="11781" width="12.33203125" style="1" bestFit="1" customWidth="1"/>
    <col min="11782" max="11782" width="18" style="1" bestFit="1" customWidth="1"/>
    <col min="11783" max="11785" width="7" style="1" customWidth="1"/>
    <col min="11786" max="11786" width="0" style="1" hidden="1" customWidth="1"/>
    <col min="11787" max="11789" width="7" style="1" customWidth="1"/>
    <col min="11790" max="11790" width="7.5546875" style="1" customWidth="1"/>
    <col min="11791" max="12032" width="9.109375" style="1"/>
    <col min="12033" max="12033" width="5.44140625" style="1" customWidth="1"/>
    <col min="12034" max="12034" width="8.5546875" style="1" customWidth="1"/>
    <col min="12035" max="12035" width="14.6640625" style="1" customWidth="1"/>
    <col min="12036" max="12036" width="10" style="1" customWidth="1"/>
    <col min="12037" max="12037" width="12.33203125" style="1" bestFit="1" customWidth="1"/>
    <col min="12038" max="12038" width="18" style="1" bestFit="1" customWidth="1"/>
    <col min="12039" max="12041" width="7" style="1" customWidth="1"/>
    <col min="12042" max="12042" width="0" style="1" hidden="1" customWidth="1"/>
    <col min="12043" max="12045" width="7" style="1" customWidth="1"/>
    <col min="12046" max="12046" width="7.5546875" style="1" customWidth="1"/>
    <col min="12047" max="12288" width="9.109375" style="1"/>
    <col min="12289" max="12289" width="5.44140625" style="1" customWidth="1"/>
    <col min="12290" max="12290" width="8.5546875" style="1" customWidth="1"/>
    <col min="12291" max="12291" width="14.6640625" style="1" customWidth="1"/>
    <col min="12292" max="12292" width="10" style="1" customWidth="1"/>
    <col min="12293" max="12293" width="12.33203125" style="1" bestFit="1" customWidth="1"/>
    <col min="12294" max="12294" width="18" style="1" bestFit="1" customWidth="1"/>
    <col min="12295" max="12297" width="7" style="1" customWidth="1"/>
    <col min="12298" max="12298" width="0" style="1" hidden="1" customWidth="1"/>
    <col min="12299" max="12301" width="7" style="1" customWidth="1"/>
    <col min="12302" max="12302" width="7.5546875" style="1" customWidth="1"/>
    <col min="12303" max="12544" width="9.109375" style="1"/>
    <col min="12545" max="12545" width="5.44140625" style="1" customWidth="1"/>
    <col min="12546" max="12546" width="8.5546875" style="1" customWidth="1"/>
    <col min="12547" max="12547" width="14.6640625" style="1" customWidth="1"/>
    <col min="12548" max="12548" width="10" style="1" customWidth="1"/>
    <col min="12549" max="12549" width="12.33203125" style="1" bestFit="1" customWidth="1"/>
    <col min="12550" max="12550" width="18" style="1" bestFit="1" customWidth="1"/>
    <col min="12551" max="12553" width="7" style="1" customWidth="1"/>
    <col min="12554" max="12554" width="0" style="1" hidden="1" customWidth="1"/>
    <col min="12555" max="12557" width="7" style="1" customWidth="1"/>
    <col min="12558" max="12558" width="7.5546875" style="1" customWidth="1"/>
    <col min="12559" max="12800" width="9.109375" style="1"/>
    <col min="12801" max="12801" width="5.44140625" style="1" customWidth="1"/>
    <col min="12802" max="12802" width="8.5546875" style="1" customWidth="1"/>
    <col min="12803" max="12803" width="14.6640625" style="1" customWidth="1"/>
    <col min="12804" max="12804" width="10" style="1" customWidth="1"/>
    <col min="12805" max="12805" width="12.33203125" style="1" bestFit="1" customWidth="1"/>
    <col min="12806" max="12806" width="18" style="1" bestFit="1" customWidth="1"/>
    <col min="12807" max="12809" width="7" style="1" customWidth="1"/>
    <col min="12810" max="12810" width="0" style="1" hidden="1" customWidth="1"/>
    <col min="12811" max="12813" width="7" style="1" customWidth="1"/>
    <col min="12814" max="12814" width="7.5546875" style="1" customWidth="1"/>
    <col min="12815" max="13056" width="9.109375" style="1"/>
    <col min="13057" max="13057" width="5.44140625" style="1" customWidth="1"/>
    <col min="13058" max="13058" width="8.5546875" style="1" customWidth="1"/>
    <col min="13059" max="13059" width="14.6640625" style="1" customWidth="1"/>
    <col min="13060" max="13060" width="10" style="1" customWidth="1"/>
    <col min="13061" max="13061" width="12.33203125" style="1" bestFit="1" customWidth="1"/>
    <col min="13062" max="13062" width="18" style="1" bestFit="1" customWidth="1"/>
    <col min="13063" max="13065" width="7" style="1" customWidth="1"/>
    <col min="13066" max="13066" width="0" style="1" hidden="1" customWidth="1"/>
    <col min="13067" max="13069" width="7" style="1" customWidth="1"/>
    <col min="13070" max="13070" width="7.5546875" style="1" customWidth="1"/>
    <col min="13071" max="13312" width="9.109375" style="1"/>
    <col min="13313" max="13313" width="5.44140625" style="1" customWidth="1"/>
    <col min="13314" max="13314" width="8.5546875" style="1" customWidth="1"/>
    <col min="13315" max="13315" width="14.6640625" style="1" customWidth="1"/>
    <col min="13316" max="13316" width="10" style="1" customWidth="1"/>
    <col min="13317" max="13317" width="12.33203125" style="1" bestFit="1" customWidth="1"/>
    <col min="13318" max="13318" width="18" style="1" bestFit="1" customWidth="1"/>
    <col min="13319" max="13321" width="7" style="1" customWidth="1"/>
    <col min="13322" max="13322" width="0" style="1" hidden="1" customWidth="1"/>
    <col min="13323" max="13325" width="7" style="1" customWidth="1"/>
    <col min="13326" max="13326" width="7.5546875" style="1" customWidth="1"/>
    <col min="13327" max="13568" width="9.109375" style="1"/>
    <col min="13569" max="13569" width="5.44140625" style="1" customWidth="1"/>
    <col min="13570" max="13570" width="8.5546875" style="1" customWidth="1"/>
    <col min="13571" max="13571" width="14.6640625" style="1" customWidth="1"/>
    <col min="13572" max="13572" width="10" style="1" customWidth="1"/>
    <col min="13573" max="13573" width="12.33203125" style="1" bestFit="1" customWidth="1"/>
    <col min="13574" max="13574" width="18" style="1" bestFit="1" customWidth="1"/>
    <col min="13575" max="13577" width="7" style="1" customWidth="1"/>
    <col min="13578" max="13578" width="0" style="1" hidden="1" customWidth="1"/>
    <col min="13579" max="13581" width="7" style="1" customWidth="1"/>
    <col min="13582" max="13582" width="7.5546875" style="1" customWidth="1"/>
    <col min="13583" max="13824" width="9.109375" style="1"/>
    <col min="13825" max="13825" width="5.44140625" style="1" customWidth="1"/>
    <col min="13826" max="13826" width="8.5546875" style="1" customWidth="1"/>
    <col min="13827" max="13827" width="14.6640625" style="1" customWidth="1"/>
    <col min="13828" max="13828" width="10" style="1" customWidth="1"/>
    <col min="13829" max="13829" width="12.33203125" style="1" bestFit="1" customWidth="1"/>
    <col min="13830" max="13830" width="18" style="1" bestFit="1" customWidth="1"/>
    <col min="13831" max="13833" width="7" style="1" customWidth="1"/>
    <col min="13834" max="13834" width="0" style="1" hidden="1" customWidth="1"/>
    <col min="13835" max="13837" width="7" style="1" customWidth="1"/>
    <col min="13838" max="13838" width="7.5546875" style="1" customWidth="1"/>
    <col min="13839" max="14080" width="9.109375" style="1"/>
    <col min="14081" max="14081" width="5.44140625" style="1" customWidth="1"/>
    <col min="14082" max="14082" width="8.5546875" style="1" customWidth="1"/>
    <col min="14083" max="14083" width="14.6640625" style="1" customWidth="1"/>
    <col min="14084" max="14084" width="10" style="1" customWidth="1"/>
    <col min="14085" max="14085" width="12.33203125" style="1" bestFit="1" customWidth="1"/>
    <col min="14086" max="14086" width="18" style="1" bestFit="1" customWidth="1"/>
    <col min="14087" max="14089" width="7" style="1" customWidth="1"/>
    <col min="14090" max="14090" width="0" style="1" hidden="1" customWidth="1"/>
    <col min="14091" max="14093" width="7" style="1" customWidth="1"/>
    <col min="14094" max="14094" width="7.5546875" style="1" customWidth="1"/>
    <col min="14095" max="14336" width="9.109375" style="1"/>
    <col min="14337" max="14337" width="5.44140625" style="1" customWidth="1"/>
    <col min="14338" max="14338" width="8.5546875" style="1" customWidth="1"/>
    <col min="14339" max="14339" width="14.6640625" style="1" customWidth="1"/>
    <col min="14340" max="14340" width="10" style="1" customWidth="1"/>
    <col min="14341" max="14341" width="12.33203125" style="1" bestFit="1" customWidth="1"/>
    <col min="14342" max="14342" width="18" style="1" bestFit="1" customWidth="1"/>
    <col min="14343" max="14345" width="7" style="1" customWidth="1"/>
    <col min="14346" max="14346" width="0" style="1" hidden="1" customWidth="1"/>
    <col min="14347" max="14349" width="7" style="1" customWidth="1"/>
    <col min="14350" max="14350" width="7.5546875" style="1" customWidth="1"/>
    <col min="14351" max="14592" width="9.109375" style="1"/>
    <col min="14593" max="14593" width="5.44140625" style="1" customWidth="1"/>
    <col min="14594" max="14594" width="8.5546875" style="1" customWidth="1"/>
    <col min="14595" max="14595" width="14.6640625" style="1" customWidth="1"/>
    <col min="14596" max="14596" width="10" style="1" customWidth="1"/>
    <col min="14597" max="14597" width="12.33203125" style="1" bestFit="1" customWidth="1"/>
    <col min="14598" max="14598" width="18" style="1" bestFit="1" customWidth="1"/>
    <col min="14599" max="14601" width="7" style="1" customWidth="1"/>
    <col min="14602" max="14602" width="0" style="1" hidden="1" customWidth="1"/>
    <col min="14603" max="14605" width="7" style="1" customWidth="1"/>
    <col min="14606" max="14606" width="7.5546875" style="1" customWidth="1"/>
    <col min="14607" max="14848" width="9.109375" style="1"/>
    <col min="14849" max="14849" width="5.44140625" style="1" customWidth="1"/>
    <col min="14850" max="14850" width="8.5546875" style="1" customWidth="1"/>
    <col min="14851" max="14851" width="14.6640625" style="1" customWidth="1"/>
    <col min="14852" max="14852" width="10" style="1" customWidth="1"/>
    <col min="14853" max="14853" width="12.33203125" style="1" bestFit="1" customWidth="1"/>
    <col min="14854" max="14854" width="18" style="1" bestFit="1" customWidth="1"/>
    <col min="14855" max="14857" width="7" style="1" customWidth="1"/>
    <col min="14858" max="14858" width="0" style="1" hidden="1" customWidth="1"/>
    <col min="14859" max="14861" width="7" style="1" customWidth="1"/>
    <col min="14862" max="14862" width="7.5546875" style="1" customWidth="1"/>
    <col min="14863" max="15104" width="9.109375" style="1"/>
    <col min="15105" max="15105" width="5.44140625" style="1" customWidth="1"/>
    <col min="15106" max="15106" width="8.5546875" style="1" customWidth="1"/>
    <col min="15107" max="15107" width="14.6640625" style="1" customWidth="1"/>
    <col min="15108" max="15108" width="10" style="1" customWidth="1"/>
    <col min="15109" max="15109" width="12.33203125" style="1" bestFit="1" customWidth="1"/>
    <col min="15110" max="15110" width="18" style="1" bestFit="1" customWidth="1"/>
    <col min="15111" max="15113" width="7" style="1" customWidth="1"/>
    <col min="15114" max="15114" width="0" style="1" hidden="1" customWidth="1"/>
    <col min="15115" max="15117" width="7" style="1" customWidth="1"/>
    <col min="15118" max="15118" width="7.5546875" style="1" customWidth="1"/>
    <col min="15119" max="15360" width="9.109375" style="1"/>
    <col min="15361" max="15361" width="5.44140625" style="1" customWidth="1"/>
    <col min="15362" max="15362" width="8.5546875" style="1" customWidth="1"/>
    <col min="15363" max="15363" width="14.6640625" style="1" customWidth="1"/>
    <col min="15364" max="15364" width="10" style="1" customWidth="1"/>
    <col min="15365" max="15365" width="12.33203125" style="1" bestFit="1" customWidth="1"/>
    <col min="15366" max="15366" width="18" style="1" bestFit="1" customWidth="1"/>
    <col min="15367" max="15369" width="7" style="1" customWidth="1"/>
    <col min="15370" max="15370" width="0" style="1" hidden="1" customWidth="1"/>
    <col min="15371" max="15373" width="7" style="1" customWidth="1"/>
    <col min="15374" max="15374" width="7.5546875" style="1" customWidth="1"/>
    <col min="15375" max="15616" width="9.109375" style="1"/>
    <col min="15617" max="15617" width="5.44140625" style="1" customWidth="1"/>
    <col min="15618" max="15618" width="8.5546875" style="1" customWidth="1"/>
    <col min="15619" max="15619" width="14.6640625" style="1" customWidth="1"/>
    <col min="15620" max="15620" width="10" style="1" customWidth="1"/>
    <col min="15621" max="15621" width="12.33203125" style="1" bestFit="1" customWidth="1"/>
    <col min="15622" max="15622" width="18" style="1" bestFit="1" customWidth="1"/>
    <col min="15623" max="15625" width="7" style="1" customWidth="1"/>
    <col min="15626" max="15626" width="0" style="1" hidden="1" customWidth="1"/>
    <col min="15627" max="15629" width="7" style="1" customWidth="1"/>
    <col min="15630" max="15630" width="7.5546875" style="1" customWidth="1"/>
    <col min="15631" max="15872" width="9.109375" style="1"/>
    <col min="15873" max="15873" width="5.44140625" style="1" customWidth="1"/>
    <col min="15874" max="15874" width="8.5546875" style="1" customWidth="1"/>
    <col min="15875" max="15875" width="14.6640625" style="1" customWidth="1"/>
    <col min="15876" max="15876" width="10" style="1" customWidth="1"/>
    <col min="15877" max="15877" width="12.33203125" style="1" bestFit="1" customWidth="1"/>
    <col min="15878" max="15878" width="18" style="1" bestFit="1" customWidth="1"/>
    <col min="15879" max="15881" width="7" style="1" customWidth="1"/>
    <col min="15882" max="15882" width="0" style="1" hidden="1" customWidth="1"/>
    <col min="15883" max="15885" width="7" style="1" customWidth="1"/>
    <col min="15886" max="15886" width="7.5546875" style="1" customWidth="1"/>
    <col min="15887" max="16128" width="9.109375" style="1"/>
    <col min="16129" max="16129" width="5.44140625" style="1" customWidth="1"/>
    <col min="16130" max="16130" width="8.5546875" style="1" customWidth="1"/>
    <col min="16131" max="16131" width="14.6640625" style="1" customWidth="1"/>
    <col min="16132" max="16132" width="10" style="1" customWidth="1"/>
    <col min="16133" max="16133" width="12.33203125" style="1" bestFit="1" customWidth="1"/>
    <col min="16134" max="16134" width="18" style="1" bestFit="1" customWidth="1"/>
    <col min="16135" max="16137" width="7" style="1" customWidth="1"/>
    <col min="16138" max="16138" width="0" style="1" hidden="1" customWidth="1"/>
    <col min="16139" max="16141" width="7" style="1" customWidth="1"/>
    <col min="16142" max="16142" width="7.5546875" style="1" customWidth="1"/>
    <col min="16143" max="16384" width="9.109375" style="1"/>
  </cols>
  <sheetData>
    <row r="1" spans="1:16" ht="17.399999999999999" x14ac:dyDescent="0.3">
      <c r="A1" s="79" t="s">
        <v>271</v>
      </c>
      <c r="B1" s="2"/>
      <c r="E1" s="2"/>
      <c r="F1" s="3"/>
      <c r="G1" s="80"/>
      <c r="H1" s="4"/>
      <c r="I1" s="1"/>
      <c r="J1" s="1"/>
      <c r="K1" s="1"/>
      <c r="L1" s="1"/>
      <c r="M1" s="1"/>
      <c r="N1" s="80" t="s">
        <v>287</v>
      </c>
    </row>
    <row r="2" spans="1:16" s="5" customFormat="1" ht="4.2" x14ac:dyDescent="0.15">
      <c r="B2" s="6"/>
      <c r="E2" s="7"/>
    </row>
    <row r="3" spans="1:16" ht="15.6" x14ac:dyDescent="0.3">
      <c r="B3" s="8" t="s">
        <v>93</v>
      </c>
      <c r="D3" s="9"/>
      <c r="E3" s="43" t="s">
        <v>90</v>
      </c>
      <c r="F3" s="44" t="s">
        <v>117</v>
      </c>
      <c r="G3" s="1"/>
      <c r="H3" s="1"/>
      <c r="I3" s="1"/>
      <c r="J3" s="1"/>
      <c r="K3" s="1"/>
      <c r="L3" s="1"/>
      <c r="M3" s="1"/>
      <c r="N3" s="1"/>
      <c r="P3" s="4"/>
    </row>
    <row r="4" spans="1:16" s="5" customFormat="1" ht="4.5" customHeight="1" thickBot="1" x14ac:dyDescent="0.2">
      <c r="B4" s="31"/>
      <c r="D4" s="32"/>
      <c r="E4" s="33"/>
      <c r="F4" s="32"/>
    </row>
    <row r="5" spans="1:16" ht="13.8" thickBot="1" x14ac:dyDescent="0.3">
      <c r="G5" s="149" t="s">
        <v>94</v>
      </c>
      <c r="H5" s="150"/>
      <c r="I5" s="150"/>
      <c r="J5" s="150"/>
      <c r="K5" s="150"/>
      <c r="L5" s="150"/>
      <c r="M5" s="151"/>
    </row>
    <row r="6" spans="1:16" ht="13.8" thickBot="1" x14ac:dyDescent="0.3">
      <c r="A6" s="57" t="s">
        <v>137</v>
      </c>
      <c r="B6" s="45" t="s">
        <v>0</v>
      </c>
      <c r="C6" s="46" t="s">
        <v>1</v>
      </c>
      <c r="D6" s="47" t="s">
        <v>2</v>
      </c>
      <c r="E6" s="48" t="s">
        <v>3</v>
      </c>
      <c r="F6" s="49" t="s">
        <v>4</v>
      </c>
      <c r="G6" s="50">
        <v>1</v>
      </c>
      <c r="H6" s="51">
        <v>2</v>
      </c>
      <c r="I6" s="51">
        <v>3</v>
      </c>
      <c r="J6" s="51" t="s">
        <v>89</v>
      </c>
      <c r="K6" s="51">
        <v>4</v>
      </c>
      <c r="L6" s="51">
        <v>5</v>
      </c>
      <c r="M6" s="52">
        <v>6</v>
      </c>
      <c r="N6" s="53" t="s">
        <v>95</v>
      </c>
      <c r="O6" s="117" t="s">
        <v>283</v>
      </c>
    </row>
    <row r="7" spans="1:16" ht="13.8" thickBot="1" x14ac:dyDescent="0.3">
      <c r="A7" s="56" t="s">
        <v>96</v>
      </c>
      <c r="B7" s="75" t="s">
        <v>61</v>
      </c>
      <c r="C7" s="76" t="s">
        <v>338</v>
      </c>
      <c r="D7" s="77">
        <v>40208</v>
      </c>
      <c r="E7" s="78" t="s">
        <v>336</v>
      </c>
      <c r="F7" s="78" t="s">
        <v>222</v>
      </c>
      <c r="G7" s="40">
        <v>4.95</v>
      </c>
      <c r="H7" s="40">
        <v>4.88</v>
      </c>
      <c r="I7" s="40">
        <v>4.6900000000000004</v>
      </c>
      <c r="J7" s="41"/>
      <c r="K7" s="40">
        <v>4.6500000000000004</v>
      </c>
      <c r="L7" s="40" t="s">
        <v>770</v>
      </c>
      <c r="M7" s="54" t="s">
        <v>770</v>
      </c>
      <c r="N7" s="55">
        <f t="shared" ref="N7:N36" si="0">MAX(G7:I7,K7:M7)</f>
        <v>4.95</v>
      </c>
      <c r="O7" s="116" t="str">
        <f t="shared" ref="O7:O23" si="1">IF(ISBLANK(N7),"",IF(N7&gt;=6,"KSM",IF(N7&gt;=5.6,"I A",IF(N7&gt;=5.15,"II A",IF(N7&gt;=4.6,"III A",IF(N7&gt;=4.2,"I JA",IF(N7&gt;=3.85,"II JA",IF(N7&gt;=3.6,"III JA"))))))))</f>
        <v>III A</v>
      </c>
    </row>
    <row r="8" spans="1:16" ht="13.8" thickBot="1" x14ac:dyDescent="0.3">
      <c r="A8" s="56" t="s">
        <v>97</v>
      </c>
      <c r="B8" s="75" t="s">
        <v>343</v>
      </c>
      <c r="C8" s="76" t="s">
        <v>344</v>
      </c>
      <c r="D8" s="77" t="s">
        <v>8</v>
      </c>
      <c r="E8" s="78" t="s">
        <v>336</v>
      </c>
      <c r="F8" s="78" t="s">
        <v>229</v>
      </c>
      <c r="G8" s="40" t="s">
        <v>767</v>
      </c>
      <c r="H8" s="40">
        <v>4.66</v>
      </c>
      <c r="I8" s="40">
        <v>4.38</v>
      </c>
      <c r="J8" s="41"/>
      <c r="K8" s="40">
        <v>4.29</v>
      </c>
      <c r="L8" s="40">
        <v>4.41</v>
      </c>
      <c r="M8" s="54">
        <v>4.45</v>
      </c>
      <c r="N8" s="55">
        <f t="shared" si="0"/>
        <v>4.66</v>
      </c>
      <c r="O8" s="116" t="str">
        <f t="shared" si="1"/>
        <v>III A</v>
      </c>
    </row>
    <row r="9" spans="1:16" ht="13.8" thickBot="1" x14ac:dyDescent="0.3">
      <c r="A9" s="56" t="s">
        <v>98</v>
      </c>
      <c r="B9" s="75" t="s">
        <v>368</v>
      </c>
      <c r="C9" s="76" t="s">
        <v>612</v>
      </c>
      <c r="D9" s="77" t="s">
        <v>613</v>
      </c>
      <c r="E9" s="78" t="s">
        <v>682</v>
      </c>
      <c r="F9" s="78" t="s">
        <v>86</v>
      </c>
      <c r="G9" s="40">
        <v>4.09</v>
      </c>
      <c r="H9" s="40">
        <v>3.84</v>
      </c>
      <c r="I9" s="40" t="s">
        <v>767</v>
      </c>
      <c r="J9" s="41"/>
      <c r="K9" s="40">
        <v>4.1100000000000003</v>
      </c>
      <c r="L9" s="40" t="s">
        <v>767</v>
      </c>
      <c r="M9" s="54">
        <v>4.2699999999999996</v>
      </c>
      <c r="N9" s="55">
        <f t="shared" si="0"/>
        <v>4.2699999999999996</v>
      </c>
      <c r="O9" s="116" t="str">
        <f t="shared" si="1"/>
        <v>I JA</v>
      </c>
    </row>
    <row r="10" spans="1:16" ht="13.8" thickBot="1" x14ac:dyDescent="0.3">
      <c r="A10" s="56" t="s">
        <v>99</v>
      </c>
      <c r="B10" s="75" t="s">
        <v>172</v>
      </c>
      <c r="C10" s="76" t="s">
        <v>173</v>
      </c>
      <c r="D10" s="77" t="s">
        <v>430</v>
      </c>
      <c r="E10" s="78" t="s">
        <v>682</v>
      </c>
      <c r="F10" s="78" t="s">
        <v>428</v>
      </c>
      <c r="G10" s="40">
        <v>4.04</v>
      </c>
      <c r="H10" s="40">
        <v>4.21</v>
      </c>
      <c r="I10" s="40">
        <v>4.08</v>
      </c>
      <c r="J10" s="41"/>
      <c r="K10" s="40">
        <v>4</v>
      </c>
      <c r="L10" s="40">
        <v>3.95</v>
      </c>
      <c r="M10" s="54">
        <v>4.24</v>
      </c>
      <c r="N10" s="55">
        <f t="shared" si="0"/>
        <v>4.24</v>
      </c>
      <c r="O10" s="116" t="str">
        <f t="shared" si="1"/>
        <v>I JA</v>
      </c>
    </row>
    <row r="11" spans="1:16" ht="13.8" thickBot="1" x14ac:dyDescent="0.3">
      <c r="A11" s="56" t="s">
        <v>100</v>
      </c>
      <c r="B11" s="75" t="s">
        <v>466</v>
      </c>
      <c r="C11" s="76" t="s">
        <v>467</v>
      </c>
      <c r="D11" s="77" t="s">
        <v>468</v>
      </c>
      <c r="E11" s="78" t="s">
        <v>682</v>
      </c>
      <c r="F11" s="78" t="s">
        <v>469</v>
      </c>
      <c r="G11" s="40">
        <v>4.13</v>
      </c>
      <c r="H11" s="40">
        <v>4.07</v>
      </c>
      <c r="I11" s="40">
        <v>4.18</v>
      </c>
      <c r="J11" s="41"/>
      <c r="K11" s="40">
        <v>4.04</v>
      </c>
      <c r="L11" s="40" t="s">
        <v>767</v>
      </c>
      <c r="M11" s="54">
        <v>4.2300000000000004</v>
      </c>
      <c r="N11" s="55">
        <f t="shared" si="0"/>
        <v>4.2300000000000004</v>
      </c>
      <c r="O11" s="116" t="str">
        <f t="shared" si="1"/>
        <v>I JA</v>
      </c>
    </row>
    <row r="12" spans="1:16" ht="13.8" thickBot="1" x14ac:dyDescent="0.3">
      <c r="A12" s="56" t="s">
        <v>101</v>
      </c>
      <c r="B12" s="75" t="s">
        <v>29</v>
      </c>
      <c r="C12" s="76" t="s">
        <v>337</v>
      </c>
      <c r="D12" s="77">
        <v>40531</v>
      </c>
      <c r="E12" s="78" t="s">
        <v>336</v>
      </c>
      <c r="F12" s="78" t="s">
        <v>222</v>
      </c>
      <c r="G12" s="40">
        <v>4.05</v>
      </c>
      <c r="H12" s="40">
        <v>4.08</v>
      </c>
      <c r="I12" s="40">
        <v>3.91</v>
      </c>
      <c r="J12" s="41"/>
      <c r="K12" s="40">
        <v>4.17</v>
      </c>
      <c r="L12" s="40">
        <v>4.0999999999999996</v>
      </c>
      <c r="M12" s="54" t="s">
        <v>767</v>
      </c>
      <c r="N12" s="55">
        <f t="shared" si="0"/>
        <v>4.17</v>
      </c>
      <c r="O12" s="116" t="str">
        <f t="shared" si="1"/>
        <v>II JA</v>
      </c>
    </row>
    <row r="13" spans="1:16" ht="13.8" thickBot="1" x14ac:dyDescent="0.3">
      <c r="A13" s="56" t="s">
        <v>102</v>
      </c>
      <c r="B13" s="75" t="s">
        <v>65</v>
      </c>
      <c r="C13" s="76" t="s">
        <v>146</v>
      </c>
      <c r="D13" s="77" t="s">
        <v>617</v>
      </c>
      <c r="E13" s="78" t="s">
        <v>682</v>
      </c>
      <c r="F13" s="78" t="s">
        <v>86</v>
      </c>
      <c r="G13" s="40">
        <v>4.12</v>
      </c>
      <c r="H13" s="40">
        <v>3.89</v>
      </c>
      <c r="I13" s="40">
        <v>3.98</v>
      </c>
      <c r="J13" s="41"/>
      <c r="K13" s="40" t="s">
        <v>767</v>
      </c>
      <c r="L13" s="40">
        <v>3.94</v>
      </c>
      <c r="M13" s="54">
        <v>4.0599999999999996</v>
      </c>
      <c r="N13" s="55">
        <f t="shared" si="0"/>
        <v>4.12</v>
      </c>
      <c r="O13" s="116" t="str">
        <f t="shared" si="1"/>
        <v>II JA</v>
      </c>
    </row>
    <row r="14" spans="1:16" ht="13.8" thickBot="1" x14ac:dyDescent="0.3">
      <c r="A14" s="56" t="s">
        <v>103</v>
      </c>
      <c r="B14" s="75" t="s">
        <v>46</v>
      </c>
      <c r="C14" s="76" t="s">
        <v>247</v>
      </c>
      <c r="D14" s="77" t="s">
        <v>328</v>
      </c>
      <c r="E14" s="78" t="s">
        <v>682</v>
      </c>
      <c r="F14" s="78" t="s">
        <v>139</v>
      </c>
      <c r="G14" s="40">
        <v>4</v>
      </c>
      <c r="H14" s="40">
        <v>3.88</v>
      </c>
      <c r="I14" s="40">
        <v>3.84</v>
      </c>
      <c r="J14" s="41"/>
      <c r="K14" s="40">
        <v>3.92</v>
      </c>
      <c r="L14" s="40">
        <v>3.97</v>
      </c>
      <c r="M14" s="54">
        <v>4.0599999999999996</v>
      </c>
      <c r="N14" s="55">
        <f t="shared" si="0"/>
        <v>4.0599999999999996</v>
      </c>
      <c r="O14" s="116" t="str">
        <f t="shared" si="1"/>
        <v>II JA</v>
      </c>
    </row>
    <row r="15" spans="1:16" ht="13.8" thickBot="1" x14ac:dyDescent="0.3">
      <c r="A15" s="56" t="s">
        <v>104</v>
      </c>
      <c r="B15" s="75" t="s">
        <v>618</v>
      </c>
      <c r="C15" s="76" t="s">
        <v>619</v>
      </c>
      <c r="D15" s="77" t="s">
        <v>601</v>
      </c>
      <c r="E15" s="78" t="s">
        <v>682</v>
      </c>
      <c r="F15" s="78" t="s">
        <v>86</v>
      </c>
      <c r="G15" s="40">
        <v>3.82</v>
      </c>
      <c r="H15" s="40">
        <v>3.89</v>
      </c>
      <c r="I15" s="40">
        <v>3.68</v>
      </c>
      <c r="J15" s="41"/>
      <c r="K15" s="40">
        <v>4</v>
      </c>
      <c r="L15" s="40"/>
      <c r="M15" s="54"/>
      <c r="N15" s="55">
        <f t="shared" si="0"/>
        <v>4</v>
      </c>
      <c r="O15" s="116" t="str">
        <f t="shared" si="1"/>
        <v>II JA</v>
      </c>
    </row>
    <row r="16" spans="1:16" ht="13.8" thickBot="1" x14ac:dyDescent="0.3">
      <c r="A16" s="56" t="s">
        <v>105</v>
      </c>
      <c r="B16" s="75" t="s">
        <v>243</v>
      </c>
      <c r="C16" s="76" t="s">
        <v>244</v>
      </c>
      <c r="D16" s="77" t="s">
        <v>236</v>
      </c>
      <c r="E16" s="78" t="s">
        <v>682</v>
      </c>
      <c r="F16" s="78" t="s">
        <v>139</v>
      </c>
      <c r="G16" s="40">
        <v>3.99</v>
      </c>
      <c r="H16" s="40">
        <v>3.83</v>
      </c>
      <c r="I16" s="40">
        <v>3.96</v>
      </c>
      <c r="J16" s="41"/>
      <c r="K16" s="40"/>
      <c r="L16" s="40"/>
      <c r="M16" s="54"/>
      <c r="N16" s="55">
        <f t="shared" si="0"/>
        <v>3.99</v>
      </c>
      <c r="O16" s="116" t="str">
        <f t="shared" si="1"/>
        <v>II JA</v>
      </c>
    </row>
    <row r="17" spans="1:15" ht="13.8" thickBot="1" x14ac:dyDescent="0.3">
      <c r="A17" s="56" t="s">
        <v>106</v>
      </c>
      <c r="B17" s="75" t="s">
        <v>61</v>
      </c>
      <c r="C17" s="76" t="s">
        <v>64</v>
      </c>
      <c r="D17" s="77" t="s">
        <v>240</v>
      </c>
      <c r="E17" s="78" t="s">
        <v>682</v>
      </c>
      <c r="F17" s="78" t="s">
        <v>139</v>
      </c>
      <c r="G17" s="40" t="s">
        <v>767</v>
      </c>
      <c r="H17" s="40">
        <v>3.94</v>
      </c>
      <c r="I17" s="40">
        <v>3.96</v>
      </c>
      <c r="J17" s="41"/>
      <c r="K17" s="40"/>
      <c r="L17" s="40"/>
      <c r="M17" s="40"/>
      <c r="N17" s="55">
        <f t="shared" si="0"/>
        <v>3.96</v>
      </c>
      <c r="O17" s="116" t="str">
        <f t="shared" si="1"/>
        <v>II JA</v>
      </c>
    </row>
    <row r="18" spans="1:15" ht="13.8" thickBot="1" x14ac:dyDescent="0.3">
      <c r="A18" s="56" t="s">
        <v>107</v>
      </c>
      <c r="B18" s="75" t="s">
        <v>409</v>
      </c>
      <c r="C18" s="76" t="s">
        <v>410</v>
      </c>
      <c r="D18" s="77" t="s">
        <v>411</v>
      </c>
      <c r="E18" s="78" t="s">
        <v>682</v>
      </c>
      <c r="F18" s="78" t="s">
        <v>396</v>
      </c>
      <c r="G18" s="40">
        <v>3.7</v>
      </c>
      <c r="H18" s="40">
        <v>3.87</v>
      </c>
      <c r="I18" s="40">
        <v>3.83</v>
      </c>
      <c r="J18" s="41"/>
      <c r="K18" s="40"/>
      <c r="L18" s="40"/>
      <c r="M18" s="54"/>
      <c r="N18" s="55">
        <f t="shared" si="0"/>
        <v>3.87</v>
      </c>
      <c r="O18" s="116" t="str">
        <f t="shared" si="1"/>
        <v>II JA</v>
      </c>
    </row>
    <row r="19" spans="1:15" ht="13.8" thickBot="1" x14ac:dyDescent="0.3">
      <c r="A19" s="56" t="s">
        <v>108</v>
      </c>
      <c r="B19" s="75" t="s">
        <v>61</v>
      </c>
      <c r="C19" s="76" t="s">
        <v>570</v>
      </c>
      <c r="D19" s="77">
        <v>40759</v>
      </c>
      <c r="E19" s="78" t="s">
        <v>203</v>
      </c>
      <c r="F19" s="78" t="s">
        <v>204</v>
      </c>
      <c r="G19" s="40">
        <v>3.3</v>
      </c>
      <c r="H19" s="40">
        <v>3.45</v>
      </c>
      <c r="I19" s="40">
        <v>3.81</v>
      </c>
      <c r="J19" s="41"/>
      <c r="K19" s="40"/>
      <c r="L19" s="40"/>
      <c r="M19" s="54"/>
      <c r="N19" s="55">
        <f t="shared" si="0"/>
        <v>3.81</v>
      </c>
      <c r="O19" s="116" t="str">
        <f t="shared" si="1"/>
        <v>III JA</v>
      </c>
    </row>
    <row r="20" spans="1:15" ht="13.8" thickBot="1" x14ac:dyDescent="0.3">
      <c r="A20" s="56" t="s">
        <v>109</v>
      </c>
      <c r="B20" s="75" t="s">
        <v>57</v>
      </c>
      <c r="C20" s="76" t="s">
        <v>347</v>
      </c>
      <c r="D20" s="77" t="s">
        <v>8</v>
      </c>
      <c r="E20" s="78" t="s">
        <v>336</v>
      </c>
      <c r="F20" s="78" t="s">
        <v>229</v>
      </c>
      <c r="G20" s="40">
        <v>3.75</v>
      </c>
      <c r="H20" s="40" t="s">
        <v>767</v>
      </c>
      <c r="I20" s="40" t="s">
        <v>767</v>
      </c>
      <c r="J20" s="41"/>
      <c r="K20" s="40"/>
      <c r="L20" s="40"/>
      <c r="M20" s="54"/>
      <c r="N20" s="55">
        <f t="shared" si="0"/>
        <v>3.75</v>
      </c>
      <c r="O20" s="116" t="str">
        <f t="shared" si="1"/>
        <v>III JA</v>
      </c>
    </row>
    <row r="21" spans="1:15" ht="13.8" thickBot="1" x14ac:dyDescent="0.3">
      <c r="A21" s="56" t="s">
        <v>110</v>
      </c>
      <c r="B21" s="75" t="s">
        <v>361</v>
      </c>
      <c r="C21" s="76" t="s">
        <v>493</v>
      </c>
      <c r="D21" s="77" t="s">
        <v>494</v>
      </c>
      <c r="E21" s="78" t="s">
        <v>682</v>
      </c>
      <c r="F21" s="78" t="s">
        <v>488</v>
      </c>
      <c r="G21" s="40">
        <v>3.68</v>
      </c>
      <c r="H21" s="40">
        <v>3.34</v>
      </c>
      <c r="I21" s="40">
        <v>3.56</v>
      </c>
      <c r="J21" s="41"/>
      <c r="K21" s="40"/>
      <c r="L21" s="40"/>
      <c r="M21" s="54"/>
      <c r="N21" s="55">
        <f t="shared" si="0"/>
        <v>3.68</v>
      </c>
      <c r="O21" s="116" t="str">
        <f t="shared" si="1"/>
        <v>III JA</v>
      </c>
    </row>
    <row r="22" spans="1:15" ht="13.8" thickBot="1" x14ac:dyDescent="0.3">
      <c r="A22" s="56" t="s">
        <v>111</v>
      </c>
      <c r="B22" s="75" t="s">
        <v>28</v>
      </c>
      <c r="C22" s="76" t="s">
        <v>561</v>
      </c>
      <c r="D22" s="77" t="s">
        <v>105</v>
      </c>
      <c r="E22" s="78" t="s">
        <v>682</v>
      </c>
      <c r="F22" s="78" t="s">
        <v>37</v>
      </c>
      <c r="G22" s="40">
        <v>3.68</v>
      </c>
      <c r="H22" s="40">
        <v>3.34</v>
      </c>
      <c r="I22" s="40">
        <v>3.52</v>
      </c>
      <c r="J22" s="41"/>
      <c r="K22" s="40"/>
      <c r="L22" s="40"/>
      <c r="M22" s="54"/>
      <c r="N22" s="55">
        <f t="shared" si="0"/>
        <v>3.68</v>
      </c>
      <c r="O22" s="116" t="str">
        <f t="shared" si="1"/>
        <v>III JA</v>
      </c>
    </row>
    <row r="23" spans="1:15" ht="13.8" thickBot="1" x14ac:dyDescent="0.3">
      <c r="A23" s="56" t="s">
        <v>112</v>
      </c>
      <c r="B23" s="75" t="s">
        <v>25</v>
      </c>
      <c r="C23" s="76" t="s">
        <v>26</v>
      </c>
      <c r="D23" s="77" t="s">
        <v>524</v>
      </c>
      <c r="E23" s="78" t="s">
        <v>682</v>
      </c>
      <c r="F23" s="78" t="s">
        <v>20</v>
      </c>
      <c r="G23" s="40">
        <v>3.62</v>
      </c>
      <c r="H23" s="40">
        <v>3.57</v>
      </c>
      <c r="I23" s="40">
        <v>3.56</v>
      </c>
      <c r="J23" s="41"/>
      <c r="K23" s="40"/>
      <c r="L23" s="40"/>
      <c r="M23" s="54"/>
      <c r="N23" s="55">
        <f t="shared" si="0"/>
        <v>3.62</v>
      </c>
      <c r="O23" s="116" t="str">
        <f t="shared" si="1"/>
        <v>III JA</v>
      </c>
    </row>
    <row r="24" spans="1:15" ht="13.8" thickBot="1" x14ac:dyDescent="0.3">
      <c r="A24" s="56" t="s">
        <v>113</v>
      </c>
      <c r="B24" s="75" t="s">
        <v>531</v>
      </c>
      <c r="C24" s="76" t="s">
        <v>36</v>
      </c>
      <c r="D24" s="77" t="s">
        <v>532</v>
      </c>
      <c r="E24" s="78" t="s">
        <v>682</v>
      </c>
      <c r="F24" s="78" t="s">
        <v>37</v>
      </c>
      <c r="G24" s="40">
        <v>3.57</v>
      </c>
      <c r="H24" s="40">
        <v>3.45</v>
      </c>
      <c r="I24" s="40">
        <v>3.45</v>
      </c>
      <c r="J24" s="41"/>
      <c r="K24" s="40"/>
      <c r="L24" s="40"/>
      <c r="M24" s="54"/>
      <c r="N24" s="55">
        <f t="shared" si="0"/>
        <v>3.57</v>
      </c>
      <c r="O24" s="116"/>
    </row>
    <row r="25" spans="1:15" ht="13.8" thickBot="1" x14ac:dyDescent="0.3">
      <c r="A25" s="56" t="s">
        <v>114</v>
      </c>
      <c r="B25" s="75" t="s">
        <v>526</v>
      </c>
      <c r="C25" s="76" t="s">
        <v>268</v>
      </c>
      <c r="D25" s="77" t="s">
        <v>527</v>
      </c>
      <c r="E25" s="78" t="s">
        <v>682</v>
      </c>
      <c r="F25" s="78" t="s">
        <v>20</v>
      </c>
      <c r="G25" s="40">
        <v>3.55</v>
      </c>
      <c r="H25" s="40">
        <v>3.37</v>
      </c>
      <c r="I25" s="40">
        <v>3.53</v>
      </c>
      <c r="J25" s="41"/>
      <c r="K25" s="40"/>
      <c r="L25" s="40"/>
      <c r="M25" s="54"/>
      <c r="N25" s="55">
        <f t="shared" si="0"/>
        <v>3.55</v>
      </c>
      <c r="O25" s="116"/>
    </row>
    <row r="26" spans="1:15" ht="13.8" thickBot="1" x14ac:dyDescent="0.3">
      <c r="A26" s="56" t="s">
        <v>115</v>
      </c>
      <c r="B26" s="75" t="s">
        <v>169</v>
      </c>
      <c r="C26" s="76" t="s">
        <v>266</v>
      </c>
      <c r="D26" s="77" t="s">
        <v>525</v>
      </c>
      <c r="E26" s="78" t="s">
        <v>682</v>
      </c>
      <c r="F26" s="78" t="s">
        <v>20</v>
      </c>
      <c r="G26" s="40" t="s">
        <v>767</v>
      </c>
      <c r="H26" s="40">
        <v>3.4</v>
      </c>
      <c r="I26" s="40">
        <v>3.48</v>
      </c>
      <c r="J26" s="41"/>
      <c r="K26" s="40"/>
      <c r="L26" s="40"/>
      <c r="M26" s="54"/>
      <c r="N26" s="55">
        <f t="shared" si="0"/>
        <v>3.48</v>
      </c>
      <c r="O26" s="116"/>
    </row>
    <row r="27" spans="1:15" ht="13.8" thickBot="1" x14ac:dyDescent="0.3">
      <c r="A27" s="56" t="s">
        <v>116</v>
      </c>
      <c r="B27" s="75" t="s">
        <v>495</v>
      </c>
      <c r="C27" s="76" t="s">
        <v>610</v>
      </c>
      <c r="D27" s="77" t="s">
        <v>611</v>
      </c>
      <c r="E27" s="78" t="s">
        <v>682</v>
      </c>
      <c r="F27" s="78" t="s">
        <v>86</v>
      </c>
      <c r="G27" s="40">
        <v>3.31</v>
      </c>
      <c r="H27" s="40">
        <v>3.38</v>
      </c>
      <c r="I27" s="40" t="s">
        <v>767</v>
      </c>
      <c r="J27" s="41"/>
      <c r="K27" s="40"/>
      <c r="L27" s="40"/>
      <c r="M27" s="54"/>
      <c r="N27" s="55">
        <f t="shared" si="0"/>
        <v>3.38</v>
      </c>
      <c r="O27" s="116"/>
    </row>
    <row r="28" spans="1:15" ht="13.8" thickBot="1" x14ac:dyDescent="0.3">
      <c r="A28" s="56" t="s">
        <v>118</v>
      </c>
      <c r="B28" s="75" t="s">
        <v>305</v>
      </c>
      <c r="C28" s="76" t="s">
        <v>38</v>
      </c>
      <c r="D28" s="77" t="s">
        <v>530</v>
      </c>
      <c r="E28" s="78" t="s">
        <v>682</v>
      </c>
      <c r="F28" s="78" t="s">
        <v>37</v>
      </c>
      <c r="G28" s="40">
        <v>3.1</v>
      </c>
      <c r="H28" s="40">
        <v>3.37</v>
      </c>
      <c r="I28" s="40">
        <v>3.14</v>
      </c>
      <c r="J28" s="41"/>
      <c r="K28" s="40"/>
      <c r="L28" s="40"/>
      <c r="M28" s="54"/>
      <c r="N28" s="55">
        <f t="shared" si="0"/>
        <v>3.37</v>
      </c>
      <c r="O28" s="116"/>
    </row>
    <row r="29" spans="1:15" ht="13.8" thickBot="1" x14ac:dyDescent="0.3">
      <c r="A29" s="56" t="s">
        <v>119</v>
      </c>
      <c r="B29" s="75" t="s">
        <v>305</v>
      </c>
      <c r="C29" s="76" t="s">
        <v>534</v>
      </c>
      <c r="D29" s="77" t="s">
        <v>105</v>
      </c>
      <c r="E29" s="78" t="s">
        <v>682</v>
      </c>
      <c r="F29" s="78" t="s">
        <v>20</v>
      </c>
      <c r="G29" s="40">
        <v>3.27</v>
      </c>
      <c r="H29" s="40">
        <v>3.19</v>
      </c>
      <c r="I29" s="40">
        <v>3.33</v>
      </c>
      <c r="J29" s="41"/>
      <c r="K29" s="40"/>
      <c r="L29" s="40"/>
      <c r="M29" s="54"/>
      <c r="N29" s="55">
        <f t="shared" si="0"/>
        <v>3.33</v>
      </c>
      <c r="O29" s="116"/>
    </row>
    <row r="30" spans="1:15" ht="13.8" thickBot="1" x14ac:dyDescent="0.3">
      <c r="A30" s="56" t="s">
        <v>276</v>
      </c>
      <c r="B30" s="75" t="s">
        <v>498</v>
      </c>
      <c r="C30" s="76" t="s">
        <v>499</v>
      </c>
      <c r="D30" s="77" t="s">
        <v>500</v>
      </c>
      <c r="E30" s="78" t="s">
        <v>682</v>
      </c>
      <c r="F30" s="78" t="s">
        <v>488</v>
      </c>
      <c r="G30" s="40">
        <v>3.29</v>
      </c>
      <c r="H30" s="40">
        <v>2.77</v>
      </c>
      <c r="I30" s="40">
        <v>3.06</v>
      </c>
      <c r="J30" s="41"/>
      <c r="K30" s="40"/>
      <c r="L30" s="40"/>
      <c r="M30" s="54"/>
      <c r="N30" s="55">
        <f t="shared" si="0"/>
        <v>3.29</v>
      </c>
      <c r="O30" s="116"/>
    </row>
    <row r="31" spans="1:15" ht="13.8" thickBot="1" x14ac:dyDescent="0.3">
      <c r="A31" s="56" t="s">
        <v>277</v>
      </c>
      <c r="B31" s="75" t="s">
        <v>463</v>
      </c>
      <c r="C31" s="76" t="s">
        <v>464</v>
      </c>
      <c r="D31" s="77">
        <v>40770</v>
      </c>
      <c r="E31" s="78" t="s">
        <v>682</v>
      </c>
      <c r="F31" s="78" t="s">
        <v>53</v>
      </c>
      <c r="G31" s="40">
        <v>3.22</v>
      </c>
      <c r="H31" s="40" t="s">
        <v>767</v>
      </c>
      <c r="I31" s="40" t="s">
        <v>767</v>
      </c>
      <c r="J31" s="41"/>
      <c r="K31" s="40"/>
      <c r="L31" s="40"/>
      <c r="M31" s="54"/>
      <c r="N31" s="55">
        <f t="shared" si="0"/>
        <v>3.22</v>
      </c>
      <c r="O31" s="116"/>
    </row>
    <row r="32" spans="1:15" ht="13.8" thickBot="1" x14ac:dyDescent="0.3">
      <c r="A32" s="56" t="s">
        <v>278</v>
      </c>
      <c r="B32" s="75" t="s">
        <v>21</v>
      </c>
      <c r="C32" s="76" t="s">
        <v>555</v>
      </c>
      <c r="D32" s="77" t="s">
        <v>556</v>
      </c>
      <c r="E32" s="78" t="s">
        <v>682</v>
      </c>
      <c r="F32" s="78" t="s">
        <v>20</v>
      </c>
      <c r="G32" s="40">
        <v>3.18</v>
      </c>
      <c r="H32" s="40">
        <v>3.07</v>
      </c>
      <c r="I32" s="40">
        <v>2.78</v>
      </c>
      <c r="J32" s="41"/>
      <c r="K32" s="40"/>
      <c r="L32" s="40"/>
      <c r="M32" s="54"/>
      <c r="N32" s="55">
        <f t="shared" si="0"/>
        <v>3.18</v>
      </c>
      <c r="O32" s="116"/>
    </row>
    <row r="33" spans="1:15" ht="13.8" thickBot="1" x14ac:dyDescent="0.3">
      <c r="A33" s="56" t="s">
        <v>279</v>
      </c>
      <c r="B33" s="75" t="s">
        <v>495</v>
      </c>
      <c r="C33" s="76" t="s">
        <v>496</v>
      </c>
      <c r="D33" s="77" t="s">
        <v>497</v>
      </c>
      <c r="E33" s="78" t="s">
        <v>682</v>
      </c>
      <c r="F33" s="78" t="s">
        <v>488</v>
      </c>
      <c r="G33" s="40">
        <v>2.89</v>
      </c>
      <c r="H33" s="40">
        <v>3.13</v>
      </c>
      <c r="I33" s="40">
        <v>3.02</v>
      </c>
      <c r="J33" s="41"/>
      <c r="K33" s="40"/>
      <c r="L33" s="40"/>
      <c r="M33" s="54"/>
      <c r="N33" s="55">
        <f t="shared" si="0"/>
        <v>3.13</v>
      </c>
      <c r="O33" s="116"/>
    </row>
    <row r="34" spans="1:15" ht="13.8" thickBot="1" x14ac:dyDescent="0.3">
      <c r="A34" s="56" t="s">
        <v>280</v>
      </c>
      <c r="B34" s="75" t="s">
        <v>275</v>
      </c>
      <c r="C34" s="76" t="s">
        <v>353</v>
      </c>
      <c r="D34" s="77" t="s">
        <v>198</v>
      </c>
      <c r="E34" s="78"/>
      <c r="F34" s="78" t="s">
        <v>20</v>
      </c>
      <c r="G34" s="40">
        <v>2.58</v>
      </c>
      <c r="H34" s="40">
        <v>2.84</v>
      </c>
      <c r="I34" s="40">
        <v>2.77</v>
      </c>
      <c r="J34" s="41"/>
      <c r="K34" s="40"/>
      <c r="L34" s="40"/>
      <c r="M34" s="54"/>
      <c r="N34" s="55">
        <f t="shared" si="0"/>
        <v>2.84</v>
      </c>
      <c r="O34" s="116"/>
    </row>
    <row r="35" spans="1:15" ht="13.8" thickBot="1" x14ac:dyDescent="0.3">
      <c r="A35" s="56" t="s">
        <v>281</v>
      </c>
      <c r="B35" s="75" t="s">
        <v>50</v>
      </c>
      <c r="C35" s="76" t="s">
        <v>559</v>
      </c>
      <c r="D35" s="77" t="s">
        <v>560</v>
      </c>
      <c r="E35" s="78" t="s">
        <v>682</v>
      </c>
      <c r="F35" s="78" t="s">
        <v>20</v>
      </c>
      <c r="G35" s="40">
        <v>2.63</v>
      </c>
      <c r="H35" s="40">
        <v>2.67</v>
      </c>
      <c r="I35" s="40" t="s">
        <v>767</v>
      </c>
      <c r="J35" s="41"/>
      <c r="K35" s="40"/>
      <c r="L35" s="40"/>
      <c r="M35" s="54"/>
      <c r="N35" s="55">
        <f t="shared" si="0"/>
        <v>2.67</v>
      </c>
      <c r="O35" s="116"/>
    </row>
    <row r="36" spans="1:15" ht="13.8" thickBot="1" x14ac:dyDescent="0.3">
      <c r="A36" s="56" t="s">
        <v>282</v>
      </c>
      <c r="B36" s="75" t="s">
        <v>800</v>
      </c>
      <c r="C36" s="76" t="s">
        <v>631</v>
      </c>
      <c r="D36" s="77" t="s">
        <v>632</v>
      </c>
      <c r="E36" s="78" t="s">
        <v>11</v>
      </c>
      <c r="F36" s="78" t="s">
        <v>19</v>
      </c>
      <c r="G36" s="40">
        <v>2.3199999999999998</v>
      </c>
      <c r="H36" s="40">
        <v>2.2999999999999998</v>
      </c>
      <c r="I36" s="40">
        <v>2.2999999999999998</v>
      </c>
      <c r="J36" s="41"/>
      <c r="K36" s="40"/>
      <c r="L36" s="40"/>
      <c r="M36" s="54"/>
      <c r="N36" s="55">
        <f t="shared" si="0"/>
        <v>2.3199999999999998</v>
      </c>
      <c r="O36" s="116"/>
    </row>
    <row r="37" spans="1:15" ht="13.8" thickBot="1" x14ac:dyDescent="0.3">
      <c r="A37" s="56"/>
      <c r="B37" s="75" t="s">
        <v>25</v>
      </c>
      <c r="C37" s="76" t="s">
        <v>592</v>
      </c>
      <c r="D37" s="77" t="s">
        <v>593</v>
      </c>
      <c r="E37" s="78" t="s">
        <v>682</v>
      </c>
      <c r="F37" s="78" t="s">
        <v>77</v>
      </c>
      <c r="G37" s="40"/>
      <c r="H37" s="40"/>
      <c r="I37" s="40"/>
      <c r="J37" s="41"/>
      <c r="K37" s="40"/>
      <c r="L37" s="40"/>
      <c r="M37" s="54"/>
      <c r="N37" s="55" t="s">
        <v>284</v>
      </c>
      <c r="O37" s="116"/>
    </row>
    <row r="38" spans="1:15" ht="13.8" thickBot="1" x14ac:dyDescent="0.3">
      <c r="A38" s="56"/>
      <c r="B38" s="75" t="s">
        <v>572</v>
      </c>
      <c r="C38" s="76" t="s">
        <v>637</v>
      </c>
      <c r="D38" s="77" t="s">
        <v>196</v>
      </c>
      <c r="E38" s="78" t="s">
        <v>682</v>
      </c>
      <c r="F38" s="78" t="s">
        <v>139</v>
      </c>
      <c r="G38" s="40"/>
      <c r="H38" s="40"/>
      <c r="I38" s="40"/>
      <c r="J38" s="41"/>
      <c r="K38" s="40"/>
      <c r="L38" s="40"/>
      <c r="M38" s="54"/>
      <c r="N38" s="55" t="s">
        <v>284</v>
      </c>
      <c r="O38" s="116"/>
    </row>
    <row r="39" spans="1:15" ht="12" customHeight="1" thickBot="1" x14ac:dyDescent="0.3">
      <c r="A39" s="56"/>
      <c r="B39" s="75" t="s">
        <v>23</v>
      </c>
      <c r="C39" s="76" t="s">
        <v>24</v>
      </c>
      <c r="D39" s="77" t="s">
        <v>543</v>
      </c>
      <c r="E39" s="78" t="s">
        <v>682</v>
      </c>
      <c r="F39" s="78" t="s">
        <v>20</v>
      </c>
      <c r="G39" s="40"/>
      <c r="H39" s="40"/>
      <c r="I39" s="40"/>
      <c r="J39" s="41"/>
      <c r="K39" s="40"/>
      <c r="L39" s="40"/>
      <c r="M39" s="40"/>
      <c r="N39" s="55" t="s">
        <v>284</v>
      </c>
      <c r="O39" s="116"/>
    </row>
    <row r="40" spans="1:15" ht="12" customHeight="1" thickBot="1" x14ac:dyDescent="0.3">
      <c r="A40" s="56"/>
      <c r="B40" s="75" t="s">
        <v>562</v>
      </c>
      <c r="C40" s="76" t="s">
        <v>563</v>
      </c>
      <c r="D40" s="77" t="s">
        <v>109</v>
      </c>
      <c r="E40" s="78" t="s">
        <v>682</v>
      </c>
      <c r="F40" s="78" t="s">
        <v>20</v>
      </c>
      <c r="G40" s="40"/>
      <c r="H40" s="40"/>
      <c r="I40" s="40"/>
      <c r="J40" s="41"/>
      <c r="K40" s="40"/>
      <c r="L40" s="40"/>
      <c r="M40" s="54"/>
      <c r="N40" s="55" t="s">
        <v>284</v>
      </c>
      <c r="O40" s="116"/>
    </row>
    <row r="41" spans="1:15" ht="12" customHeight="1" thickBot="1" x14ac:dyDescent="0.3">
      <c r="A41" s="56"/>
      <c r="B41" s="75" t="s">
        <v>562</v>
      </c>
      <c r="C41" s="76" t="s">
        <v>600</v>
      </c>
      <c r="D41" s="77" t="s">
        <v>601</v>
      </c>
      <c r="E41" s="78" t="s">
        <v>682</v>
      </c>
      <c r="F41" s="78" t="s">
        <v>77</v>
      </c>
      <c r="G41" s="40"/>
      <c r="H41" s="40"/>
      <c r="I41" s="40"/>
      <c r="J41" s="41"/>
      <c r="K41" s="40"/>
      <c r="L41" s="40"/>
      <c r="M41" s="40"/>
      <c r="N41" s="55" t="s">
        <v>284</v>
      </c>
      <c r="O41" s="116"/>
    </row>
    <row r="42" spans="1:15" ht="12" customHeight="1" thickBot="1" x14ac:dyDescent="0.3">
      <c r="A42" s="56"/>
      <c r="B42" s="75" t="s">
        <v>54</v>
      </c>
      <c r="C42" s="76" t="s">
        <v>501</v>
      </c>
      <c r="D42" s="77" t="s">
        <v>502</v>
      </c>
      <c r="E42" s="78" t="s">
        <v>682</v>
      </c>
      <c r="F42" s="78" t="s">
        <v>488</v>
      </c>
      <c r="G42" s="40"/>
      <c r="H42" s="40"/>
      <c r="I42" s="40"/>
      <c r="J42" s="41"/>
      <c r="K42" s="40"/>
      <c r="L42" s="40"/>
      <c r="M42" s="54"/>
      <c r="N42" s="55" t="s">
        <v>284</v>
      </c>
      <c r="O42" s="116"/>
    </row>
  </sheetData>
  <sortState ref="A7:P42">
    <sortCondition descending="1" ref="N7:N42"/>
  </sortState>
  <dataConsolidate/>
  <mergeCells count="1">
    <mergeCell ref="G5:M5"/>
  </mergeCells>
  <phoneticPr fontId="20" type="noConversion"/>
  <printOptions horizontalCentered="1"/>
  <pageMargins left="0.39370078740157483" right="0.39370078740157483" top="0.4" bottom="0.26" header="0.26" footer="0.21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showZeros="0" zoomScaleNormal="100" workbookViewId="0"/>
  </sheetViews>
  <sheetFormatPr defaultRowHeight="13.2" x14ac:dyDescent="0.25"/>
  <cols>
    <col min="1" max="1" width="5.44140625" style="1" customWidth="1"/>
    <col min="2" max="2" width="10.6640625" style="1" customWidth="1"/>
    <col min="3" max="3" width="14.6640625" style="1" customWidth="1"/>
    <col min="4" max="4" width="10" style="1" customWidth="1"/>
    <col min="5" max="5" width="12.33203125" style="1" bestFit="1" customWidth="1"/>
    <col min="6" max="6" width="18" style="1" bestFit="1" customWidth="1"/>
    <col min="7" max="9" width="7" style="42" customWidth="1"/>
    <col min="10" max="10" width="4.88671875" style="42" hidden="1" customWidth="1"/>
    <col min="11" max="13" width="7" style="42" customWidth="1"/>
    <col min="14" max="14" width="7.5546875" style="34" customWidth="1"/>
    <col min="15" max="15" width="5.44140625" style="1" customWidth="1"/>
    <col min="16" max="256" width="9.109375" style="1"/>
    <col min="257" max="257" width="5.44140625" style="1" customWidth="1"/>
    <col min="258" max="258" width="8.5546875" style="1" customWidth="1"/>
    <col min="259" max="259" width="14.6640625" style="1" customWidth="1"/>
    <col min="260" max="260" width="10" style="1" customWidth="1"/>
    <col min="261" max="261" width="12.33203125" style="1" bestFit="1" customWidth="1"/>
    <col min="262" max="262" width="18" style="1" bestFit="1" customWidth="1"/>
    <col min="263" max="265" width="7" style="1" customWidth="1"/>
    <col min="266" max="266" width="0" style="1" hidden="1" customWidth="1"/>
    <col min="267" max="269" width="7" style="1" customWidth="1"/>
    <col min="270" max="270" width="7.5546875" style="1" customWidth="1"/>
    <col min="271" max="512" width="9.109375" style="1"/>
    <col min="513" max="513" width="5.44140625" style="1" customWidth="1"/>
    <col min="514" max="514" width="8.5546875" style="1" customWidth="1"/>
    <col min="515" max="515" width="14.6640625" style="1" customWidth="1"/>
    <col min="516" max="516" width="10" style="1" customWidth="1"/>
    <col min="517" max="517" width="12.33203125" style="1" bestFit="1" customWidth="1"/>
    <col min="518" max="518" width="18" style="1" bestFit="1" customWidth="1"/>
    <col min="519" max="521" width="7" style="1" customWidth="1"/>
    <col min="522" max="522" width="0" style="1" hidden="1" customWidth="1"/>
    <col min="523" max="525" width="7" style="1" customWidth="1"/>
    <col min="526" max="526" width="7.5546875" style="1" customWidth="1"/>
    <col min="527" max="768" width="9.109375" style="1"/>
    <col min="769" max="769" width="5.44140625" style="1" customWidth="1"/>
    <col min="770" max="770" width="8.5546875" style="1" customWidth="1"/>
    <col min="771" max="771" width="14.6640625" style="1" customWidth="1"/>
    <col min="772" max="772" width="10" style="1" customWidth="1"/>
    <col min="773" max="773" width="12.33203125" style="1" bestFit="1" customWidth="1"/>
    <col min="774" max="774" width="18" style="1" bestFit="1" customWidth="1"/>
    <col min="775" max="777" width="7" style="1" customWidth="1"/>
    <col min="778" max="778" width="0" style="1" hidden="1" customWidth="1"/>
    <col min="779" max="781" width="7" style="1" customWidth="1"/>
    <col min="782" max="782" width="7.5546875" style="1" customWidth="1"/>
    <col min="783" max="1024" width="9.109375" style="1"/>
    <col min="1025" max="1025" width="5.44140625" style="1" customWidth="1"/>
    <col min="1026" max="1026" width="8.5546875" style="1" customWidth="1"/>
    <col min="1027" max="1027" width="14.6640625" style="1" customWidth="1"/>
    <col min="1028" max="1028" width="10" style="1" customWidth="1"/>
    <col min="1029" max="1029" width="12.33203125" style="1" bestFit="1" customWidth="1"/>
    <col min="1030" max="1030" width="18" style="1" bestFit="1" customWidth="1"/>
    <col min="1031" max="1033" width="7" style="1" customWidth="1"/>
    <col min="1034" max="1034" width="0" style="1" hidden="1" customWidth="1"/>
    <col min="1035" max="1037" width="7" style="1" customWidth="1"/>
    <col min="1038" max="1038" width="7.5546875" style="1" customWidth="1"/>
    <col min="1039" max="1280" width="9.109375" style="1"/>
    <col min="1281" max="1281" width="5.44140625" style="1" customWidth="1"/>
    <col min="1282" max="1282" width="8.5546875" style="1" customWidth="1"/>
    <col min="1283" max="1283" width="14.6640625" style="1" customWidth="1"/>
    <col min="1284" max="1284" width="10" style="1" customWidth="1"/>
    <col min="1285" max="1285" width="12.33203125" style="1" bestFit="1" customWidth="1"/>
    <col min="1286" max="1286" width="18" style="1" bestFit="1" customWidth="1"/>
    <col min="1287" max="1289" width="7" style="1" customWidth="1"/>
    <col min="1290" max="1290" width="0" style="1" hidden="1" customWidth="1"/>
    <col min="1291" max="1293" width="7" style="1" customWidth="1"/>
    <col min="1294" max="1294" width="7.5546875" style="1" customWidth="1"/>
    <col min="1295" max="1536" width="9.109375" style="1"/>
    <col min="1537" max="1537" width="5.44140625" style="1" customWidth="1"/>
    <col min="1538" max="1538" width="8.5546875" style="1" customWidth="1"/>
    <col min="1539" max="1539" width="14.6640625" style="1" customWidth="1"/>
    <col min="1540" max="1540" width="10" style="1" customWidth="1"/>
    <col min="1541" max="1541" width="12.33203125" style="1" bestFit="1" customWidth="1"/>
    <col min="1542" max="1542" width="18" style="1" bestFit="1" customWidth="1"/>
    <col min="1543" max="1545" width="7" style="1" customWidth="1"/>
    <col min="1546" max="1546" width="0" style="1" hidden="1" customWidth="1"/>
    <col min="1547" max="1549" width="7" style="1" customWidth="1"/>
    <col min="1550" max="1550" width="7.5546875" style="1" customWidth="1"/>
    <col min="1551" max="1792" width="9.109375" style="1"/>
    <col min="1793" max="1793" width="5.44140625" style="1" customWidth="1"/>
    <col min="1794" max="1794" width="8.5546875" style="1" customWidth="1"/>
    <col min="1795" max="1795" width="14.6640625" style="1" customWidth="1"/>
    <col min="1796" max="1796" width="10" style="1" customWidth="1"/>
    <col min="1797" max="1797" width="12.33203125" style="1" bestFit="1" customWidth="1"/>
    <col min="1798" max="1798" width="18" style="1" bestFit="1" customWidth="1"/>
    <col min="1799" max="1801" width="7" style="1" customWidth="1"/>
    <col min="1802" max="1802" width="0" style="1" hidden="1" customWidth="1"/>
    <col min="1803" max="1805" width="7" style="1" customWidth="1"/>
    <col min="1806" max="1806" width="7.5546875" style="1" customWidth="1"/>
    <col min="1807" max="2048" width="9.109375" style="1"/>
    <col min="2049" max="2049" width="5.44140625" style="1" customWidth="1"/>
    <col min="2050" max="2050" width="8.5546875" style="1" customWidth="1"/>
    <col min="2051" max="2051" width="14.6640625" style="1" customWidth="1"/>
    <col min="2052" max="2052" width="10" style="1" customWidth="1"/>
    <col min="2053" max="2053" width="12.33203125" style="1" bestFit="1" customWidth="1"/>
    <col min="2054" max="2054" width="18" style="1" bestFit="1" customWidth="1"/>
    <col min="2055" max="2057" width="7" style="1" customWidth="1"/>
    <col min="2058" max="2058" width="0" style="1" hidden="1" customWidth="1"/>
    <col min="2059" max="2061" width="7" style="1" customWidth="1"/>
    <col min="2062" max="2062" width="7.5546875" style="1" customWidth="1"/>
    <col min="2063" max="2304" width="9.109375" style="1"/>
    <col min="2305" max="2305" width="5.44140625" style="1" customWidth="1"/>
    <col min="2306" max="2306" width="8.5546875" style="1" customWidth="1"/>
    <col min="2307" max="2307" width="14.6640625" style="1" customWidth="1"/>
    <col min="2308" max="2308" width="10" style="1" customWidth="1"/>
    <col min="2309" max="2309" width="12.33203125" style="1" bestFit="1" customWidth="1"/>
    <col min="2310" max="2310" width="18" style="1" bestFit="1" customWidth="1"/>
    <col min="2311" max="2313" width="7" style="1" customWidth="1"/>
    <col min="2314" max="2314" width="0" style="1" hidden="1" customWidth="1"/>
    <col min="2315" max="2317" width="7" style="1" customWidth="1"/>
    <col min="2318" max="2318" width="7.5546875" style="1" customWidth="1"/>
    <col min="2319" max="2560" width="9.109375" style="1"/>
    <col min="2561" max="2561" width="5.44140625" style="1" customWidth="1"/>
    <col min="2562" max="2562" width="8.5546875" style="1" customWidth="1"/>
    <col min="2563" max="2563" width="14.6640625" style="1" customWidth="1"/>
    <col min="2564" max="2564" width="10" style="1" customWidth="1"/>
    <col min="2565" max="2565" width="12.33203125" style="1" bestFit="1" customWidth="1"/>
    <col min="2566" max="2566" width="18" style="1" bestFit="1" customWidth="1"/>
    <col min="2567" max="2569" width="7" style="1" customWidth="1"/>
    <col min="2570" max="2570" width="0" style="1" hidden="1" customWidth="1"/>
    <col min="2571" max="2573" width="7" style="1" customWidth="1"/>
    <col min="2574" max="2574" width="7.5546875" style="1" customWidth="1"/>
    <col min="2575" max="2816" width="9.109375" style="1"/>
    <col min="2817" max="2817" width="5.44140625" style="1" customWidth="1"/>
    <col min="2818" max="2818" width="8.5546875" style="1" customWidth="1"/>
    <col min="2819" max="2819" width="14.6640625" style="1" customWidth="1"/>
    <col min="2820" max="2820" width="10" style="1" customWidth="1"/>
    <col min="2821" max="2821" width="12.33203125" style="1" bestFit="1" customWidth="1"/>
    <col min="2822" max="2822" width="18" style="1" bestFit="1" customWidth="1"/>
    <col min="2823" max="2825" width="7" style="1" customWidth="1"/>
    <col min="2826" max="2826" width="0" style="1" hidden="1" customWidth="1"/>
    <col min="2827" max="2829" width="7" style="1" customWidth="1"/>
    <col min="2830" max="2830" width="7.5546875" style="1" customWidth="1"/>
    <col min="2831" max="3072" width="9.109375" style="1"/>
    <col min="3073" max="3073" width="5.44140625" style="1" customWidth="1"/>
    <col min="3074" max="3074" width="8.5546875" style="1" customWidth="1"/>
    <col min="3075" max="3075" width="14.6640625" style="1" customWidth="1"/>
    <col min="3076" max="3076" width="10" style="1" customWidth="1"/>
    <col min="3077" max="3077" width="12.33203125" style="1" bestFit="1" customWidth="1"/>
    <col min="3078" max="3078" width="18" style="1" bestFit="1" customWidth="1"/>
    <col min="3079" max="3081" width="7" style="1" customWidth="1"/>
    <col min="3082" max="3082" width="0" style="1" hidden="1" customWidth="1"/>
    <col min="3083" max="3085" width="7" style="1" customWidth="1"/>
    <col min="3086" max="3086" width="7.5546875" style="1" customWidth="1"/>
    <col min="3087" max="3328" width="9.109375" style="1"/>
    <col min="3329" max="3329" width="5.44140625" style="1" customWidth="1"/>
    <col min="3330" max="3330" width="8.5546875" style="1" customWidth="1"/>
    <col min="3331" max="3331" width="14.6640625" style="1" customWidth="1"/>
    <col min="3332" max="3332" width="10" style="1" customWidth="1"/>
    <col min="3333" max="3333" width="12.33203125" style="1" bestFit="1" customWidth="1"/>
    <col min="3334" max="3334" width="18" style="1" bestFit="1" customWidth="1"/>
    <col min="3335" max="3337" width="7" style="1" customWidth="1"/>
    <col min="3338" max="3338" width="0" style="1" hidden="1" customWidth="1"/>
    <col min="3339" max="3341" width="7" style="1" customWidth="1"/>
    <col min="3342" max="3342" width="7.5546875" style="1" customWidth="1"/>
    <col min="3343" max="3584" width="9.109375" style="1"/>
    <col min="3585" max="3585" width="5.44140625" style="1" customWidth="1"/>
    <col min="3586" max="3586" width="8.5546875" style="1" customWidth="1"/>
    <col min="3587" max="3587" width="14.6640625" style="1" customWidth="1"/>
    <col min="3588" max="3588" width="10" style="1" customWidth="1"/>
    <col min="3589" max="3589" width="12.33203125" style="1" bestFit="1" customWidth="1"/>
    <col min="3590" max="3590" width="18" style="1" bestFit="1" customWidth="1"/>
    <col min="3591" max="3593" width="7" style="1" customWidth="1"/>
    <col min="3594" max="3594" width="0" style="1" hidden="1" customWidth="1"/>
    <col min="3595" max="3597" width="7" style="1" customWidth="1"/>
    <col min="3598" max="3598" width="7.5546875" style="1" customWidth="1"/>
    <col min="3599" max="3840" width="9.109375" style="1"/>
    <col min="3841" max="3841" width="5.44140625" style="1" customWidth="1"/>
    <col min="3842" max="3842" width="8.5546875" style="1" customWidth="1"/>
    <col min="3843" max="3843" width="14.6640625" style="1" customWidth="1"/>
    <col min="3844" max="3844" width="10" style="1" customWidth="1"/>
    <col min="3845" max="3845" width="12.33203125" style="1" bestFit="1" customWidth="1"/>
    <col min="3846" max="3846" width="18" style="1" bestFit="1" customWidth="1"/>
    <col min="3847" max="3849" width="7" style="1" customWidth="1"/>
    <col min="3850" max="3850" width="0" style="1" hidden="1" customWidth="1"/>
    <col min="3851" max="3853" width="7" style="1" customWidth="1"/>
    <col min="3854" max="3854" width="7.5546875" style="1" customWidth="1"/>
    <col min="3855" max="4096" width="9.109375" style="1"/>
    <col min="4097" max="4097" width="5.44140625" style="1" customWidth="1"/>
    <col min="4098" max="4098" width="8.5546875" style="1" customWidth="1"/>
    <col min="4099" max="4099" width="14.6640625" style="1" customWidth="1"/>
    <col min="4100" max="4100" width="10" style="1" customWidth="1"/>
    <col min="4101" max="4101" width="12.33203125" style="1" bestFit="1" customWidth="1"/>
    <col min="4102" max="4102" width="18" style="1" bestFit="1" customWidth="1"/>
    <col min="4103" max="4105" width="7" style="1" customWidth="1"/>
    <col min="4106" max="4106" width="0" style="1" hidden="1" customWidth="1"/>
    <col min="4107" max="4109" width="7" style="1" customWidth="1"/>
    <col min="4110" max="4110" width="7.5546875" style="1" customWidth="1"/>
    <col min="4111" max="4352" width="9.109375" style="1"/>
    <col min="4353" max="4353" width="5.44140625" style="1" customWidth="1"/>
    <col min="4354" max="4354" width="8.5546875" style="1" customWidth="1"/>
    <col min="4355" max="4355" width="14.6640625" style="1" customWidth="1"/>
    <col min="4356" max="4356" width="10" style="1" customWidth="1"/>
    <col min="4357" max="4357" width="12.33203125" style="1" bestFit="1" customWidth="1"/>
    <col min="4358" max="4358" width="18" style="1" bestFit="1" customWidth="1"/>
    <col min="4359" max="4361" width="7" style="1" customWidth="1"/>
    <col min="4362" max="4362" width="0" style="1" hidden="1" customWidth="1"/>
    <col min="4363" max="4365" width="7" style="1" customWidth="1"/>
    <col min="4366" max="4366" width="7.5546875" style="1" customWidth="1"/>
    <col min="4367" max="4608" width="9.109375" style="1"/>
    <col min="4609" max="4609" width="5.44140625" style="1" customWidth="1"/>
    <col min="4610" max="4610" width="8.5546875" style="1" customWidth="1"/>
    <col min="4611" max="4611" width="14.6640625" style="1" customWidth="1"/>
    <col min="4612" max="4612" width="10" style="1" customWidth="1"/>
    <col min="4613" max="4613" width="12.33203125" style="1" bestFit="1" customWidth="1"/>
    <col min="4614" max="4614" width="18" style="1" bestFit="1" customWidth="1"/>
    <col min="4615" max="4617" width="7" style="1" customWidth="1"/>
    <col min="4618" max="4618" width="0" style="1" hidden="1" customWidth="1"/>
    <col min="4619" max="4621" width="7" style="1" customWidth="1"/>
    <col min="4622" max="4622" width="7.5546875" style="1" customWidth="1"/>
    <col min="4623" max="4864" width="9.109375" style="1"/>
    <col min="4865" max="4865" width="5.44140625" style="1" customWidth="1"/>
    <col min="4866" max="4866" width="8.5546875" style="1" customWidth="1"/>
    <col min="4867" max="4867" width="14.6640625" style="1" customWidth="1"/>
    <col min="4868" max="4868" width="10" style="1" customWidth="1"/>
    <col min="4869" max="4869" width="12.33203125" style="1" bestFit="1" customWidth="1"/>
    <col min="4870" max="4870" width="18" style="1" bestFit="1" customWidth="1"/>
    <col min="4871" max="4873" width="7" style="1" customWidth="1"/>
    <col min="4874" max="4874" width="0" style="1" hidden="1" customWidth="1"/>
    <col min="4875" max="4877" width="7" style="1" customWidth="1"/>
    <col min="4878" max="4878" width="7.5546875" style="1" customWidth="1"/>
    <col min="4879" max="5120" width="9.109375" style="1"/>
    <col min="5121" max="5121" width="5.44140625" style="1" customWidth="1"/>
    <col min="5122" max="5122" width="8.5546875" style="1" customWidth="1"/>
    <col min="5123" max="5123" width="14.6640625" style="1" customWidth="1"/>
    <col min="5124" max="5124" width="10" style="1" customWidth="1"/>
    <col min="5125" max="5125" width="12.33203125" style="1" bestFit="1" customWidth="1"/>
    <col min="5126" max="5126" width="18" style="1" bestFit="1" customWidth="1"/>
    <col min="5127" max="5129" width="7" style="1" customWidth="1"/>
    <col min="5130" max="5130" width="0" style="1" hidden="1" customWidth="1"/>
    <col min="5131" max="5133" width="7" style="1" customWidth="1"/>
    <col min="5134" max="5134" width="7.5546875" style="1" customWidth="1"/>
    <col min="5135" max="5376" width="9.109375" style="1"/>
    <col min="5377" max="5377" width="5.44140625" style="1" customWidth="1"/>
    <col min="5378" max="5378" width="8.5546875" style="1" customWidth="1"/>
    <col min="5379" max="5379" width="14.6640625" style="1" customWidth="1"/>
    <col min="5380" max="5380" width="10" style="1" customWidth="1"/>
    <col min="5381" max="5381" width="12.33203125" style="1" bestFit="1" customWidth="1"/>
    <col min="5382" max="5382" width="18" style="1" bestFit="1" customWidth="1"/>
    <col min="5383" max="5385" width="7" style="1" customWidth="1"/>
    <col min="5386" max="5386" width="0" style="1" hidden="1" customWidth="1"/>
    <col min="5387" max="5389" width="7" style="1" customWidth="1"/>
    <col min="5390" max="5390" width="7.5546875" style="1" customWidth="1"/>
    <col min="5391" max="5632" width="9.109375" style="1"/>
    <col min="5633" max="5633" width="5.44140625" style="1" customWidth="1"/>
    <col min="5634" max="5634" width="8.5546875" style="1" customWidth="1"/>
    <col min="5635" max="5635" width="14.6640625" style="1" customWidth="1"/>
    <col min="5636" max="5636" width="10" style="1" customWidth="1"/>
    <col min="5637" max="5637" width="12.33203125" style="1" bestFit="1" customWidth="1"/>
    <col min="5638" max="5638" width="18" style="1" bestFit="1" customWidth="1"/>
    <col min="5639" max="5641" width="7" style="1" customWidth="1"/>
    <col min="5642" max="5642" width="0" style="1" hidden="1" customWidth="1"/>
    <col min="5643" max="5645" width="7" style="1" customWidth="1"/>
    <col min="5646" max="5646" width="7.5546875" style="1" customWidth="1"/>
    <col min="5647" max="5888" width="9.109375" style="1"/>
    <col min="5889" max="5889" width="5.44140625" style="1" customWidth="1"/>
    <col min="5890" max="5890" width="8.5546875" style="1" customWidth="1"/>
    <col min="5891" max="5891" width="14.6640625" style="1" customWidth="1"/>
    <col min="5892" max="5892" width="10" style="1" customWidth="1"/>
    <col min="5893" max="5893" width="12.33203125" style="1" bestFit="1" customWidth="1"/>
    <col min="5894" max="5894" width="18" style="1" bestFit="1" customWidth="1"/>
    <col min="5895" max="5897" width="7" style="1" customWidth="1"/>
    <col min="5898" max="5898" width="0" style="1" hidden="1" customWidth="1"/>
    <col min="5899" max="5901" width="7" style="1" customWidth="1"/>
    <col min="5902" max="5902" width="7.5546875" style="1" customWidth="1"/>
    <col min="5903" max="6144" width="9.109375" style="1"/>
    <col min="6145" max="6145" width="5.44140625" style="1" customWidth="1"/>
    <col min="6146" max="6146" width="8.5546875" style="1" customWidth="1"/>
    <col min="6147" max="6147" width="14.6640625" style="1" customWidth="1"/>
    <col min="6148" max="6148" width="10" style="1" customWidth="1"/>
    <col min="6149" max="6149" width="12.33203125" style="1" bestFit="1" customWidth="1"/>
    <col min="6150" max="6150" width="18" style="1" bestFit="1" customWidth="1"/>
    <col min="6151" max="6153" width="7" style="1" customWidth="1"/>
    <col min="6154" max="6154" width="0" style="1" hidden="1" customWidth="1"/>
    <col min="6155" max="6157" width="7" style="1" customWidth="1"/>
    <col min="6158" max="6158" width="7.5546875" style="1" customWidth="1"/>
    <col min="6159" max="6400" width="9.109375" style="1"/>
    <col min="6401" max="6401" width="5.44140625" style="1" customWidth="1"/>
    <col min="6402" max="6402" width="8.5546875" style="1" customWidth="1"/>
    <col min="6403" max="6403" width="14.6640625" style="1" customWidth="1"/>
    <col min="6404" max="6404" width="10" style="1" customWidth="1"/>
    <col min="6405" max="6405" width="12.33203125" style="1" bestFit="1" customWidth="1"/>
    <col min="6406" max="6406" width="18" style="1" bestFit="1" customWidth="1"/>
    <col min="6407" max="6409" width="7" style="1" customWidth="1"/>
    <col min="6410" max="6410" width="0" style="1" hidden="1" customWidth="1"/>
    <col min="6411" max="6413" width="7" style="1" customWidth="1"/>
    <col min="6414" max="6414" width="7.5546875" style="1" customWidth="1"/>
    <col min="6415" max="6656" width="9.109375" style="1"/>
    <col min="6657" max="6657" width="5.44140625" style="1" customWidth="1"/>
    <col min="6658" max="6658" width="8.5546875" style="1" customWidth="1"/>
    <col min="6659" max="6659" width="14.6640625" style="1" customWidth="1"/>
    <col min="6660" max="6660" width="10" style="1" customWidth="1"/>
    <col min="6661" max="6661" width="12.33203125" style="1" bestFit="1" customWidth="1"/>
    <col min="6662" max="6662" width="18" style="1" bestFit="1" customWidth="1"/>
    <col min="6663" max="6665" width="7" style="1" customWidth="1"/>
    <col min="6666" max="6666" width="0" style="1" hidden="1" customWidth="1"/>
    <col min="6667" max="6669" width="7" style="1" customWidth="1"/>
    <col min="6670" max="6670" width="7.5546875" style="1" customWidth="1"/>
    <col min="6671" max="6912" width="9.109375" style="1"/>
    <col min="6913" max="6913" width="5.44140625" style="1" customWidth="1"/>
    <col min="6914" max="6914" width="8.5546875" style="1" customWidth="1"/>
    <col min="6915" max="6915" width="14.6640625" style="1" customWidth="1"/>
    <col min="6916" max="6916" width="10" style="1" customWidth="1"/>
    <col min="6917" max="6917" width="12.33203125" style="1" bestFit="1" customWidth="1"/>
    <col min="6918" max="6918" width="18" style="1" bestFit="1" customWidth="1"/>
    <col min="6919" max="6921" width="7" style="1" customWidth="1"/>
    <col min="6922" max="6922" width="0" style="1" hidden="1" customWidth="1"/>
    <col min="6923" max="6925" width="7" style="1" customWidth="1"/>
    <col min="6926" max="6926" width="7.5546875" style="1" customWidth="1"/>
    <col min="6927" max="7168" width="9.109375" style="1"/>
    <col min="7169" max="7169" width="5.44140625" style="1" customWidth="1"/>
    <col min="7170" max="7170" width="8.5546875" style="1" customWidth="1"/>
    <col min="7171" max="7171" width="14.6640625" style="1" customWidth="1"/>
    <col min="7172" max="7172" width="10" style="1" customWidth="1"/>
    <col min="7173" max="7173" width="12.33203125" style="1" bestFit="1" customWidth="1"/>
    <col min="7174" max="7174" width="18" style="1" bestFit="1" customWidth="1"/>
    <col min="7175" max="7177" width="7" style="1" customWidth="1"/>
    <col min="7178" max="7178" width="0" style="1" hidden="1" customWidth="1"/>
    <col min="7179" max="7181" width="7" style="1" customWidth="1"/>
    <col min="7182" max="7182" width="7.5546875" style="1" customWidth="1"/>
    <col min="7183" max="7424" width="9.109375" style="1"/>
    <col min="7425" max="7425" width="5.44140625" style="1" customWidth="1"/>
    <col min="7426" max="7426" width="8.5546875" style="1" customWidth="1"/>
    <col min="7427" max="7427" width="14.6640625" style="1" customWidth="1"/>
    <col min="7428" max="7428" width="10" style="1" customWidth="1"/>
    <col min="7429" max="7429" width="12.33203125" style="1" bestFit="1" customWidth="1"/>
    <col min="7430" max="7430" width="18" style="1" bestFit="1" customWidth="1"/>
    <col min="7431" max="7433" width="7" style="1" customWidth="1"/>
    <col min="7434" max="7434" width="0" style="1" hidden="1" customWidth="1"/>
    <col min="7435" max="7437" width="7" style="1" customWidth="1"/>
    <col min="7438" max="7438" width="7.5546875" style="1" customWidth="1"/>
    <col min="7439" max="7680" width="9.109375" style="1"/>
    <col min="7681" max="7681" width="5.44140625" style="1" customWidth="1"/>
    <col min="7682" max="7682" width="8.5546875" style="1" customWidth="1"/>
    <col min="7683" max="7683" width="14.6640625" style="1" customWidth="1"/>
    <col min="7684" max="7684" width="10" style="1" customWidth="1"/>
    <col min="7685" max="7685" width="12.33203125" style="1" bestFit="1" customWidth="1"/>
    <col min="7686" max="7686" width="18" style="1" bestFit="1" customWidth="1"/>
    <col min="7687" max="7689" width="7" style="1" customWidth="1"/>
    <col min="7690" max="7690" width="0" style="1" hidden="1" customWidth="1"/>
    <col min="7691" max="7693" width="7" style="1" customWidth="1"/>
    <col min="7694" max="7694" width="7.5546875" style="1" customWidth="1"/>
    <col min="7695" max="7936" width="9.109375" style="1"/>
    <col min="7937" max="7937" width="5.44140625" style="1" customWidth="1"/>
    <col min="7938" max="7938" width="8.5546875" style="1" customWidth="1"/>
    <col min="7939" max="7939" width="14.6640625" style="1" customWidth="1"/>
    <col min="7940" max="7940" width="10" style="1" customWidth="1"/>
    <col min="7941" max="7941" width="12.33203125" style="1" bestFit="1" customWidth="1"/>
    <col min="7942" max="7942" width="18" style="1" bestFit="1" customWidth="1"/>
    <col min="7943" max="7945" width="7" style="1" customWidth="1"/>
    <col min="7946" max="7946" width="0" style="1" hidden="1" customWidth="1"/>
    <col min="7947" max="7949" width="7" style="1" customWidth="1"/>
    <col min="7950" max="7950" width="7.5546875" style="1" customWidth="1"/>
    <col min="7951" max="8192" width="9.109375" style="1"/>
    <col min="8193" max="8193" width="5.44140625" style="1" customWidth="1"/>
    <col min="8194" max="8194" width="8.5546875" style="1" customWidth="1"/>
    <col min="8195" max="8195" width="14.6640625" style="1" customWidth="1"/>
    <col min="8196" max="8196" width="10" style="1" customWidth="1"/>
    <col min="8197" max="8197" width="12.33203125" style="1" bestFit="1" customWidth="1"/>
    <col min="8198" max="8198" width="18" style="1" bestFit="1" customWidth="1"/>
    <col min="8199" max="8201" width="7" style="1" customWidth="1"/>
    <col min="8202" max="8202" width="0" style="1" hidden="1" customWidth="1"/>
    <col min="8203" max="8205" width="7" style="1" customWidth="1"/>
    <col min="8206" max="8206" width="7.5546875" style="1" customWidth="1"/>
    <col min="8207" max="8448" width="9.109375" style="1"/>
    <col min="8449" max="8449" width="5.44140625" style="1" customWidth="1"/>
    <col min="8450" max="8450" width="8.5546875" style="1" customWidth="1"/>
    <col min="8451" max="8451" width="14.6640625" style="1" customWidth="1"/>
    <col min="8452" max="8452" width="10" style="1" customWidth="1"/>
    <col min="8453" max="8453" width="12.33203125" style="1" bestFit="1" customWidth="1"/>
    <col min="8454" max="8454" width="18" style="1" bestFit="1" customWidth="1"/>
    <col min="8455" max="8457" width="7" style="1" customWidth="1"/>
    <col min="8458" max="8458" width="0" style="1" hidden="1" customWidth="1"/>
    <col min="8459" max="8461" width="7" style="1" customWidth="1"/>
    <col min="8462" max="8462" width="7.5546875" style="1" customWidth="1"/>
    <col min="8463" max="8704" width="9.109375" style="1"/>
    <col min="8705" max="8705" width="5.44140625" style="1" customWidth="1"/>
    <col min="8706" max="8706" width="8.5546875" style="1" customWidth="1"/>
    <col min="8707" max="8707" width="14.6640625" style="1" customWidth="1"/>
    <col min="8708" max="8708" width="10" style="1" customWidth="1"/>
    <col min="8709" max="8709" width="12.33203125" style="1" bestFit="1" customWidth="1"/>
    <col min="8710" max="8710" width="18" style="1" bestFit="1" customWidth="1"/>
    <col min="8711" max="8713" width="7" style="1" customWidth="1"/>
    <col min="8714" max="8714" width="0" style="1" hidden="1" customWidth="1"/>
    <col min="8715" max="8717" width="7" style="1" customWidth="1"/>
    <col min="8718" max="8718" width="7.5546875" style="1" customWidth="1"/>
    <col min="8719" max="8960" width="9.109375" style="1"/>
    <col min="8961" max="8961" width="5.44140625" style="1" customWidth="1"/>
    <col min="8962" max="8962" width="8.5546875" style="1" customWidth="1"/>
    <col min="8963" max="8963" width="14.6640625" style="1" customWidth="1"/>
    <col min="8964" max="8964" width="10" style="1" customWidth="1"/>
    <col min="8965" max="8965" width="12.33203125" style="1" bestFit="1" customWidth="1"/>
    <col min="8966" max="8966" width="18" style="1" bestFit="1" customWidth="1"/>
    <col min="8967" max="8969" width="7" style="1" customWidth="1"/>
    <col min="8970" max="8970" width="0" style="1" hidden="1" customWidth="1"/>
    <col min="8971" max="8973" width="7" style="1" customWidth="1"/>
    <col min="8974" max="8974" width="7.5546875" style="1" customWidth="1"/>
    <col min="8975" max="9216" width="9.109375" style="1"/>
    <col min="9217" max="9217" width="5.44140625" style="1" customWidth="1"/>
    <col min="9218" max="9218" width="8.5546875" style="1" customWidth="1"/>
    <col min="9219" max="9219" width="14.6640625" style="1" customWidth="1"/>
    <col min="9220" max="9220" width="10" style="1" customWidth="1"/>
    <col min="9221" max="9221" width="12.33203125" style="1" bestFit="1" customWidth="1"/>
    <col min="9222" max="9222" width="18" style="1" bestFit="1" customWidth="1"/>
    <col min="9223" max="9225" width="7" style="1" customWidth="1"/>
    <col min="9226" max="9226" width="0" style="1" hidden="1" customWidth="1"/>
    <col min="9227" max="9229" width="7" style="1" customWidth="1"/>
    <col min="9230" max="9230" width="7.5546875" style="1" customWidth="1"/>
    <col min="9231" max="9472" width="9.109375" style="1"/>
    <col min="9473" max="9473" width="5.44140625" style="1" customWidth="1"/>
    <col min="9474" max="9474" width="8.5546875" style="1" customWidth="1"/>
    <col min="9475" max="9475" width="14.6640625" style="1" customWidth="1"/>
    <col min="9476" max="9476" width="10" style="1" customWidth="1"/>
    <col min="9477" max="9477" width="12.33203125" style="1" bestFit="1" customWidth="1"/>
    <col min="9478" max="9478" width="18" style="1" bestFit="1" customWidth="1"/>
    <col min="9479" max="9481" width="7" style="1" customWidth="1"/>
    <col min="9482" max="9482" width="0" style="1" hidden="1" customWidth="1"/>
    <col min="9483" max="9485" width="7" style="1" customWidth="1"/>
    <col min="9486" max="9486" width="7.5546875" style="1" customWidth="1"/>
    <col min="9487" max="9728" width="9.109375" style="1"/>
    <col min="9729" max="9729" width="5.44140625" style="1" customWidth="1"/>
    <col min="9730" max="9730" width="8.5546875" style="1" customWidth="1"/>
    <col min="9731" max="9731" width="14.6640625" style="1" customWidth="1"/>
    <col min="9732" max="9732" width="10" style="1" customWidth="1"/>
    <col min="9733" max="9733" width="12.33203125" style="1" bestFit="1" customWidth="1"/>
    <col min="9734" max="9734" width="18" style="1" bestFit="1" customWidth="1"/>
    <col min="9735" max="9737" width="7" style="1" customWidth="1"/>
    <col min="9738" max="9738" width="0" style="1" hidden="1" customWidth="1"/>
    <col min="9739" max="9741" width="7" style="1" customWidth="1"/>
    <col min="9742" max="9742" width="7.5546875" style="1" customWidth="1"/>
    <col min="9743" max="9984" width="9.109375" style="1"/>
    <col min="9985" max="9985" width="5.44140625" style="1" customWidth="1"/>
    <col min="9986" max="9986" width="8.5546875" style="1" customWidth="1"/>
    <col min="9987" max="9987" width="14.6640625" style="1" customWidth="1"/>
    <col min="9988" max="9988" width="10" style="1" customWidth="1"/>
    <col min="9989" max="9989" width="12.33203125" style="1" bestFit="1" customWidth="1"/>
    <col min="9990" max="9990" width="18" style="1" bestFit="1" customWidth="1"/>
    <col min="9991" max="9993" width="7" style="1" customWidth="1"/>
    <col min="9994" max="9994" width="0" style="1" hidden="1" customWidth="1"/>
    <col min="9995" max="9997" width="7" style="1" customWidth="1"/>
    <col min="9998" max="9998" width="7.5546875" style="1" customWidth="1"/>
    <col min="9999" max="10240" width="9.109375" style="1"/>
    <col min="10241" max="10241" width="5.44140625" style="1" customWidth="1"/>
    <col min="10242" max="10242" width="8.5546875" style="1" customWidth="1"/>
    <col min="10243" max="10243" width="14.6640625" style="1" customWidth="1"/>
    <col min="10244" max="10244" width="10" style="1" customWidth="1"/>
    <col min="10245" max="10245" width="12.33203125" style="1" bestFit="1" customWidth="1"/>
    <col min="10246" max="10246" width="18" style="1" bestFit="1" customWidth="1"/>
    <col min="10247" max="10249" width="7" style="1" customWidth="1"/>
    <col min="10250" max="10250" width="0" style="1" hidden="1" customWidth="1"/>
    <col min="10251" max="10253" width="7" style="1" customWidth="1"/>
    <col min="10254" max="10254" width="7.5546875" style="1" customWidth="1"/>
    <col min="10255" max="10496" width="9.109375" style="1"/>
    <col min="10497" max="10497" width="5.44140625" style="1" customWidth="1"/>
    <col min="10498" max="10498" width="8.5546875" style="1" customWidth="1"/>
    <col min="10499" max="10499" width="14.6640625" style="1" customWidth="1"/>
    <col min="10500" max="10500" width="10" style="1" customWidth="1"/>
    <col min="10501" max="10501" width="12.33203125" style="1" bestFit="1" customWidth="1"/>
    <col min="10502" max="10502" width="18" style="1" bestFit="1" customWidth="1"/>
    <col min="10503" max="10505" width="7" style="1" customWidth="1"/>
    <col min="10506" max="10506" width="0" style="1" hidden="1" customWidth="1"/>
    <col min="10507" max="10509" width="7" style="1" customWidth="1"/>
    <col min="10510" max="10510" width="7.5546875" style="1" customWidth="1"/>
    <col min="10511" max="10752" width="9.109375" style="1"/>
    <col min="10753" max="10753" width="5.44140625" style="1" customWidth="1"/>
    <col min="10754" max="10754" width="8.5546875" style="1" customWidth="1"/>
    <col min="10755" max="10755" width="14.6640625" style="1" customWidth="1"/>
    <col min="10756" max="10756" width="10" style="1" customWidth="1"/>
    <col min="10757" max="10757" width="12.33203125" style="1" bestFit="1" customWidth="1"/>
    <col min="10758" max="10758" width="18" style="1" bestFit="1" customWidth="1"/>
    <col min="10759" max="10761" width="7" style="1" customWidth="1"/>
    <col min="10762" max="10762" width="0" style="1" hidden="1" customWidth="1"/>
    <col min="10763" max="10765" width="7" style="1" customWidth="1"/>
    <col min="10766" max="10766" width="7.5546875" style="1" customWidth="1"/>
    <col min="10767" max="11008" width="9.109375" style="1"/>
    <col min="11009" max="11009" width="5.44140625" style="1" customWidth="1"/>
    <col min="11010" max="11010" width="8.5546875" style="1" customWidth="1"/>
    <col min="11011" max="11011" width="14.6640625" style="1" customWidth="1"/>
    <col min="11012" max="11012" width="10" style="1" customWidth="1"/>
    <col min="11013" max="11013" width="12.33203125" style="1" bestFit="1" customWidth="1"/>
    <col min="11014" max="11014" width="18" style="1" bestFit="1" customWidth="1"/>
    <col min="11015" max="11017" width="7" style="1" customWidth="1"/>
    <col min="11018" max="11018" width="0" style="1" hidden="1" customWidth="1"/>
    <col min="11019" max="11021" width="7" style="1" customWidth="1"/>
    <col min="11022" max="11022" width="7.5546875" style="1" customWidth="1"/>
    <col min="11023" max="11264" width="9.109375" style="1"/>
    <col min="11265" max="11265" width="5.44140625" style="1" customWidth="1"/>
    <col min="11266" max="11266" width="8.5546875" style="1" customWidth="1"/>
    <col min="11267" max="11267" width="14.6640625" style="1" customWidth="1"/>
    <col min="11268" max="11268" width="10" style="1" customWidth="1"/>
    <col min="11269" max="11269" width="12.33203125" style="1" bestFit="1" customWidth="1"/>
    <col min="11270" max="11270" width="18" style="1" bestFit="1" customWidth="1"/>
    <col min="11271" max="11273" width="7" style="1" customWidth="1"/>
    <col min="11274" max="11274" width="0" style="1" hidden="1" customWidth="1"/>
    <col min="11275" max="11277" width="7" style="1" customWidth="1"/>
    <col min="11278" max="11278" width="7.5546875" style="1" customWidth="1"/>
    <col min="11279" max="11520" width="9.109375" style="1"/>
    <col min="11521" max="11521" width="5.44140625" style="1" customWidth="1"/>
    <col min="11522" max="11522" width="8.5546875" style="1" customWidth="1"/>
    <col min="11523" max="11523" width="14.6640625" style="1" customWidth="1"/>
    <col min="11524" max="11524" width="10" style="1" customWidth="1"/>
    <col min="11525" max="11525" width="12.33203125" style="1" bestFit="1" customWidth="1"/>
    <col min="11526" max="11526" width="18" style="1" bestFit="1" customWidth="1"/>
    <col min="11527" max="11529" width="7" style="1" customWidth="1"/>
    <col min="11530" max="11530" width="0" style="1" hidden="1" customWidth="1"/>
    <col min="11531" max="11533" width="7" style="1" customWidth="1"/>
    <col min="11534" max="11534" width="7.5546875" style="1" customWidth="1"/>
    <col min="11535" max="11776" width="9.109375" style="1"/>
    <col min="11777" max="11777" width="5.44140625" style="1" customWidth="1"/>
    <col min="11778" max="11778" width="8.5546875" style="1" customWidth="1"/>
    <col min="11779" max="11779" width="14.6640625" style="1" customWidth="1"/>
    <col min="11780" max="11780" width="10" style="1" customWidth="1"/>
    <col min="11781" max="11781" width="12.33203125" style="1" bestFit="1" customWidth="1"/>
    <col min="11782" max="11782" width="18" style="1" bestFit="1" customWidth="1"/>
    <col min="11783" max="11785" width="7" style="1" customWidth="1"/>
    <col min="11786" max="11786" width="0" style="1" hidden="1" customWidth="1"/>
    <col min="11787" max="11789" width="7" style="1" customWidth="1"/>
    <col min="11790" max="11790" width="7.5546875" style="1" customWidth="1"/>
    <col min="11791" max="12032" width="9.109375" style="1"/>
    <col min="12033" max="12033" width="5.44140625" style="1" customWidth="1"/>
    <col min="12034" max="12034" width="8.5546875" style="1" customWidth="1"/>
    <col min="12035" max="12035" width="14.6640625" style="1" customWidth="1"/>
    <col min="12036" max="12036" width="10" style="1" customWidth="1"/>
    <col min="12037" max="12037" width="12.33203125" style="1" bestFit="1" customWidth="1"/>
    <col min="12038" max="12038" width="18" style="1" bestFit="1" customWidth="1"/>
    <col min="12039" max="12041" width="7" style="1" customWidth="1"/>
    <col min="12042" max="12042" width="0" style="1" hidden="1" customWidth="1"/>
    <col min="12043" max="12045" width="7" style="1" customWidth="1"/>
    <col min="12046" max="12046" width="7.5546875" style="1" customWidth="1"/>
    <col min="12047" max="12288" width="9.109375" style="1"/>
    <col min="12289" max="12289" width="5.44140625" style="1" customWidth="1"/>
    <col min="12290" max="12290" width="8.5546875" style="1" customWidth="1"/>
    <col min="12291" max="12291" width="14.6640625" style="1" customWidth="1"/>
    <col min="12292" max="12292" width="10" style="1" customWidth="1"/>
    <col min="12293" max="12293" width="12.33203125" style="1" bestFit="1" customWidth="1"/>
    <col min="12294" max="12294" width="18" style="1" bestFit="1" customWidth="1"/>
    <col min="12295" max="12297" width="7" style="1" customWidth="1"/>
    <col min="12298" max="12298" width="0" style="1" hidden="1" customWidth="1"/>
    <col min="12299" max="12301" width="7" style="1" customWidth="1"/>
    <col min="12302" max="12302" width="7.5546875" style="1" customWidth="1"/>
    <col min="12303" max="12544" width="9.109375" style="1"/>
    <col min="12545" max="12545" width="5.44140625" style="1" customWidth="1"/>
    <col min="12546" max="12546" width="8.5546875" style="1" customWidth="1"/>
    <col min="12547" max="12547" width="14.6640625" style="1" customWidth="1"/>
    <col min="12548" max="12548" width="10" style="1" customWidth="1"/>
    <col min="12549" max="12549" width="12.33203125" style="1" bestFit="1" customWidth="1"/>
    <col min="12550" max="12550" width="18" style="1" bestFit="1" customWidth="1"/>
    <col min="12551" max="12553" width="7" style="1" customWidth="1"/>
    <col min="12554" max="12554" width="0" style="1" hidden="1" customWidth="1"/>
    <col min="12555" max="12557" width="7" style="1" customWidth="1"/>
    <col min="12558" max="12558" width="7.5546875" style="1" customWidth="1"/>
    <col min="12559" max="12800" width="9.109375" style="1"/>
    <col min="12801" max="12801" width="5.44140625" style="1" customWidth="1"/>
    <col min="12802" max="12802" width="8.5546875" style="1" customWidth="1"/>
    <col min="12803" max="12803" width="14.6640625" style="1" customWidth="1"/>
    <col min="12804" max="12804" width="10" style="1" customWidth="1"/>
    <col min="12805" max="12805" width="12.33203125" style="1" bestFit="1" customWidth="1"/>
    <col min="12806" max="12806" width="18" style="1" bestFit="1" customWidth="1"/>
    <col min="12807" max="12809" width="7" style="1" customWidth="1"/>
    <col min="12810" max="12810" width="0" style="1" hidden="1" customWidth="1"/>
    <col min="12811" max="12813" width="7" style="1" customWidth="1"/>
    <col min="12814" max="12814" width="7.5546875" style="1" customWidth="1"/>
    <col min="12815" max="13056" width="9.109375" style="1"/>
    <col min="13057" max="13057" width="5.44140625" style="1" customWidth="1"/>
    <col min="13058" max="13058" width="8.5546875" style="1" customWidth="1"/>
    <col min="13059" max="13059" width="14.6640625" style="1" customWidth="1"/>
    <col min="13060" max="13060" width="10" style="1" customWidth="1"/>
    <col min="13061" max="13061" width="12.33203125" style="1" bestFit="1" customWidth="1"/>
    <col min="13062" max="13062" width="18" style="1" bestFit="1" customWidth="1"/>
    <col min="13063" max="13065" width="7" style="1" customWidth="1"/>
    <col min="13066" max="13066" width="0" style="1" hidden="1" customWidth="1"/>
    <col min="13067" max="13069" width="7" style="1" customWidth="1"/>
    <col min="13070" max="13070" width="7.5546875" style="1" customWidth="1"/>
    <col min="13071" max="13312" width="9.109375" style="1"/>
    <col min="13313" max="13313" width="5.44140625" style="1" customWidth="1"/>
    <col min="13314" max="13314" width="8.5546875" style="1" customWidth="1"/>
    <col min="13315" max="13315" width="14.6640625" style="1" customWidth="1"/>
    <col min="13316" max="13316" width="10" style="1" customWidth="1"/>
    <col min="13317" max="13317" width="12.33203125" style="1" bestFit="1" customWidth="1"/>
    <col min="13318" max="13318" width="18" style="1" bestFit="1" customWidth="1"/>
    <col min="13319" max="13321" width="7" style="1" customWidth="1"/>
    <col min="13322" max="13322" width="0" style="1" hidden="1" customWidth="1"/>
    <col min="13323" max="13325" width="7" style="1" customWidth="1"/>
    <col min="13326" max="13326" width="7.5546875" style="1" customWidth="1"/>
    <col min="13327" max="13568" width="9.109375" style="1"/>
    <col min="13569" max="13569" width="5.44140625" style="1" customWidth="1"/>
    <col min="13570" max="13570" width="8.5546875" style="1" customWidth="1"/>
    <col min="13571" max="13571" width="14.6640625" style="1" customWidth="1"/>
    <col min="13572" max="13572" width="10" style="1" customWidth="1"/>
    <col min="13573" max="13573" width="12.33203125" style="1" bestFit="1" customWidth="1"/>
    <col min="13574" max="13574" width="18" style="1" bestFit="1" customWidth="1"/>
    <col min="13575" max="13577" width="7" style="1" customWidth="1"/>
    <col min="13578" max="13578" width="0" style="1" hidden="1" customWidth="1"/>
    <col min="13579" max="13581" width="7" style="1" customWidth="1"/>
    <col min="13582" max="13582" width="7.5546875" style="1" customWidth="1"/>
    <col min="13583" max="13824" width="9.109375" style="1"/>
    <col min="13825" max="13825" width="5.44140625" style="1" customWidth="1"/>
    <col min="13826" max="13826" width="8.5546875" style="1" customWidth="1"/>
    <col min="13827" max="13827" width="14.6640625" style="1" customWidth="1"/>
    <col min="13828" max="13828" width="10" style="1" customWidth="1"/>
    <col min="13829" max="13829" width="12.33203125" style="1" bestFit="1" customWidth="1"/>
    <col min="13830" max="13830" width="18" style="1" bestFit="1" customWidth="1"/>
    <col min="13831" max="13833" width="7" style="1" customWidth="1"/>
    <col min="13834" max="13834" width="0" style="1" hidden="1" customWidth="1"/>
    <col min="13835" max="13837" width="7" style="1" customWidth="1"/>
    <col min="13838" max="13838" width="7.5546875" style="1" customWidth="1"/>
    <col min="13839" max="14080" width="9.109375" style="1"/>
    <col min="14081" max="14081" width="5.44140625" style="1" customWidth="1"/>
    <col min="14082" max="14082" width="8.5546875" style="1" customWidth="1"/>
    <col min="14083" max="14083" width="14.6640625" style="1" customWidth="1"/>
    <col min="14084" max="14084" width="10" style="1" customWidth="1"/>
    <col min="14085" max="14085" width="12.33203125" style="1" bestFit="1" customWidth="1"/>
    <col min="14086" max="14086" width="18" style="1" bestFit="1" customWidth="1"/>
    <col min="14087" max="14089" width="7" style="1" customWidth="1"/>
    <col min="14090" max="14090" width="0" style="1" hidden="1" customWidth="1"/>
    <col min="14091" max="14093" width="7" style="1" customWidth="1"/>
    <col min="14094" max="14094" width="7.5546875" style="1" customWidth="1"/>
    <col min="14095" max="14336" width="9.109375" style="1"/>
    <col min="14337" max="14337" width="5.44140625" style="1" customWidth="1"/>
    <col min="14338" max="14338" width="8.5546875" style="1" customWidth="1"/>
    <col min="14339" max="14339" width="14.6640625" style="1" customWidth="1"/>
    <col min="14340" max="14340" width="10" style="1" customWidth="1"/>
    <col min="14341" max="14341" width="12.33203125" style="1" bestFit="1" customWidth="1"/>
    <col min="14342" max="14342" width="18" style="1" bestFit="1" customWidth="1"/>
    <col min="14343" max="14345" width="7" style="1" customWidth="1"/>
    <col min="14346" max="14346" width="0" style="1" hidden="1" customWidth="1"/>
    <col min="14347" max="14349" width="7" style="1" customWidth="1"/>
    <col min="14350" max="14350" width="7.5546875" style="1" customWidth="1"/>
    <col min="14351" max="14592" width="9.109375" style="1"/>
    <col min="14593" max="14593" width="5.44140625" style="1" customWidth="1"/>
    <col min="14594" max="14594" width="8.5546875" style="1" customWidth="1"/>
    <col min="14595" max="14595" width="14.6640625" style="1" customWidth="1"/>
    <col min="14596" max="14596" width="10" style="1" customWidth="1"/>
    <col min="14597" max="14597" width="12.33203125" style="1" bestFit="1" customWidth="1"/>
    <col min="14598" max="14598" width="18" style="1" bestFit="1" customWidth="1"/>
    <col min="14599" max="14601" width="7" style="1" customWidth="1"/>
    <col min="14602" max="14602" width="0" style="1" hidden="1" customWidth="1"/>
    <col min="14603" max="14605" width="7" style="1" customWidth="1"/>
    <col min="14606" max="14606" width="7.5546875" style="1" customWidth="1"/>
    <col min="14607" max="14848" width="9.109375" style="1"/>
    <col min="14849" max="14849" width="5.44140625" style="1" customWidth="1"/>
    <col min="14850" max="14850" width="8.5546875" style="1" customWidth="1"/>
    <col min="14851" max="14851" width="14.6640625" style="1" customWidth="1"/>
    <col min="14852" max="14852" width="10" style="1" customWidth="1"/>
    <col min="14853" max="14853" width="12.33203125" style="1" bestFit="1" customWidth="1"/>
    <col min="14854" max="14854" width="18" style="1" bestFit="1" customWidth="1"/>
    <col min="14855" max="14857" width="7" style="1" customWidth="1"/>
    <col min="14858" max="14858" width="0" style="1" hidden="1" customWidth="1"/>
    <col min="14859" max="14861" width="7" style="1" customWidth="1"/>
    <col min="14862" max="14862" width="7.5546875" style="1" customWidth="1"/>
    <col min="14863" max="15104" width="9.109375" style="1"/>
    <col min="15105" max="15105" width="5.44140625" style="1" customWidth="1"/>
    <col min="15106" max="15106" width="8.5546875" style="1" customWidth="1"/>
    <col min="15107" max="15107" width="14.6640625" style="1" customWidth="1"/>
    <col min="15108" max="15108" width="10" style="1" customWidth="1"/>
    <col min="15109" max="15109" width="12.33203125" style="1" bestFit="1" customWidth="1"/>
    <col min="15110" max="15110" width="18" style="1" bestFit="1" customWidth="1"/>
    <col min="15111" max="15113" width="7" style="1" customWidth="1"/>
    <col min="15114" max="15114" width="0" style="1" hidden="1" customWidth="1"/>
    <col min="15115" max="15117" width="7" style="1" customWidth="1"/>
    <col min="15118" max="15118" width="7.5546875" style="1" customWidth="1"/>
    <col min="15119" max="15360" width="9.109375" style="1"/>
    <col min="15361" max="15361" width="5.44140625" style="1" customWidth="1"/>
    <col min="15362" max="15362" width="8.5546875" style="1" customWidth="1"/>
    <col min="15363" max="15363" width="14.6640625" style="1" customWidth="1"/>
    <col min="15364" max="15364" width="10" style="1" customWidth="1"/>
    <col min="15365" max="15365" width="12.33203125" style="1" bestFit="1" customWidth="1"/>
    <col min="15366" max="15366" width="18" style="1" bestFit="1" customWidth="1"/>
    <col min="15367" max="15369" width="7" style="1" customWidth="1"/>
    <col min="15370" max="15370" width="0" style="1" hidden="1" customWidth="1"/>
    <col min="15371" max="15373" width="7" style="1" customWidth="1"/>
    <col min="15374" max="15374" width="7.5546875" style="1" customWidth="1"/>
    <col min="15375" max="15616" width="9.109375" style="1"/>
    <col min="15617" max="15617" width="5.44140625" style="1" customWidth="1"/>
    <col min="15618" max="15618" width="8.5546875" style="1" customWidth="1"/>
    <col min="15619" max="15619" width="14.6640625" style="1" customWidth="1"/>
    <col min="15620" max="15620" width="10" style="1" customWidth="1"/>
    <col min="15621" max="15621" width="12.33203125" style="1" bestFit="1" customWidth="1"/>
    <col min="15622" max="15622" width="18" style="1" bestFit="1" customWidth="1"/>
    <col min="15623" max="15625" width="7" style="1" customWidth="1"/>
    <col min="15626" max="15626" width="0" style="1" hidden="1" customWidth="1"/>
    <col min="15627" max="15629" width="7" style="1" customWidth="1"/>
    <col min="15630" max="15630" width="7.5546875" style="1" customWidth="1"/>
    <col min="15631" max="15872" width="9.109375" style="1"/>
    <col min="15873" max="15873" width="5.44140625" style="1" customWidth="1"/>
    <col min="15874" max="15874" width="8.5546875" style="1" customWidth="1"/>
    <col min="15875" max="15875" width="14.6640625" style="1" customWidth="1"/>
    <col min="15876" max="15876" width="10" style="1" customWidth="1"/>
    <col min="15877" max="15877" width="12.33203125" style="1" bestFit="1" customWidth="1"/>
    <col min="15878" max="15878" width="18" style="1" bestFit="1" customWidth="1"/>
    <col min="15879" max="15881" width="7" style="1" customWidth="1"/>
    <col min="15882" max="15882" width="0" style="1" hidden="1" customWidth="1"/>
    <col min="15883" max="15885" width="7" style="1" customWidth="1"/>
    <col min="15886" max="15886" width="7.5546875" style="1" customWidth="1"/>
    <col min="15887" max="16128" width="9.109375" style="1"/>
    <col min="16129" max="16129" width="5.44140625" style="1" customWidth="1"/>
    <col min="16130" max="16130" width="8.5546875" style="1" customWidth="1"/>
    <col min="16131" max="16131" width="14.6640625" style="1" customWidth="1"/>
    <col min="16132" max="16132" width="10" style="1" customWidth="1"/>
    <col min="16133" max="16133" width="12.33203125" style="1" bestFit="1" customWidth="1"/>
    <col min="16134" max="16134" width="18" style="1" bestFit="1" customWidth="1"/>
    <col min="16135" max="16137" width="7" style="1" customWidth="1"/>
    <col min="16138" max="16138" width="0" style="1" hidden="1" customWidth="1"/>
    <col min="16139" max="16141" width="7" style="1" customWidth="1"/>
    <col min="16142" max="16142" width="7.5546875" style="1" customWidth="1"/>
    <col min="16143" max="16384" width="9.109375" style="1"/>
  </cols>
  <sheetData>
    <row r="1" spans="1:16" ht="17.399999999999999" x14ac:dyDescent="0.3">
      <c r="A1" s="79" t="s">
        <v>271</v>
      </c>
      <c r="B1" s="2"/>
      <c r="E1" s="2"/>
      <c r="F1" s="3"/>
      <c r="G1" s="80"/>
      <c r="H1" s="4"/>
      <c r="I1" s="1"/>
      <c r="J1" s="1"/>
      <c r="K1" s="1"/>
      <c r="L1" s="1"/>
      <c r="M1" s="1"/>
      <c r="N1" s="80" t="s">
        <v>287</v>
      </c>
    </row>
    <row r="2" spans="1:16" s="5" customFormat="1" ht="4.2" x14ac:dyDescent="0.15">
      <c r="B2" s="6"/>
      <c r="E2" s="7"/>
    </row>
    <row r="3" spans="1:16" ht="15.6" x14ac:dyDescent="0.3">
      <c r="B3" s="8" t="s">
        <v>93</v>
      </c>
      <c r="E3" s="43" t="s">
        <v>91</v>
      </c>
      <c r="F3" s="44" t="s">
        <v>117</v>
      </c>
      <c r="G3" s="1"/>
      <c r="H3" s="1"/>
      <c r="I3" s="1"/>
      <c r="J3" s="1"/>
      <c r="K3" s="1"/>
      <c r="L3" s="1"/>
      <c r="M3" s="1"/>
      <c r="N3" s="1"/>
      <c r="P3" s="4"/>
    </row>
    <row r="4" spans="1:16" s="5" customFormat="1" ht="12.75" customHeight="1" thickBot="1" x14ac:dyDescent="0.2">
      <c r="B4" s="31"/>
      <c r="D4" s="32"/>
      <c r="E4" s="33"/>
      <c r="F4" s="32"/>
    </row>
    <row r="5" spans="1:16" ht="13.8" thickBot="1" x14ac:dyDescent="0.3">
      <c r="G5" s="149" t="s">
        <v>94</v>
      </c>
      <c r="H5" s="150"/>
      <c r="I5" s="150"/>
      <c r="J5" s="150"/>
      <c r="K5" s="150"/>
      <c r="L5" s="150"/>
      <c r="M5" s="151"/>
    </row>
    <row r="6" spans="1:16" ht="13.8" thickBot="1" x14ac:dyDescent="0.3">
      <c r="A6" s="57" t="s">
        <v>137</v>
      </c>
      <c r="B6" s="45" t="s">
        <v>0</v>
      </c>
      <c r="C6" s="46" t="s">
        <v>1</v>
      </c>
      <c r="D6" s="47" t="s">
        <v>2</v>
      </c>
      <c r="E6" s="48" t="s">
        <v>3</v>
      </c>
      <c r="F6" s="49" t="s">
        <v>4</v>
      </c>
      <c r="G6" s="50">
        <v>1</v>
      </c>
      <c r="H6" s="51">
        <v>2</v>
      </c>
      <c r="I6" s="51">
        <v>3</v>
      </c>
      <c r="J6" s="51" t="s">
        <v>89</v>
      </c>
      <c r="K6" s="51">
        <v>4</v>
      </c>
      <c r="L6" s="51">
        <v>5</v>
      </c>
      <c r="M6" s="52">
        <v>6</v>
      </c>
      <c r="N6" s="53" t="s">
        <v>95</v>
      </c>
      <c r="O6" s="117" t="s">
        <v>283</v>
      </c>
    </row>
    <row r="7" spans="1:16" ht="13.8" thickBot="1" x14ac:dyDescent="0.3">
      <c r="A7" s="56" t="s">
        <v>96</v>
      </c>
      <c r="B7" s="75" t="s">
        <v>223</v>
      </c>
      <c r="C7" s="76" t="s">
        <v>479</v>
      </c>
      <c r="D7" s="77">
        <v>40459</v>
      </c>
      <c r="E7" s="78" t="s">
        <v>258</v>
      </c>
      <c r="F7" s="78" t="s">
        <v>79</v>
      </c>
      <c r="G7" s="40">
        <v>5.19</v>
      </c>
      <c r="H7" s="40">
        <v>5.2</v>
      </c>
      <c r="I7" s="40">
        <v>5.24</v>
      </c>
      <c r="J7" s="41"/>
      <c r="K7" s="40">
        <v>4.58</v>
      </c>
      <c r="L7" s="40">
        <v>5.35</v>
      </c>
      <c r="M7" s="54" t="s">
        <v>767</v>
      </c>
      <c r="N7" s="55">
        <f t="shared" ref="N7:N34" si="0">MAX(G7:I7,K7:M7)</f>
        <v>5.35</v>
      </c>
      <c r="O7" s="116" t="str">
        <f t="shared" ref="O7:O20" si="1">IF(ISBLANK(N7),"",IF(N7&gt;=7.2,"KSM",IF(N7&gt;=6.7,"I A",IF(N7&gt;=6.2,"II A",IF(N7&gt;=5.6,"III A",IF(N7&gt;=5,"I JA",IF(N7&gt;=4.45,"II JA",IF(N7&gt;=4,"III JA"))))))))</f>
        <v>I JA</v>
      </c>
    </row>
    <row r="8" spans="1:16" ht="13.8" thickBot="1" x14ac:dyDescent="0.3">
      <c r="A8" s="56" t="s">
        <v>97</v>
      </c>
      <c r="B8" s="75" t="s">
        <v>354</v>
      </c>
      <c r="C8" s="76" t="s">
        <v>355</v>
      </c>
      <c r="D8" s="77" t="s">
        <v>251</v>
      </c>
      <c r="E8" s="78" t="s">
        <v>683</v>
      </c>
      <c r="F8" s="78" t="s">
        <v>262</v>
      </c>
      <c r="G8" s="40">
        <v>4.83</v>
      </c>
      <c r="H8" s="40">
        <v>4.68</v>
      </c>
      <c r="I8" s="40" t="s">
        <v>767</v>
      </c>
      <c r="J8" s="41"/>
      <c r="K8" s="40" t="s">
        <v>770</v>
      </c>
      <c r="L8" s="40" t="s">
        <v>770</v>
      </c>
      <c r="M8" s="54" t="s">
        <v>770</v>
      </c>
      <c r="N8" s="55">
        <f t="shared" si="0"/>
        <v>4.83</v>
      </c>
      <c r="O8" s="116" t="str">
        <f t="shared" si="1"/>
        <v>II JA</v>
      </c>
    </row>
    <row r="9" spans="1:16" ht="13.8" thickBot="1" x14ac:dyDescent="0.3">
      <c r="A9" s="56" t="s">
        <v>98</v>
      </c>
      <c r="B9" s="75" t="s">
        <v>267</v>
      </c>
      <c r="C9" s="76" t="s">
        <v>34</v>
      </c>
      <c r="D9" s="77" t="s">
        <v>566</v>
      </c>
      <c r="E9" s="78"/>
      <c r="F9" s="78" t="s">
        <v>567</v>
      </c>
      <c r="G9" s="40">
        <v>4.3</v>
      </c>
      <c r="H9" s="40">
        <v>4.2</v>
      </c>
      <c r="I9" s="40">
        <v>4.54</v>
      </c>
      <c r="J9" s="41"/>
      <c r="K9" s="40">
        <v>4.5999999999999996</v>
      </c>
      <c r="L9" s="40">
        <v>4.7</v>
      </c>
      <c r="M9" s="54">
        <v>4.72</v>
      </c>
      <c r="N9" s="55">
        <f t="shared" si="0"/>
        <v>4.72</v>
      </c>
      <c r="O9" s="116" t="str">
        <f t="shared" si="1"/>
        <v>II JA</v>
      </c>
    </row>
    <row r="10" spans="1:16" ht="13.8" thickBot="1" x14ac:dyDescent="0.3">
      <c r="A10" s="56" t="s">
        <v>99</v>
      </c>
      <c r="B10" s="75" t="s">
        <v>133</v>
      </c>
      <c r="C10" s="76" t="s">
        <v>235</v>
      </c>
      <c r="D10" s="77" t="s">
        <v>236</v>
      </c>
      <c r="E10" s="78" t="s">
        <v>682</v>
      </c>
      <c r="F10" s="78" t="s">
        <v>5</v>
      </c>
      <c r="G10" s="40">
        <v>4.68</v>
      </c>
      <c r="H10" s="40">
        <v>4.68</v>
      </c>
      <c r="I10" s="40">
        <v>4.5599999999999996</v>
      </c>
      <c r="J10" s="41"/>
      <c r="K10" s="40" t="s">
        <v>767</v>
      </c>
      <c r="L10" s="40" t="s">
        <v>767</v>
      </c>
      <c r="M10" s="54" t="s">
        <v>767</v>
      </c>
      <c r="N10" s="55">
        <f t="shared" si="0"/>
        <v>4.68</v>
      </c>
      <c r="O10" s="116" t="str">
        <f t="shared" si="1"/>
        <v>II JA</v>
      </c>
    </row>
    <row r="11" spans="1:16" ht="13.8" thickBot="1" x14ac:dyDescent="0.3">
      <c r="A11" s="56" t="s">
        <v>100</v>
      </c>
      <c r="B11" s="75" t="s">
        <v>156</v>
      </c>
      <c r="C11" s="76" t="s">
        <v>157</v>
      </c>
      <c r="D11" s="77" t="s">
        <v>622</v>
      </c>
      <c r="E11" s="78" t="s">
        <v>682</v>
      </c>
      <c r="F11" s="78" t="s">
        <v>19</v>
      </c>
      <c r="G11" s="40">
        <v>4.5999999999999996</v>
      </c>
      <c r="H11" s="40">
        <v>4.45</v>
      </c>
      <c r="I11" s="40">
        <v>4.5599999999999996</v>
      </c>
      <c r="J11" s="41"/>
      <c r="K11" s="40">
        <v>4.47</v>
      </c>
      <c r="L11" s="40">
        <v>4.62</v>
      </c>
      <c r="M11" s="54">
        <v>4.66</v>
      </c>
      <c r="N11" s="55">
        <f t="shared" si="0"/>
        <v>4.66</v>
      </c>
      <c r="O11" s="116" t="str">
        <f t="shared" si="1"/>
        <v>II JA</v>
      </c>
    </row>
    <row r="12" spans="1:16" ht="13.8" thickBot="1" x14ac:dyDescent="0.3">
      <c r="A12" s="56" t="s">
        <v>101</v>
      </c>
      <c r="B12" s="75" t="s">
        <v>422</v>
      </c>
      <c r="C12" s="76" t="s">
        <v>423</v>
      </c>
      <c r="D12" s="77" t="s">
        <v>424</v>
      </c>
      <c r="E12" s="78" t="s">
        <v>425</v>
      </c>
      <c r="F12" s="78" t="s">
        <v>426</v>
      </c>
      <c r="G12" s="40">
        <v>4.28</v>
      </c>
      <c r="H12" s="40">
        <v>4.08</v>
      </c>
      <c r="I12" s="40">
        <v>4.5999999999999996</v>
      </c>
      <c r="J12" s="41"/>
      <c r="K12" s="40">
        <v>4.2</v>
      </c>
      <c r="L12" s="40">
        <v>4.5</v>
      </c>
      <c r="M12" s="54" t="s">
        <v>767</v>
      </c>
      <c r="N12" s="55">
        <f t="shared" si="0"/>
        <v>4.5999999999999996</v>
      </c>
      <c r="O12" s="116" t="str">
        <f t="shared" si="1"/>
        <v>II JA</v>
      </c>
    </row>
    <row r="13" spans="1:16" ht="13.8" thickBot="1" x14ac:dyDescent="0.3">
      <c r="A13" s="56" t="s">
        <v>102</v>
      </c>
      <c r="B13" s="75" t="s">
        <v>223</v>
      </c>
      <c r="C13" s="76" t="s">
        <v>224</v>
      </c>
      <c r="D13" s="77">
        <v>40510</v>
      </c>
      <c r="E13" s="78" t="s">
        <v>336</v>
      </c>
      <c r="F13" s="78" t="s">
        <v>222</v>
      </c>
      <c r="G13" s="40">
        <v>4.4000000000000004</v>
      </c>
      <c r="H13" s="40">
        <v>4.3</v>
      </c>
      <c r="I13" s="40">
        <v>4.2300000000000004</v>
      </c>
      <c r="J13" s="41"/>
      <c r="K13" s="40">
        <v>4.43</v>
      </c>
      <c r="L13" s="40" t="s">
        <v>767</v>
      </c>
      <c r="M13" s="54">
        <v>4.4000000000000004</v>
      </c>
      <c r="N13" s="55">
        <f t="shared" si="0"/>
        <v>4.43</v>
      </c>
      <c r="O13" s="116" t="str">
        <f t="shared" si="1"/>
        <v>III JA</v>
      </c>
    </row>
    <row r="14" spans="1:16" ht="13.8" thickBot="1" x14ac:dyDescent="0.3">
      <c r="A14" s="56" t="s">
        <v>103</v>
      </c>
      <c r="B14" s="75" t="s">
        <v>30</v>
      </c>
      <c r="C14" s="76" t="s">
        <v>31</v>
      </c>
      <c r="D14" s="77" t="s">
        <v>544</v>
      </c>
      <c r="E14" s="78" t="s">
        <v>682</v>
      </c>
      <c r="F14" s="78" t="s">
        <v>20</v>
      </c>
      <c r="G14" s="40">
        <v>4.3499999999999996</v>
      </c>
      <c r="H14" s="40">
        <v>4.3</v>
      </c>
      <c r="I14" s="40">
        <v>4.21</v>
      </c>
      <c r="J14" s="41"/>
      <c r="K14" s="40">
        <v>4.28</v>
      </c>
      <c r="L14" s="40">
        <v>4.33</v>
      </c>
      <c r="M14" s="54">
        <v>4.2</v>
      </c>
      <c r="N14" s="55">
        <f t="shared" si="0"/>
        <v>4.3499999999999996</v>
      </c>
      <c r="O14" s="116" t="str">
        <f t="shared" si="1"/>
        <v>III JA</v>
      </c>
    </row>
    <row r="15" spans="1:16" ht="13.8" thickBot="1" x14ac:dyDescent="0.3">
      <c r="A15" s="56" t="s">
        <v>104</v>
      </c>
      <c r="B15" s="75" t="s">
        <v>42</v>
      </c>
      <c r="C15" s="76" t="s">
        <v>164</v>
      </c>
      <c r="D15" s="77" t="s">
        <v>165</v>
      </c>
      <c r="E15" s="78" t="s">
        <v>682</v>
      </c>
      <c r="F15" s="78" t="s">
        <v>81</v>
      </c>
      <c r="G15" s="40" t="s">
        <v>767</v>
      </c>
      <c r="H15" s="40">
        <v>4.1059999999999999</v>
      </c>
      <c r="I15" s="40">
        <v>4.28</v>
      </c>
      <c r="J15" s="41"/>
      <c r="K15" s="40"/>
      <c r="L15" s="40"/>
      <c r="M15" s="54"/>
      <c r="N15" s="55">
        <f t="shared" si="0"/>
        <v>4.28</v>
      </c>
      <c r="O15" s="116" t="str">
        <f t="shared" si="1"/>
        <v>III JA</v>
      </c>
    </row>
    <row r="16" spans="1:16" ht="13.8" thickBot="1" x14ac:dyDescent="0.3">
      <c r="A16" s="56" t="s">
        <v>105</v>
      </c>
      <c r="B16" s="75" t="s">
        <v>166</v>
      </c>
      <c r="C16" s="76" t="s">
        <v>167</v>
      </c>
      <c r="D16" s="77" t="s">
        <v>168</v>
      </c>
      <c r="E16" s="78" t="s">
        <v>682</v>
      </c>
      <c r="F16" s="78" t="s">
        <v>81</v>
      </c>
      <c r="G16" s="40" t="s">
        <v>767</v>
      </c>
      <c r="H16" s="40">
        <v>3.84</v>
      </c>
      <c r="I16" s="40">
        <v>4.1900000000000004</v>
      </c>
      <c r="J16" s="41"/>
      <c r="K16" s="40"/>
      <c r="L16" s="40"/>
      <c r="M16" s="54"/>
      <c r="N16" s="55">
        <f t="shared" si="0"/>
        <v>4.1900000000000004</v>
      </c>
      <c r="O16" s="116" t="str">
        <f t="shared" si="1"/>
        <v>III JA</v>
      </c>
    </row>
    <row r="17" spans="1:15" ht="13.8" thickBot="1" x14ac:dyDescent="0.3">
      <c r="A17" s="56" t="s">
        <v>106</v>
      </c>
      <c r="B17" s="75" t="s">
        <v>83</v>
      </c>
      <c r="C17" s="76" t="s">
        <v>84</v>
      </c>
      <c r="D17" s="77" t="s">
        <v>411</v>
      </c>
      <c r="E17" s="78" t="s">
        <v>682</v>
      </c>
      <c r="F17" s="78" t="s">
        <v>81</v>
      </c>
      <c r="G17" s="40" t="s">
        <v>767</v>
      </c>
      <c r="H17" s="40" t="s">
        <v>767</v>
      </c>
      <c r="I17" s="40">
        <v>4.17</v>
      </c>
      <c r="J17" s="41"/>
      <c r="K17" s="40"/>
      <c r="L17" s="40"/>
      <c r="M17" s="54"/>
      <c r="N17" s="55">
        <f t="shared" si="0"/>
        <v>4.17</v>
      </c>
      <c r="O17" s="116" t="str">
        <f t="shared" si="1"/>
        <v>III JA</v>
      </c>
    </row>
    <row r="18" spans="1:15" ht="13.8" thickBot="1" x14ac:dyDescent="0.3">
      <c r="A18" s="56" t="s">
        <v>107</v>
      </c>
      <c r="B18" s="75" t="s">
        <v>429</v>
      </c>
      <c r="C18" s="76" t="s">
        <v>175</v>
      </c>
      <c r="D18" s="77" t="s">
        <v>427</v>
      </c>
      <c r="E18" s="78" t="s">
        <v>682</v>
      </c>
      <c r="F18" s="78" t="s">
        <v>428</v>
      </c>
      <c r="G18" s="40">
        <v>4.1500000000000004</v>
      </c>
      <c r="H18" s="40">
        <v>4.1399999999999997</v>
      </c>
      <c r="I18" s="40">
        <v>4.16</v>
      </c>
      <c r="J18" s="41"/>
      <c r="K18" s="40"/>
      <c r="L18" s="40"/>
      <c r="M18" s="54"/>
      <c r="N18" s="55">
        <f t="shared" si="0"/>
        <v>4.16</v>
      </c>
      <c r="O18" s="116" t="str">
        <f t="shared" si="1"/>
        <v>III JA</v>
      </c>
    </row>
    <row r="19" spans="1:15" ht="13.8" thickBot="1" x14ac:dyDescent="0.3">
      <c r="A19" s="56" t="s">
        <v>108</v>
      </c>
      <c r="B19" s="75" t="s">
        <v>730</v>
      </c>
      <c r="C19" s="76" t="s">
        <v>780</v>
      </c>
      <c r="D19" s="77">
        <v>40423</v>
      </c>
      <c r="E19" s="78" t="s">
        <v>11</v>
      </c>
      <c r="F19" s="78" t="s">
        <v>435</v>
      </c>
      <c r="G19" s="40" t="s">
        <v>767</v>
      </c>
      <c r="H19" s="40" t="s">
        <v>767</v>
      </c>
      <c r="I19" s="40">
        <v>4.13</v>
      </c>
      <c r="J19" s="41"/>
      <c r="K19" s="40"/>
      <c r="L19" s="40"/>
      <c r="M19" s="54"/>
      <c r="N19" s="55">
        <f t="shared" si="0"/>
        <v>4.13</v>
      </c>
      <c r="O19" s="116" t="str">
        <f t="shared" si="1"/>
        <v>III JA</v>
      </c>
    </row>
    <row r="20" spans="1:15" ht="13.8" thickBot="1" x14ac:dyDescent="0.3">
      <c r="A20" s="56" t="s">
        <v>109</v>
      </c>
      <c r="B20" s="75" t="s">
        <v>9</v>
      </c>
      <c r="C20" s="76" t="s">
        <v>10</v>
      </c>
      <c r="D20" s="77" t="s">
        <v>153</v>
      </c>
      <c r="E20" s="78" t="s">
        <v>682</v>
      </c>
      <c r="F20" s="78" t="s">
        <v>488</v>
      </c>
      <c r="G20" s="40">
        <v>4</v>
      </c>
      <c r="H20" s="40">
        <v>3.8</v>
      </c>
      <c r="I20" s="40">
        <v>3.59</v>
      </c>
      <c r="J20" s="41"/>
      <c r="K20" s="40"/>
      <c r="L20" s="40"/>
      <c r="M20" s="54"/>
      <c r="N20" s="55">
        <f t="shared" si="0"/>
        <v>4</v>
      </c>
      <c r="O20" s="116" t="str">
        <f t="shared" si="1"/>
        <v>III JA</v>
      </c>
    </row>
    <row r="21" spans="1:15" ht="13.8" thickBot="1" x14ac:dyDescent="0.3">
      <c r="A21" s="56" t="s">
        <v>110</v>
      </c>
      <c r="B21" s="75" t="s">
        <v>85</v>
      </c>
      <c r="C21" s="76" t="s">
        <v>228</v>
      </c>
      <c r="D21" s="77">
        <v>40243</v>
      </c>
      <c r="E21" s="78" t="s">
        <v>336</v>
      </c>
      <c r="F21" s="78" t="s">
        <v>222</v>
      </c>
      <c r="G21" s="40">
        <v>3.94</v>
      </c>
      <c r="H21" s="40">
        <v>3.86</v>
      </c>
      <c r="I21" s="40">
        <v>3.98</v>
      </c>
      <c r="J21" s="41"/>
      <c r="K21" s="40"/>
      <c r="L21" s="40"/>
      <c r="M21" s="54"/>
      <c r="N21" s="55">
        <f t="shared" si="0"/>
        <v>3.98</v>
      </c>
      <c r="O21" s="116"/>
    </row>
    <row r="22" spans="1:15" ht="13.8" thickBot="1" x14ac:dyDescent="0.3">
      <c r="A22" s="56" t="s">
        <v>111</v>
      </c>
      <c r="B22" s="75" t="s">
        <v>42</v>
      </c>
      <c r="C22" s="76" t="s">
        <v>176</v>
      </c>
      <c r="D22" s="77" t="s">
        <v>177</v>
      </c>
      <c r="E22" s="78" t="s">
        <v>682</v>
      </c>
      <c r="F22" s="78" t="s">
        <v>77</v>
      </c>
      <c r="G22" s="40">
        <v>3.95</v>
      </c>
      <c r="H22" s="40">
        <v>3.9</v>
      </c>
      <c r="I22" s="40">
        <v>3.76</v>
      </c>
      <c r="J22" s="41"/>
      <c r="K22" s="40"/>
      <c r="L22" s="40"/>
      <c r="M22" s="54"/>
      <c r="N22" s="55">
        <f t="shared" si="0"/>
        <v>3.95</v>
      </c>
      <c r="O22" s="116"/>
    </row>
    <row r="23" spans="1:15" ht="13.8" thickBot="1" x14ac:dyDescent="0.3">
      <c r="A23" s="56" t="s">
        <v>112</v>
      </c>
      <c r="B23" s="75" t="s">
        <v>32</v>
      </c>
      <c r="C23" s="76" t="s">
        <v>33</v>
      </c>
      <c r="D23" s="77" t="s">
        <v>554</v>
      </c>
      <c r="E23" s="78" t="s">
        <v>682</v>
      </c>
      <c r="F23" s="78" t="s">
        <v>20</v>
      </c>
      <c r="G23" s="40">
        <v>3.83</v>
      </c>
      <c r="H23" s="40">
        <v>3.86</v>
      </c>
      <c r="I23" s="40">
        <v>3.7</v>
      </c>
      <c r="J23" s="41"/>
      <c r="K23" s="40"/>
      <c r="L23" s="40"/>
      <c r="M23" s="54"/>
      <c r="N23" s="55">
        <f t="shared" si="0"/>
        <v>3.86</v>
      </c>
      <c r="O23" s="116"/>
    </row>
    <row r="24" spans="1:15" ht="13.8" thickBot="1" x14ac:dyDescent="0.3">
      <c r="A24" s="56" t="s">
        <v>113</v>
      </c>
      <c r="B24" s="75" t="s">
        <v>605</v>
      </c>
      <c r="C24" s="76" t="s">
        <v>606</v>
      </c>
      <c r="D24" s="77" t="s">
        <v>607</v>
      </c>
      <c r="E24" s="78" t="s">
        <v>682</v>
      </c>
      <c r="F24" s="78" t="s">
        <v>77</v>
      </c>
      <c r="G24" s="40">
        <v>3.83</v>
      </c>
      <c r="H24" s="40">
        <v>3.68</v>
      </c>
      <c r="I24" s="40">
        <v>3.65</v>
      </c>
      <c r="J24" s="41"/>
      <c r="K24" s="40"/>
      <c r="L24" s="40"/>
      <c r="M24" s="54"/>
      <c r="N24" s="55">
        <f t="shared" si="0"/>
        <v>3.83</v>
      </c>
      <c r="O24" s="116"/>
    </row>
    <row r="25" spans="1:15" ht="13.8" thickBot="1" x14ac:dyDescent="0.3">
      <c r="A25" s="56" t="s">
        <v>114</v>
      </c>
      <c r="B25" s="75" t="s">
        <v>661</v>
      </c>
      <c r="C25" s="76" t="s">
        <v>662</v>
      </c>
      <c r="D25" s="77">
        <v>40181</v>
      </c>
      <c r="E25" s="78" t="s">
        <v>336</v>
      </c>
      <c r="F25" s="78" t="s">
        <v>222</v>
      </c>
      <c r="G25" s="40" t="s">
        <v>767</v>
      </c>
      <c r="H25" s="40">
        <v>3.66</v>
      </c>
      <c r="I25" s="40">
        <v>3.69</v>
      </c>
      <c r="J25" s="41"/>
      <c r="K25" s="40"/>
      <c r="L25" s="40"/>
      <c r="M25" s="54"/>
      <c r="N25" s="55">
        <f t="shared" si="0"/>
        <v>3.69</v>
      </c>
      <c r="O25" s="116"/>
    </row>
    <row r="26" spans="1:15" ht="13.8" thickBot="1" x14ac:dyDescent="0.3">
      <c r="A26" s="56" t="s">
        <v>115</v>
      </c>
      <c r="B26" s="75" t="s">
        <v>147</v>
      </c>
      <c r="C26" s="76" t="s">
        <v>491</v>
      </c>
      <c r="D26" s="77" t="s">
        <v>492</v>
      </c>
      <c r="E26" s="78" t="s">
        <v>682</v>
      </c>
      <c r="F26" s="78" t="s">
        <v>488</v>
      </c>
      <c r="G26" s="40">
        <v>3.28</v>
      </c>
      <c r="H26" s="40">
        <v>3.68</v>
      </c>
      <c r="I26" s="40">
        <v>3.65</v>
      </c>
      <c r="J26" s="41"/>
      <c r="K26" s="40"/>
      <c r="L26" s="40"/>
      <c r="M26" s="54"/>
      <c r="N26" s="55">
        <f t="shared" si="0"/>
        <v>3.68</v>
      </c>
      <c r="O26" s="116"/>
    </row>
    <row r="27" spans="1:15" ht="13.8" thickBot="1" x14ac:dyDescent="0.3">
      <c r="A27" s="56" t="s">
        <v>116</v>
      </c>
      <c r="B27" s="75" t="s">
        <v>249</v>
      </c>
      <c r="C27" s="76" t="s">
        <v>250</v>
      </c>
      <c r="D27" s="77" t="s">
        <v>251</v>
      </c>
      <c r="E27" s="78" t="s">
        <v>682</v>
      </c>
      <c r="F27" s="78" t="s">
        <v>139</v>
      </c>
      <c r="G27" s="40">
        <v>3.48</v>
      </c>
      <c r="H27" s="40">
        <v>3.4</v>
      </c>
      <c r="I27" s="40">
        <v>3.63</v>
      </c>
      <c r="J27" s="41"/>
      <c r="K27" s="40"/>
      <c r="L27" s="40"/>
      <c r="M27" s="54"/>
      <c r="N27" s="55">
        <f t="shared" si="0"/>
        <v>3.63</v>
      </c>
      <c r="O27" s="116"/>
    </row>
    <row r="28" spans="1:15" ht="13.8" thickBot="1" x14ac:dyDescent="0.3">
      <c r="A28" s="56" t="s">
        <v>118</v>
      </c>
      <c r="B28" s="75" t="s">
        <v>43</v>
      </c>
      <c r="C28" s="76" t="s">
        <v>44</v>
      </c>
      <c r="D28" s="77" t="s">
        <v>533</v>
      </c>
      <c r="E28" s="78" t="s">
        <v>682</v>
      </c>
      <c r="F28" s="78" t="s">
        <v>37</v>
      </c>
      <c r="G28" s="40" t="s">
        <v>767</v>
      </c>
      <c r="H28" s="40">
        <v>3.1</v>
      </c>
      <c r="I28" s="40">
        <v>3.59</v>
      </c>
      <c r="J28" s="41"/>
      <c r="K28" s="40"/>
      <c r="L28" s="40"/>
      <c r="M28" s="54"/>
      <c r="N28" s="55">
        <f t="shared" si="0"/>
        <v>3.59</v>
      </c>
      <c r="O28" s="116"/>
    </row>
    <row r="29" spans="1:15" ht="13.8" thickBot="1" x14ac:dyDescent="0.3">
      <c r="A29" s="56" t="s">
        <v>119</v>
      </c>
      <c r="B29" s="75" t="s">
        <v>6</v>
      </c>
      <c r="C29" s="76" t="s">
        <v>264</v>
      </c>
      <c r="D29" s="77" t="s">
        <v>552</v>
      </c>
      <c r="E29" s="78" t="s">
        <v>682</v>
      </c>
      <c r="F29" s="78" t="s">
        <v>20</v>
      </c>
      <c r="G29" s="40">
        <v>3.5</v>
      </c>
      <c r="H29" s="40">
        <v>3.46</v>
      </c>
      <c r="I29" s="40">
        <v>3.52</v>
      </c>
      <c r="J29" s="41"/>
      <c r="K29" s="40"/>
      <c r="L29" s="40"/>
      <c r="M29" s="54"/>
      <c r="N29" s="55">
        <f t="shared" si="0"/>
        <v>3.52</v>
      </c>
      <c r="O29" s="116"/>
    </row>
    <row r="30" spans="1:15" ht="13.8" thickBot="1" x14ac:dyDescent="0.3">
      <c r="A30" s="56" t="s">
        <v>276</v>
      </c>
      <c r="B30" s="75" t="s">
        <v>223</v>
      </c>
      <c r="C30" s="76" t="s">
        <v>668</v>
      </c>
      <c r="D30" s="77" t="s">
        <v>671</v>
      </c>
      <c r="E30" s="78" t="s">
        <v>11</v>
      </c>
      <c r="F30" s="78" t="s">
        <v>670</v>
      </c>
      <c r="G30" s="40" t="s">
        <v>767</v>
      </c>
      <c r="H30" s="40">
        <v>3.18</v>
      </c>
      <c r="I30" s="40">
        <v>3.4</v>
      </c>
      <c r="J30" s="41"/>
      <c r="K30" s="40"/>
      <c r="L30" s="40"/>
      <c r="M30" s="54"/>
      <c r="N30" s="55">
        <f t="shared" si="0"/>
        <v>3.4</v>
      </c>
      <c r="O30" s="116"/>
    </row>
    <row r="31" spans="1:15" ht="13.8" thickBot="1" x14ac:dyDescent="0.3">
      <c r="A31" s="56" t="s">
        <v>277</v>
      </c>
      <c r="B31" s="75" t="s">
        <v>485</v>
      </c>
      <c r="C31" s="76" t="s">
        <v>486</v>
      </c>
      <c r="D31" s="77" t="s">
        <v>487</v>
      </c>
      <c r="E31" s="78" t="s">
        <v>682</v>
      </c>
      <c r="F31" s="78" t="s">
        <v>488</v>
      </c>
      <c r="G31" s="40">
        <v>3.3</v>
      </c>
      <c r="H31" s="40">
        <v>2.9</v>
      </c>
      <c r="I31" s="40">
        <v>3.27</v>
      </c>
      <c r="J31" s="41"/>
      <c r="K31" s="40"/>
      <c r="L31" s="40"/>
      <c r="M31" s="54"/>
      <c r="N31" s="55">
        <f t="shared" si="0"/>
        <v>3.3</v>
      </c>
      <c r="O31" s="116"/>
    </row>
    <row r="32" spans="1:15" ht="13.8" thickBot="1" x14ac:dyDescent="0.3">
      <c r="A32" s="56" t="s">
        <v>278</v>
      </c>
      <c r="B32" s="75" t="s">
        <v>439</v>
      </c>
      <c r="C32" s="76" t="s">
        <v>440</v>
      </c>
      <c r="D32" s="77" t="s">
        <v>441</v>
      </c>
      <c r="E32" s="78" t="s">
        <v>434</v>
      </c>
      <c r="F32" s="78" t="s">
        <v>435</v>
      </c>
      <c r="G32" s="40" t="s">
        <v>767</v>
      </c>
      <c r="H32" s="40">
        <v>3.13</v>
      </c>
      <c r="I32" s="40" t="s">
        <v>767</v>
      </c>
      <c r="J32" s="41"/>
      <c r="K32" s="40"/>
      <c r="L32" s="40"/>
      <c r="M32" s="54"/>
      <c r="N32" s="55">
        <f t="shared" si="0"/>
        <v>3.13</v>
      </c>
      <c r="O32" s="116"/>
    </row>
    <row r="33" spans="1:15" ht="13.8" thickBot="1" x14ac:dyDescent="0.3">
      <c r="A33" s="56" t="s">
        <v>279</v>
      </c>
      <c r="B33" s="75" t="s">
        <v>354</v>
      </c>
      <c r="C33" s="76" t="s">
        <v>489</v>
      </c>
      <c r="D33" s="77" t="s">
        <v>490</v>
      </c>
      <c r="E33" s="78" t="s">
        <v>682</v>
      </c>
      <c r="F33" s="78" t="s">
        <v>488</v>
      </c>
      <c r="G33" s="40">
        <v>2.84</v>
      </c>
      <c r="H33" s="40" t="s">
        <v>767</v>
      </c>
      <c r="I33" s="40">
        <v>2.67</v>
      </c>
      <c r="J33" s="41"/>
      <c r="K33" s="40"/>
      <c r="L33" s="40"/>
      <c r="M33" s="54"/>
      <c r="N33" s="55">
        <f t="shared" si="0"/>
        <v>2.84</v>
      </c>
      <c r="O33" s="116"/>
    </row>
    <row r="34" spans="1:15" ht="13.8" thickBot="1" x14ac:dyDescent="0.3">
      <c r="A34" s="56" t="s">
        <v>280</v>
      </c>
      <c r="B34" s="75" t="s">
        <v>459</v>
      </c>
      <c r="C34" s="76" t="s">
        <v>460</v>
      </c>
      <c r="D34" s="77">
        <v>41098</v>
      </c>
      <c r="E34" s="78" t="s">
        <v>682</v>
      </c>
      <c r="F34" s="78" t="s">
        <v>53</v>
      </c>
      <c r="G34" s="40">
        <v>2.82</v>
      </c>
      <c r="H34" s="40">
        <v>2.71</v>
      </c>
      <c r="I34" s="40">
        <v>2.57</v>
      </c>
      <c r="J34" s="41"/>
      <c r="K34" s="40"/>
      <c r="L34" s="40"/>
      <c r="M34" s="54"/>
      <c r="N34" s="55">
        <f t="shared" si="0"/>
        <v>2.82</v>
      </c>
      <c r="O34" s="116"/>
    </row>
    <row r="35" spans="1:15" ht="13.8" thickBot="1" x14ac:dyDescent="0.3">
      <c r="A35" s="56"/>
      <c r="B35" s="75" t="s">
        <v>445</v>
      </c>
      <c r="C35" s="76" t="s">
        <v>446</v>
      </c>
      <c r="D35" s="77" t="s">
        <v>447</v>
      </c>
      <c r="E35" s="78" t="s">
        <v>682</v>
      </c>
      <c r="F35" s="78" t="s">
        <v>81</v>
      </c>
      <c r="G35" s="40"/>
      <c r="H35" s="40"/>
      <c r="I35" s="40"/>
      <c r="J35" s="41"/>
      <c r="K35" s="40"/>
      <c r="L35" s="40"/>
      <c r="M35" s="40"/>
      <c r="N35" s="55" t="s">
        <v>284</v>
      </c>
      <c r="O35" s="116"/>
    </row>
    <row r="36" spans="1:15" ht="13.8" thickBot="1" x14ac:dyDescent="0.3">
      <c r="A36" s="56"/>
      <c r="B36" s="75" t="s">
        <v>457</v>
      </c>
      <c r="C36" s="76" t="s">
        <v>458</v>
      </c>
      <c r="D36" s="77">
        <v>40269</v>
      </c>
      <c r="E36" s="78" t="s">
        <v>682</v>
      </c>
      <c r="F36" s="78" t="s">
        <v>53</v>
      </c>
      <c r="G36" s="40"/>
      <c r="H36" s="40"/>
      <c r="I36" s="40"/>
      <c r="J36" s="41"/>
      <c r="K36" s="40"/>
      <c r="L36" s="40"/>
      <c r="M36" s="54"/>
      <c r="N36" s="55" t="s">
        <v>284</v>
      </c>
      <c r="O36" s="116"/>
    </row>
    <row r="37" spans="1:15" ht="13.8" thickBot="1" x14ac:dyDescent="0.3">
      <c r="A37" s="56"/>
      <c r="B37" s="75" t="s">
        <v>545</v>
      </c>
      <c r="C37" s="76" t="s">
        <v>546</v>
      </c>
      <c r="D37" s="77" t="s">
        <v>547</v>
      </c>
      <c r="E37" s="78" t="s">
        <v>682</v>
      </c>
      <c r="F37" s="78" t="s">
        <v>20</v>
      </c>
      <c r="G37" s="40"/>
      <c r="H37" s="40"/>
      <c r="I37" s="40"/>
      <c r="J37" s="41"/>
      <c r="K37" s="40"/>
      <c r="L37" s="40"/>
      <c r="M37" s="54"/>
      <c r="N37" s="55" t="s">
        <v>284</v>
      </c>
      <c r="O37" s="116"/>
    </row>
    <row r="38" spans="1:15" ht="13.8" thickBot="1" x14ac:dyDescent="0.3">
      <c r="A38" s="56"/>
      <c r="B38" s="75" t="s">
        <v>564</v>
      </c>
      <c r="C38" s="76" t="s">
        <v>565</v>
      </c>
      <c r="D38" s="77" t="s">
        <v>108</v>
      </c>
      <c r="E38" s="78" t="s">
        <v>682</v>
      </c>
      <c r="F38" s="78" t="s">
        <v>20</v>
      </c>
      <c r="G38" s="40"/>
      <c r="H38" s="40"/>
      <c r="I38" s="40"/>
      <c r="J38" s="41"/>
      <c r="K38" s="40"/>
      <c r="L38" s="40"/>
      <c r="M38" s="54"/>
      <c r="N38" s="55" t="s">
        <v>284</v>
      </c>
      <c r="O38" s="116"/>
    </row>
    <row r="39" spans="1:15" ht="13.8" thickBot="1" x14ac:dyDescent="0.3">
      <c r="A39" s="56"/>
      <c r="B39" s="75" t="s">
        <v>431</v>
      </c>
      <c r="C39" s="76" t="s">
        <v>432</v>
      </c>
      <c r="D39" s="77" t="s">
        <v>433</v>
      </c>
      <c r="E39" s="78" t="s">
        <v>434</v>
      </c>
      <c r="F39" s="78" t="s">
        <v>435</v>
      </c>
      <c r="G39" s="40"/>
      <c r="H39" s="40"/>
      <c r="I39" s="40"/>
      <c r="J39" s="41"/>
      <c r="K39" s="40"/>
      <c r="L39" s="40"/>
      <c r="M39" s="54"/>
      <c r="N39" s="55" t="s">
        <v>284</v>
      </c>
      <c r="O39" s="116"/>
    </row>
  </sheetData>
  <sortState ref="A7:P39">
    <sortCondition descending="1" ref="N7:N39"/>
  </sortState>
  <mergeCells count="1">
    <mergeCell ref="G5:M5"/>
  </mergeCells>
  <phoneticPr fontId="20" type="noConversion"/>
  <printOptions horizontalCentered="1"/>
  <pageMargins left="0.39370078740157483" right="0.39370078740157483" top="0.4" bottom="0.26" header="0.26" footer="0.21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showZeros="0" zoomScaleNormal="100" workbookViewId="0"/>
  </sheetViews>
  <sheetFormatPr defaultRowHeight="13.2" x14ac:dyDescent="0.25"/>
  <cols>
    <col min="1" max="1" width="5.44140625" style="1" customWidth="1"/>
    <col min="2" max="2" width="8.5546875" style="1" customWidth="1"/>
    <col min="3" max="3" width="12" style="1" bestFit="1" customWidth="1"/>
    <col min="4" max="4" width="10" style="1" customWidth="1"/>
    <col min="5" max="5" width="12.33203125" style="1" bestFit="1" customWidth="1"/>
    <col min="6" max="6" width="15.109375" style="1" bestFit="1" customWidth="1"/>
    <col min="7" max="9" width="7" style="42" customWidth="1"/>
    <col min="10" max="10" width="4.5546875" style="42" hidden="1" customWidth="1"/>
    <col min="11" max="13" width="7" style="42" customWidth="1"/>
    <col min="14" max="14" width="7.5546875" style="34" customWidth="1"/>
    <col min="15" max="15" width="6.44140625" style="1" bestFit="1" customWidth="1"/>
    <col min="16" max="256" width="9.109375" style="1"/>
    <col min="257" max="257" width="5.44140625" style="1" customWidth="1"/>
    <col min="258" max="258" width="8.5546875" style="1" customWidth="1"/>
    <col min="259" max="259" width="14.6640625" style="1" customWidth="1"/>
    <col min="260" max="260" width="10" style="1" customWidth="1"/>
    <col min="261" max="261" width="12.33203125" style="1" bestFit="1" customWidth="1"/>
    <col min="262" max="262" width="18" style="1" bestFit="1" customWidth="1"/>
    <col min="263" max="265" width="7" style="1" customWidth="1"/>
    <col min="266" max="266" width="0" style="1" hidden="1" customWidth="1"/>
    <col min="267" max="269" width="7" style="1" customWidth="1"/>
    <col min="270" max="270" width="7.5546875" style="1" customWidth="1"/>
    <col min="271" max="512" width="9.109375" style="1"/>
    <col min="513" max="513" width="5.44140625" style="1" customWidth="1"/>
    <col min="514" max="514" width="8.5546875" style="1" customWidth="1"/>
    <col min="515" max="515" width="14.6640625" style="1" customWidth="1"/>
    <col min="516" max="516" width="10" style="1" customWidth="1"/>
    <col min="517" max="517" width="12.33203125" style="1" bestFit="1" customWidth="1"/>
    <col min="518" max="518" width="18" style="1" bestFit="1" customWidth="1"/>
    <col min="519" max="521" width="7" style="1" customWidth="1"/>
    <col min="522" max="522" width="0" style="1" hidden="1" customWidth="1"/>
    <col min="523" max="525" width="7" style="1" customWidth="1"/>
    <col min="526" max="526" width="7.5546875" style="1" customWidth="1"/>
    <col min="527" max="768" width="9.109375" style="1"/>
    <col min="769" max="769" width="5.44140625" style="1" customWidth="1"/>
    <col min="770" max="770" width="8.5546875" style="1" customWidth="1"/>
    <col min="771" max="771" width="14.6640625" style="1" customWidth="1"/>
    <col min="772" max="772" width="10" style="1" customWidth="1"/>
    <col min="773" max="773" width="12.33203125" style="1" bestFit="1" customWidth="1"/>
    <col min="774" max="774" width="18" style="1" bestFit="1" customWidth="1"/>
    <col min="775" max="777" width="7" style="1" customWidth="1"/>
    <col min="778" max="778" width="0" style="1" hidden="1" customWidth="1"/>
    <col min="779" max="781" width="7" style="1" customWidth="1"/>
    <col min="782" max="782" width="7.5546875" style="1" customWidth="1"/>
    <col min="783" max="1024" width="9.109375" style="1"/>
    <col min="1025" max="1025" width="5.44140625" style="1" customWidth="1"/>
    <col min="1026" max="1026" width="8.5546875" style="1" customWidth="1"/>
    <col min="1027" max="1027" width="14.6640625" style="1" customWidth="1"/>
    <col min="1028" max="1028" width="10" style="1" customWidth="1"/>
    <col min="1029" max="1029" width="12.33203125" style="1" bestFit="1" customWidth="1"/>
    <col min="1030" max="1030" width="18" style="1" bestFit="1" customWidth="1"/>
    <col min="1031" max="1033" width="7" style="1" customWidth="1"/>
    <col min="1034" max="1034" width="0" style="1" hidden="1" customWidth="1"/>
    <col min="1035" max="1037" width="7" style="1" customWidth="1"/>
    <col min="1038" max="1038" width="7.5546875" style="1" customWidth="1"/>
    <col min="1039" max="1280" width="9.109375" style="1"/>
    <col min="1281" max="1281" width="5.44140625" style="1" customWidth="1"/>
    <col min="1282" max="1282" width="8.5546875" style="1" customWidth="1"/>
    <col min="1283" max="1283" width="14.6640625" style="1" customWidth="1"/>
    <col min="1284" max="1284" width="10" style="1" customWidth="1"/>
    <col min="1285" max="1285" width="12.33203125" style="1" bestFit="1" customWidth="1"/>
    <col min="1286" max="1286" width="18" style="1" bestFit="1" customWidth="1"/>
    <col min="1287" max="1289" width="7" style="1" customWidth="1"/>
    <col min="1290" max="1290" width="0" style="1" hidden="1" customWidth="1"/>
    <col min="1291" max="1293" width="7" style="1" customWidth="1"/>
    <col min="1294" max="1294" width="7.5546875" style="1" customWidth="1"/>
    <col min="1295" max="1536" width="9.109375" style="1"/>
    <col min="1537" max="1537" width="5.44140625" style="1" customWidth="1"/>
    <col min="1538" max="1538" width="8.5546875" style="1" customWidth="1"/>
    <col min="1539" max="1539" width="14.6640625" style="1" customWidth="1"/>
    <col min="1540" max="1540" width="10" style="1" customWidth="1"/>
    <col min="1541" max="1541" width="12.33203125" style="1" bestFit="1" customWidth="1"/>
    <col min="1542" max="1542" width="18" style="1" bestFit="1" customWidth="1"/>
    <col min="1543" max="1545" width="7" style="1" customWidth="1"/>
    <col min="1546" max="1546" width="0" style="1" hidden="1" customWidth="1"/>
    <col min="1547" max="1549" width="7" style="1" customWidth="1"/>
    <col min="1550" max="1550" width="7.5546875" style="1" customWidth="1"/>
    <col min="1551" max="1792" width="9.109375" style="1"/>
    <col min="1793" max="1793" width="5.44140625" style="1" customWidth="1"/>
    <col min="1794" max="1794" width="8.5546875" style="1" customWidth="1"/>
    <col min="1795" max="1795" width="14.6640625" style="1" customWidth="1"/>
    <col min="1796" max="1796" width="10" style="1" customWidth="1"/>
    <col min="1797" max="1797" width="12.33203125" style="1" bestFit="1" customWidth="1"/>
    <col min="1798" max="1798" width="18" style="1" bestFit="1" customWidth="1"/>
    <col min="1799" max="1801" width="7" style="1" customWidth="1"/>
    <col min="1802" max="1802" width="0" style="1" hidden="1" customWidth="1"/>
    <col min="1803" max="1805" width="7" style="1" customWidth="1"/>
    <col min="1806" max="1806" width="7.5546875" style="1" customWidth="1"/>
    <col min="1807" max="2048" width="9.109375" style="1"/>
    <col min="2049" max="2049" width="5.44140625" style="1" customWidth="1"/>
    <col min="2050" max="2050" width="8.5546875" style="1" customWidth="1"/>
    <col min="2051" max="2051" width="14.6640625" style="1" customWidth="1"/>
    <col min="2052" max="2052" width="10" style="1" customWidth="1"/>
    <col min="2053" max="2053" width="12.33203125" style="1" bestFit="1" customWidth="1"/>
    <col min="2054" max="2054" width="18" style="1" bestFit="1" customWidth="1"/>
    <col min="2055" max="2057" width="7" style="1" customWidth="1"/>
    <col min="2058" max="2058" width="0" style="1" hidden="1" customWidth="1"/>
    <col min="2059" max="2061" width="7" style="1" customWidth="1"/>
    <col min="2062" max="2062" width="7.5546875" style="1" customWidth="1"/>
    <col min="2063" max="2304" width="9.109375" style="1"/>
    <col min="2305" max="2305" width="5.44140625" style="1" customWidth="1"/>
    <col min="2306" max="2306" width="8.5546875" style="1" customWidth="1"/>
    <col min="2307" max="2307" width="14.6640625" style="1" customWidth="1"/>
    <col min="2308" max="2308" width="10" style="1" customWidth="1"/>
    <col min="2309" max="2309" width="12.33203125" style="1" bestFit="1" customWidth="1"/>
    <col min="2310" max="2310" width="18" style="1" bestFit="1" customWidth="1"/>
    <col min="2311" max="2313" width="7" style="1" customWidth="1"/>
    <col min="2314" max="2314" width="0" style="1" hidden="1" customWidth="1"/>
    <col min="2315" max="2317" width="7" style="1" customWidth="1"/>
    <col min="2318" max="2318" width="7.5546875" style="1" customWidth="1"/>
    <col min="2319" max="2560" width="9.109375" style="1"/>
    <col min="2561" max="2561" width="5.44140625" style="1" customWidth="1"/>
    <col min="2562" max="2562" width="8.5546875" style="1" customWidth="1"/>
    <col min="2563" max="2563" width="14.6640625" style="1" customWidth="1"/>
    <col min="2564" max="2564" width="10" style="1" customWidth="1"/>
    <col min="2565" max="2565" width="12.33203125" style="1" bestFit="1" customWidth="1"/>
    <col min="2566" max="2566" width="18" style="1" bestFit="1" customWidth="1"/>
    <col min="2567" max="2569" width="7" style="1" customWidth="1"/>
    <col min="2570" max="2570" width="0" style="1" hidden="1" customWidth="1"/>
    <col min="2571" max="2573" width="7" style="1" customWidth="1"/>
    <col min="2574" max="2574" width="7.5546875" style="1" customWidth="1"/>
    <col min="2575" max="2816" width="9.109375" style="1"/>
    <col min="2817" max="2817" width="5.44140625" style="1" customWidth="1"/>
    <col min="2818" max="2818" width="8.5546875" style="1" customWidth="1"/>
    <col min="2819" max="2819" width="14.6640625" style="1" customWidth="1"/>
    <col min="2820" max="2820" width="10" style="1" customWidth="1"/>
    <col min="2821" max="2821" width="12.33203125" style="1" bestFit="1" customWidth="1"/>
    <col min="2822" max="2822" width="18" style="1" bestFit="1" customWidth="1"/>
    <col min="2823" max="2825" width="7" style="1" customWidth="1"/>
    <col min="2826" max="2826" width="0" style="1" hidden="1" customWidth="1"/>
    <col min="2827" max="2829" width="7" style="1" customWidth="1"/>
    <col min="2830" max="2830" width="7.5546875" style="1" customWidth="1"/>
    <col min="2831" max="3072" width="9.109375" style="1"/>
    <col min="3073" max="3073" width="5.44140625" style="1" customWidth="1"/>
    <col min="3074" max="3074" width="8.5546875" style="1" customWidth="1"/>
    <col min="3075" max="3075" width="14.6640625" style="1" customWidth="1"/>
    <col min="3076" max="3076" width="10" style="1" customWidth="1"/>
    <col min="3077" max="3077" width="12.33203125" style="1" bestFit="1" customWidth="1"/>
    <col min="3078" max="3078" width="18" style="1" bestFit="1" customWidth="1"/>
    <col min="3079" max="3081" width="7" style="1" customWidth="1"/>
    <col min="3082" max="3082" width="0" style="1" hidden="1" customWidth="1"/>
    <col min="3083" max="3085" width="7" style="1" customWidth="1"/>
    <col min="3086" max="3086" width="7.5546875" style="1" customWidth="1"/>
    <col min="3087" max="3328" width="9.109375" style="1"/>
    <col min="3329" max="3329" width="5.44140625" style="1" customWidth="1"/>
    <col min="3330" max="3330" width="8.5546875" style="1" customWidth="1"/>
    <col min="3331" max="3331" width="14.6640625" style="1" customWidth="1"/>
    <col min="3332" max="3332" width="10" style="1" customWidth="1"/>
    <col min="3333" max="3333" width="12.33203125" style="1" bestFit="1" customWidth="1"/>
    <col min="3334" max="3334" width="18" style="1" bestFit="1" customWidth="1"/>
    <col min="3335" max="3337" width="7" style="1" customWidth="1"/>
    <col min="3338" max="3338" width="0" style="1" hidden="1" customWidth="1"/>
    <col min="3339" max="3341" width="7" style="1" customWidth="1"/>
    <col min="3342" max="3342" width="7.5546875" style="1" customWidth="1"/>
    <col min="3343" max="3584" width="9.109375" style="1"/>
    <col min="3585" max="3585" width="5.44140625" style="1" customWidth="1"/>
    <col min="3586" max="3586" width="8.5546875" style="1" customWidth="1"/>
    <col min="3587" max="3587" width="14.6640625" style="1" customWidth="1"/>
    <col min="3588" max="3588" width="10" style="1" customWidth="1"/>
    <col min="3589" max="3589" width="12.33203125" style="1" bestFit="1" customWidth="1"/>
    <col min="3590" max="3590" width="18" style="1" bestFit="1" customWidth="1"/>
    <col min="3591" max="3593" width="7" style="1" customWidth="1"/>
    <col min="3594" max="3594" width="0" style="1" hidden="1" customWidth="1"/>
    <col min="3595" max="3597" width="7" style="1" customWidth="1"/>
    <col min="3598" max="3598" width="7.5546875" style="1" customWidth="1"/>
    <col min="3599" max="3840" width="9.109375" style="1"/>
    <col min="3841" max="3841" width="5.44140625" style="1" customWidth="1"/>
    <col min="3842" max="3842" width="8.5546875" style="1" customWidth="1"/>
    <col min="3843" max="3843" width="14.6640625" style="1" customWidth="1"/>
    <col min="3844" max="3844" width="10" style="1" customWidth="1"/>
    <col min="3845" max="3845" width="12.33203125" style="1" bestFit="1" customWidth="1"/>
    <col min="3846" max="3846" width="18" style="1" bestFit="1" customWidth="1"/>
    <col min="3847" max="3849" width="7" style="1" customWidth="1"/>
    <col min="3850" max="3850" width="0" style="1" hidden="1" customWidth="1"/>
    <col min="3851" max="3853" width="7" style="1" customWidth="1"/>
    <col min="3854" max="3854" width="7.5546875" style="1" customWidth="1"/>
    <col min="3855" max="4096" width="9.109375" style="1"/>
    <col min="4097" max="4097" width="5.44140625" style="1" customWidth="1"/>
    <col min="4098" max="4098" width="8.5546875" style="1" customWidth="1"/>
    <col min="4099" max="4099" width="14.6640625" style="1" customWidth="1"/>
    <col min="4100" max="4100" width="10" style="1" customWidth="1"/>
    <col min="4101" max="4101" width="12.33203125" style="1" bestFit="1" customWidth="1"/>
    <col min="4102" max="4102" width="18" style="1" bestFit="1" customWidth="1"/>
    <col min="4103" max="4105" width="7" style="1" customWidth="1"/>
    <col min="4106" max="4106" width="0" style="1" hidden="1" customWidth="1"/>
    <col min="4107" max="4109" width="7" style="1" customWidth="1"/>
    <col min="4110" max="4110" width="7.5546875" style="1" customWidth="1"/>
    <col min="4111" max="4352" width="9.109375" style="1"/>
    <col min="4353" max="4353" width="5.44140625" style="1" customWidth="1"/>
    <col min="4354" max="4354" width="8.5546875" style="1" customWidth="1"/>
    <col min="4355" max="4355" width="14.6640625" style="1" customWidth="1"/>
    <col min="4356" max="4356" width="10" style="1" customWidth="1"/>
    <col min="4357" max="4357" width="12.33203125" style="1" bestFit="1" customWidth="1"/>
    <col min="4358" max="4358" width="18" style="1" bestFit="1" customWidth="1"/>
    <col min="4359" max="4361" width="7" style="1" customWidth="1"/>
    <col min="4362" max="4362" width="0" style="1" hidden="1" customWidth="1"/>
    <col min="4363" max="4365" width="7" style="1" customWidth="1"/>
    <col min="4366" max="4366" width="7.5546875" style="1" customWidth="1"/>
    <col min="4367" max="4608" width="9.109375" style="1"/>
    <col min="4609" max="4609" width="5.44140625" style="1" customWidth="1"/>
    <col min="4610" max="4610" width="8.5546875" style="1" customWidth="1"/>
    <col min="4611" max="4611" width="14.6640625" style="1" customWidth="1"/>
    <col min="4612" max="4612" width="10" style="1" customWidth="1"/>
    <col min="4613" max="4613" width="12.33203125" style="1" bestFit="1" customWidth="1"/>
    <col min="4614" max="4614" width="18" style="1" bestFit="1" customWidth="1"/>
    <col min="4615" max="4617" width="7" style="1" customWidth="1"/>
    <col min="4618" max="4618" width="0" style="1" hidden="1" customWidth="1"/>
    <col min="4619" max="4621" width="7" style="1" customWidth="1"/>
    <col min="4622" max="4622" width="7.5546875" style="1" customWidth="1"/>
    <col min="4623" max="4864" width="9.109375" style="1"/>
    <col min="4865" max="4865" width="5.44140625" style="1" customWidth="1"/>
    <col min="4866" max="4866" width="8.5546875" style="1" customWidth="1"/>
    <col min="4867" max="4867" width="14.6640625" style="1" customWidth="1"/>
    <col min="4868" max="4868" width="10" style="1" customWidth="1"/>
    <col min="4869" max="4869" width="12.33203125" style="1" bestFit="1" customWidth="1"/>
    <col min="4870" max="4870" width="18" style="1" bestFit="1" customWidth="1"/>
    <col min="4871" max="4873" width="7" style="1" customWidth="1"/>
    <col min="4874" max="4874" width="0" style="1" hidden="1" customWidth="1"/>
    <col min="4875" max="4877" width="7" style="1" customWidth="1"/>
    <col min="4878" max="4878" width="7.5546875" style="1" customWidth="1"/>
    <col min="4879" max="5120" width="9.109375" style="1"/>
    <col min="5121" max="5121" width="5.44140625" style="1" customWidth="1"/>
    <col min="5122" max="5122" width="8.5546875" style="1" customWidth="1"/>
    <col min="5123" max="5123" width="14.6640625" style="1" customWidth="1"/>
    <col min="5124" max="5124" width="10" style="1" customWidth="1"/>
    <col min="5125" max="5125" width="12.33203125" style="1" bestFit="1" customWidth="1"/>
    <col min="5126" max="5126" width="18" style="1" bestFit="1" customWidth="1"/>
    <col min="5127" max="5129" width="7" style="1" customWidth="1"/>
    <col min="5130" max="5130" width="0" style="1" hidden="1" customWidth="1"/>
    <col min="5131" max="5133" width="7" style="1" customWidth="1"/>
    <col min="5134" max="5134" width="7.5546875" style="1" customWidth="1"/>
    <col min="5135" max="5376" width="9.109375" style="1"/>
    <col min="5377" max="5377" width="5.44140625" style="1" customWidth="1"/>
    <col min="5378" max="5378" width="8.5546875" style="1" customWidth="1"/>
    <col min="5379" max="5379" width="14.6640625" style="1" customWidth="1"/>
    <col min="5380" max="5380" width="10" style="1" customWidth="1"/>
    <col min="5381" max="5381" width="12.33203125" style="1" bestFit="1" customWidth="1"/>
    <col min="5382" max="5382" width="18" style="1" bestFit="1" customWidth="1"/>
    <col min="5383" max="5385" width="7" style="1" customWidth="1"/>
    <col min="5386" max="5386" width="0" style="1" hidden="1" customWidth="1"/>
    <col min="5387" max="5389" width="7" style="1" customWidth="1"/>
    <col min="5390" max="5390" width="7.5546875" style="1" customWidth="1"/>
    <col min="5391" max="5632" width="9.109375" style="1"/>
    <col min="5633" max="5633" width="5.44140625" style="1" customWidth="1"/>
    <col min="5634" max="5634" width="8.5546875" style="1" customWidth="1"/>
    <col min="5635" max="5635" width="14.6640625" style="1" customWidth="1"/>
    <col min="5636" max="5636" width="10" style="1" customWidth="1"/>
    <col min="5637" max="5637" width="12.33203125" style="1" bestFit="1" customWidth="1"/>
    <col min="5638" max="5638" width="18" style="1" bestFit="1" customWidth="1"/>
    <col min="5639" max="5641" width="7" style="1" customWidth="1"/>
    <col min="5642" max="5642" width="0" style="1" hidden="1" customWidth="1"/>
    <col min="5643" max="5645" width="7" style="1" customWidth="1"/>
    <col min="5646" max="5646" width="7.5546875" style="1" customWidth="1"/>
    <col min="5647" max="5888" width="9.109375" style="1"/>
    <col min="5889" max="5889" width="5.44140625" style="1" customWidth="1"/>
    <col min="5890" max="5890" width="8.5546875" style="1" customWidth="1"/>
    <col min="5891" max="5891" width="14.6640625" style="1" customWidth="1"/>
    <col min="5892" max="5892" width="10" style="1" customWidth="1"/>
    <col min="5893" max="5893" width="12.33203125" style="1" bestFit="1" customWidth="1"/>
    <col min="5894" max="5894" width="18" style="1" bestFit="1" customWidth="1"/>
    <col min="5895" max="5897" width="7" style="1" customWidth="1"/>
    <col min="5898" max="5898" width="0" style="1" hidden="1" customWidth="1"/>
    <col min="5899" max="5901" width="7" style="1" customWidth="1"/>
    <col min="5902" max="5902" width="7.5546875" style="1" customWidth="1"/>
    <col min="5903" max="6144" width="9.109375" style="1"/>
    <col min="6145" max="6145" width="5.44140625" style="1" customWidth="1"/>
    <col min="6146" max="6146" width="8.5546875" style="1" customWidth="1"/>
    <col min="6147" max="6147" width="14.6640625" style="1" customWidth="1"/>
    <col min="6148" max="6148" width="10" style="1" customWidth="1"/>
    <col min="6149" max="6149" width="12.33203125" style="1" bestFit="1" customWidth="1"/>
    <col min="6150" max="6150" width="18" style="1" bestFit="1" customWidth="1"/>
    <col min="6151" max="6153" width="7" style="1" customWidth="1"/>
    <col min="6154" max="6154" width="0" style="1" hidden="1" customWidth="1"/>
    <col min="6155" max="6157" width="7" style="1" customWidth="1"/>
    <col min="6158" max="6158" width="7.5546875" style="1" customWidth="1"/>
    <col min="6159" max="6400" width="9.109375" style="1"/>
    <col min="6401" max="6401" width="5.44140625" style="1" customWidth="1"/>
    <col min="6402" max="6402" width="8.5546875" style="1" customWidth="1"/>
    <col min="6403" max="6403" width="14.6640625" style="1" customWidth="1"/>
    <col min="6404" max="6404" width="10" style="1" customWidth="1"/>
    <col min="6405" max="6405" width="12.33203125" style="1" bestFit="1" customWidth="1"/>
    <col min="6406" max="6406" width="18" style="1" bestFit="1" customWidth="1"/>
    <col min="6407" max="6409" width="7" style="1" customWidth="1"/>
    <col min="6410" max="6410" width="0" style="1" hidden="1" customWidth="1"/>
    <col min="6411" max="6413" width="7" style="1" customWidth="1"/>
    <col min="6414" max="6414" width="7.5546875" style="1" customWidth="1"/>
    <col min="6415" max="6656" width="9.109375" style="1"/>
    <col min="6657" max="6657" width="5.44140625" style="1" customWidth="1"/>
    <col min="6658" max="6658" width="8.5546875" style="1" customWidth="1"/>
    <col min="6659" max="6659" width="14.6640625" style="1" customWidth="1"/>
    <col min="6660" max="6660" width="10" style="1" customWidth="1"/>
    <col min="6661" max="6661" width="12.33203125" style="1" bestFit="1" customWidth="1"/>
    <col min="6662" max="6662" width="18" style="1" bestFit="1" customWidth="1"/>
    <col min="6663" max="6665" width="7" style="1" customWidth="1"/>
    <col min="6666" max="6666" width="0" style="1" hidden="1" customWidth="1"/>
    <col min="6667" max="6669" width="7" style="1" customWidth="1"/>
    <col min="6670" max="6670" width="7.5546875" style="1" customWidth="1"/>
    <col min="6671" max="6912" width="9.109375" style="1"/>
    <col min="6913" max="6913" width="5.44140625" style="1" customWidth="1"/>
    <col min="6914" max="6914" width="8.5546875" style="1" customWidth="1"/>
    <col min="6915" max="6915" width="14.6640625" style="1" customWidth="1"/>
    <col min="6916" max="6916" width="10" style="1" customWidth="1"/>
    <col min="6917" max="6917" width="12.33203125" style="1" bestFit="1" customWidth="1"/>
    <col min="6918" max="6918" width="18" style="1" bestFit="1" customWidth="1"/>
    <col min="6919" max="6921" width="7" style="1" customWidth="1"/>
    <col min="6922" max="6922" width="0" style="1" hidden="1" customWidth="1"/>
    <col min="6923" max="6925" width="7" style="1" customWidth="1"/>
    <col min="6926" max="6926" width="7.5546875" style="1" customWidth="1"/>
    <col min="6927" max="7168" width="9.109375" style="1"/>
    <col min="7169" max="7169" width="5.44140625" style="1" customWidth="1"/>
    <col min="7170" max="7170" width="8.5546875" style="1" customWidth="1"/>
    <col min="7171" max="7171" width="14.6640625" style="1" customWidth="1"/>
    <col min="7172" max="7172" width="10" style="1" customWidth="1"/>
    <col min="7173" max="7173" width="12.33203125" style="1" bestFit="1" customWidth="1"/>
    <col min="7174" max="7174" width="18" style="1" bestFit="1" customWidth="1"/>
    <col min="7175" max="7177" width="7" style="1" customWidth="1"/>
    <col min="7178" max="7178" width="0" style="1" hidden="1" customWidth="1"/>
    <col min="7179" max="7181" width="7" style="1" customWidth="1"/>
    <col min="7182" max="7182" width="7.5546875" style="1" customWidth="1"/>
    <col min="7183" max="7424" width="9.109375" style="1"/>
    <col min="7425" max="7425" width="5.44140625" style="1" customWidth="1"/>
    <col min="7426" max="7426" width="8.5546875" style="1" customWidth="1"/>
    <col min="7427" max="7427" width="14.6640625" style="1" customWidth="1"/>
    <col min="7428" max="7428" width="10" style="1" customWidth="1"/>
    <col min="7429" max="7429" width="12.33203125" style="1" bestFit="1" customWidth="1"/>
    <col min="7430" max="7430" width="18" style="1" bestFit="1" customWidth="1"/>
    <col min="7431" max="7433" width="7" style="1" customWidth="1"/>
    <col min="7434" max="7434" width="0" style="1" hidden="1" customWidth="1"/>
    <col min="7435" max="7437" width="7" style="1" customWidth="1"/>
    <col min="7438" max="7438" width="7.5546875" style="1" customWidth="1"/>
    <col min="7439" max="7680" width="9.109375" style="1"/>
    <col min="7681" max="7681" width="5.44140625" style="1" customWidth="1"/>
    <col min="7682" max="7682" width="8.5546875" style="1" customWidth="1"/>
    <col min="7683" max="7683" width="14.6640625" style="1" customWidth="1"/>
    <col min="7684" max="7684" width="10" style="1" customWidth="1"/>
    <col min="7685" max="7685" width="12.33203125" style="1" bestFit="1" customWidth="1"/>
    <col min="7686" max="7686" width="18" style="1" bestFit="1" customWidth="1"/>
    <col min="7687" max="7689" width="7" style="1" customWidth="1"/>
    <col min="7690" max="7690" width="0" style="1" hidden="1" customWidth="1"/>
    <col min="7691" max="7693" width="7" style="1" customWidth="1"/>
    <col min="7694" max="7694" width="7.5546875" style="1" customWidth="1"/>
    <col min="7695" max="7936" width="9.109375" style="1"/>
    <col min="7937" max="7937" width="5.44140625" style="1" customWidth="1"/>
    <col min="7938" max="7938" width="8.5546875" style="1" customWidth="1"/>
    <col min="7939" max="7939" width="14.6640625" style="1" customWidth="1"/>
    <col min="7940" max="7940" width="10" style="1" customWidth="1"/>
    <col min="7941" max="7941" width="12.33203125" style="1" bestFit="1" customWidth="1"/>
    <col min="7942" max="7942" width="18" style="1" bestFit="1" customWidth="1"/>
    <col min="7943" max="7945" width="7" style="1" customWidth="1"/>
    <col min="7946" max="7946" width="0" style="1" hidden="1" customWidth="1"/>
    <col min="7947" max="7949" width="7" style="1" customWidth="1"/>
    <col min="7950" max="7950" width="7.5546875" style="1" customWidth="1"/>
    <col min="7951" max="8192" width="9.109375" style="1"/>
    <col min="8193" max="8193" width="5.44140625" style="1" customWidth="1"/>
    <col min="8194" max="8194" width="8.5546875" style="1" customWidth="1"/>
    <col min="8195" max="8195" width="14.6640625" style="1" customWidth="1"/>
    <col min="8196" max="8196" width="10" style="1" customWidth="1"/>
    <col min="8197" max="8197" width="12.33203125" style="1" bestFit="1" customWidth="1"/>
    <col min="8198" max="8198" width="18" style="1" bestFit="1" customWidth="1"/>
    <col min="8199" max="8201" width="7" style="1" customWidth="1"/>
    <col min="8202" max="8202" width="0" style="1" hidden="1" customWidth="1"/>
    <col min="8203" max="8205" width="7" style="1" customWidth="1"/>
    <col min="8206" max="8206" width="7.5546875" style="1" customWidth="1"/>
    <col min="8207" max="8448" width="9.109375" style="1"/>
    <col min="8449" max="8449" width="5.44140625" style="1" customWidth="1"/>
    <col min="8450" max="8450" width="8.5546875" style="1" customWidth="1"/>
    <col min="8451" max="8451" width="14.6640625" style="1" customWidth="1"/>
    <col min="8452" max="8452" width="10" style="1" customWidth="1"/>
    <col min="8453" max="8453" width="12.33203125" style="1" bestFit="1" customWidth="1"/>
    <col min="8454" max="8454" width="18" style="1" bestFit="1" customWidth="1"/>
    <col min="8455" max="8457" width="7" style="1" customWidth="1"/>
    <col min="8458" max="8458" width="0" style="1" hidden="1" customWidth="1"/>
    <col min="8459" max="8461" width="7" style="1" customWidth="1"/>
    <col min="8462" max="8462" width="7.5546875" style="1" customWidth="1"/>
    <col min="8463" max="8704" width="9.109375" style="1"/>
    <col min="8705" max="8705" width="5.44140625" style="1" customWidth="1"/>
    <col min="8706" max="8706" width="8.5546875" style="1" customWidth="1"/>
    <col min="8707" max="8707" width="14.6640625" style="1" customWidth="1"/>
    <col min="8708" max="8708" width="10" style="1" customWidth="1"/>
    <col min="8709" max="8709" width="12.33203125" style="1" bestFit="1" customWidth="1"/>
    <col min="8710" max="8710" width="18" style="1" bestFit="1" customWidth="1"/>
    <col min="8711" max="8713" width="7" style="1" customWidth="1"/>
    <col min="8714" max="8714" width="0" style="1" hidden="1" customWidth="1"/>
    <col min="8715" max="8717" width="7" style="1" customWidth="1"/>
    <col min="8718" max="8718" width="7.5546875" style="1" customWidth="1"/>
    <col min="8719" max="8960" width="9.109375" style="1"/>
    <col min="8961" max="8961" width="5.44140625" style="1" customWidth="1"/>
    <col min="8962" max="8962" width="8.5546875" style="1" customWidth="1"/>
    <col min="8963" max="8963" width="14.6640625" style="1" customWidth="1"/>
    <col min="8964" max="8964" width="10" style="1" customWidth="1"/>
    <col min="8965" max="8965" width="12.33203125" style="1" bestFit="1" customWidth="1"/>
    <col min="8966" max="8966" width="18" style="1" bestFit="1" customWidth="1"/>
    <col min="8967" max="8969" width="7" style="1" customWidth="1"/>
    <col min="8970" max="8970" width="0" style="1" hidden="1" customWidth="1"/>
    <col min="8971" max="8973" width="7" style="1" customWidth="1"/>
    <col min="8974" max="8974" width="7.5546875" style="1" customWidth="1"/>
    <col min="8975" max="9216" width="9.109375" style="1"/>
    <col min="9217" max="9217" width="5.44140625" style="1" customWidth="1"/>
    <col min="9218" max="9218" width="8.5546875" style="1" customWidth="1"/>
    <col min="9219" max="9219" width="14.6640625" style="1" customWidth="1"/>
    <col min="9220" max="9220" width="10" style="1" customWidth="1"/>
    <col min="9221" max="9221" width="12.33203125" style="1" bestFit="1" customWidth="1"/>
    <col min="9222" max="9222" width="18" style="1" bestFit="1" customWidth="1"/>
    <col min="9223" max="9225" width="7" style="1" customWidth="1"/>
    <col min="9226" max="9226" width="0" style="1" hidden="1" customWidth="1"/>
    <col min="9227" max="9229" width="7" style="1" customWidth="1"/>
    <col min="9230" max="9230" width="7.5546875" style="1" customWidth="1"/>
    <col min="9231" max="9472" width="9.109375" style="1"/>
    <col min="9473" max="9473" width="5.44140625" style="1" customWidth="1"/>
    <col min="9474" max="9474" width="8.5546875" style="1" customWidth="1"/>
    <col min="9475" max="9475" width="14.6640625" style="1" customWidth="1"/>
    <col min="9476" max="9476" width="10" style="1" customWidth="1"/>
    <col min="9477" max="9477" width="12.33203125" style="1" bestFit="1" customWidth="1"/>
    <col min="9478" max="9478" width="18" style="1" bestFit="1" customWidth="1"/>
    <col min="9479" max="9481" width="7" style="1" customWidth="1"/>
    <col min="9482" max="9482" width="0" style="1" hidden="1" customWidth="1"/>
    <col min="9483" max="9485" width="7" style="1" customWidth="1"/>
    <col min="9486" max="9486" width="7.5546875" style="1" customWidth="1"/>
    <col min="9487" max="9728" width="9.109375" style="1"/>
    <col min="9729" max="9729" width="5.44140625" style="1" customWidth="1"/>
    <col min="9730" max="9730" width="8.5546875" style="1" customWidth="1"/>
    <col min="9731" max="9731" width="14.6640625" style="1" customWidth="1"/>
    <col min="9732" max="9732" width="10" style="1" customWidth="1"/>
    <col min="9733" max="9733" width="12.33203125" style="1" bestFit="1" customWidth="1"/>
    <col min="9734" max="9734" width="18" style="1" bestFit="1" customWidth="1"/>
    <col min="9735" max="9737" width="7" style="1" customWidth="1"/>
    <col min="9738" max="9738" width="0" style="1" hidden="1" customWidth="1"/>
    <col min="9739" max="9741" width="7" style="1" customWidth="1"/>
    <col min="9742" max="9742" width="7.5546875" style="1" customWidth="1"/>
    <col min="9743" max="9984" width="9.109375" style="1"/>
    <col min="9985" max="9985" width="5.44140625" style="1" customWidth="1"/>
    <col min="9986" max="9986" width="8.5546875" style="1" customWidth="1"/>
    <col min="9987" max="9987" width="14.6640625" style="1" customWidth="1"/>
    <col min="9988" max="9988" width="10" style="1" customWidth="1"/>
    <col min="9989" max="9989" width="12.33203125" style="1" bestFit="1" customWidth="1"/>
    <col min="9990" max="9990" width="18" style="1" bestFit="1" customWidth="1"/>
    <col min="9991" max="9993" width="7" style="1" customWidth="1"/>
    <col min="9994" max="9994" width="0" style="1" hidden="1" customWidth="1"/>
    <col min="9995" max="9997" width="7" style="1" customWidth="1"/>
    <col min="9998" max="9998" width="7.5546875" style="1" customWidth="1"/>
    <col min="9999" max="10240" width="9.109375" style="1"/>
    <col min="10241" max="10241" width="5.44140625" style="1" customWidth="1"/>
    <col min="10242" max="10242" width="8.5546875" style="1" customWidth="1"/>
    <col min="10243" max="10243" width="14.6640625" style="1" customWidth="1"/>
    <col min="10244" max="10244" width="10" style="1" customWidth="1"/>
    <col min="10245" max="10245" width="12.33203125" style="1" bestFit="1" customWidth="1"/>
    <col min="10246" max="10246" width="18" style="1" bestFit="1" customWidth="1"/>
    <col min="10247" max="10249" width="7" style="1" customWidth="1"/>
    <col min="10250" max="10250" width="0" style="1" hidden="1" customWidth="1"/>
    <col min="10251" max="10253" width="7" style="1" customWidth="1"/>
    <col min="10254" max="10254" width="7.5546875" style="1" customWidth="1"/>
    <col min="10255" max="10496" width="9.109375" style="1"/>
    <col min="10497" max="10497" width="5.44140625" style="1" customWidth="1"/>
    <col min="10498" max="10498" width="8.5546875" style="1" customWidth="1"/>
    <col min="10499" max="10499" width="14.6640625" style="1" customWidth="1"/>
    <col min="10500" max="10500" width="10" style="1" customWidth="1"/>
    <col min="10501" max="10501" width="12.33203125" style="1" bestFit="1" customWidth="1"/>
    <col min="10502" max="10502" width="18" style="1" bestFit="1" customWidth="1"/>
    <col min="10503" max="10505" width="7" style="1" customWidth="1"/>
    <col min="10506" max="10506" width="0" style="1" hidden="1" customWidth="1"/>
    <col min="10507" max="10509" width="7" style="1" customWidth="1"/>
    <col min="10510" max="10510" width="7.5546875" style="1" customWidth="1"/>
    <col min="10511" max="10752" width="9.109375" style="1"/>
    <col min="10753" max="10753" width="5.44140625" style="1" customWidth="1"/>
    <col min="10754" max="10754" width="8.5546875" style="1" customWidth="1"/>
    <col min="10755" max="10755" width="14.6640625" style="1" customWidth="1"/>
    <col min="10756" max="10756" width="10" style="1" customWidth="1"/>
    <col min="10757" max="10757" width="12.33203125" style="1" bestFit="1" customWidth="1"/>
    <col min="10758" max="10758" width="18" style="1" bestFit="1" customWidth="1"/>
    <col min="10759" max="10761" width="7" style="1" customWidth="1"/>
    <col min="10762" max="10762" width="0" style="1" hidden="1" customWidth="1"/>
    <col min="10763" max="10765" width="7" style="1" customWidth="1"/>
    <col min="10766" max="10766" width="7.5546875" style="1" customWidth="1"/>
    <col min="10767" max="11008" width="9.109375" style="1"/>
    <col min="11009" max="11009" width="5.44140625" style="1" customWidth="1"/>
    <col min="11010" max="11010" width="8.5546875" style="1" customWidth="1"/>
    <col min="11011" max="11011" width="14.6640625" style="1" customWidth="1"/>
    <col min="11012" max="11012" width="10" style="1" customWidth="1"/>
    <col min="11013" max="11013" width="12.33203125" style="1" bestFit="1" customWidth="1"/>
    <col min="11014" max="11014" width="18" style="1" bestFit="1" customWidth="1"/>
    <col min="11015" max="11017" width="7" style="1" customWidth="1"/>
    <col min="11018" max="11018" width="0" style="1" hidden="1" customWidth="1"/>
    <col min="11019" max="11021" width="7" style="1" customWidth="1"/>
    <col min="11022" max="11022" width="7.5546875" style="1" customWidth="1"/>
    <col min="11023" max="11264" width="9.109375" style="1"/>
    <col min="11265" max="11265" width="5.44140625" style="1" customWidth="1"/>
    <col min="11266" max="11266" width="8.5546875" style="1" customWidth="1"/>
    <col min="11267" max="11267" width="14.6640625" style="1" customWidth="1"/>
    <col min="11268" max="11268" width="10" style="1" customWidth="1"/>
    <col min="11269" max="11269" width="12.33203125" style="1" bestFit="1" customWidth="1"/>
    <col min="11270" max="11270" width="18" style="1" bestFit="1" customWidth="1"/>
    <col min="11271" max="11273" width="7" style="1" customWidth="1"/>
    <col min="11274" max="11274" width="0" style="1" hidden="1" customWidth="1"/>
    <col min="11275" max="11277" width="7" style="1" customWidth="1"/>
    <col min="11278" max="11278" width="7.5546875" style="1" customWidth="1"/>
    <col min="11279" max="11520" width="9.109375" style="1"/>
    <col min="11521" max="11521" width="5.44140625" style="1" customWidth="1"/>
    <col min="11522" max="11522" width="8.5546875" style="1" customWidth="1"/>
    <col min="11523" max="11523" width="14.6640625" style="1" customWidth="1"/>
    <col min="11524" max="11524" width="10" style="1" customWidth="1"/>
    <col min="11525" max="11525" width="12.33203125" style="1" bestFit="1" customWidth="1"/>
    <col min="11526" max="11526" width="18" style="1" bestFit="1" customWidth="1"/>
    <col min="11527" max="11529" width="7" style="1" customWidth="1"/>
    <col min="11530" max="11530" width="0" style="1" hidden="1" customWidth="1"/>
    <col min="11531" max="11533" width="7" style="1" customWidth="1"/>
    <col min="11534" max="11534" width="7.5546875" style="1" customWidth="1"/>
    <col min="11535" max="11776" width="9.109375" style="1"/>
    <col min="11777" max="11777" width="5.44140625" style="1" customWidth="1"/>
    <col min="11778" max="11778" width="8.5546875" style="1" customWidth="1"/>
    <col min="11779" max="11779" width="14.6640625" style="1" customWidth="1"/>
    <col min="11780" max="11780" width="10" style="1" customWidth="1"/>
    <col min="11781" max="11781" width="12.33203125" style="1" bestFit="1" customWidth="1"/>
    <col min="11782" max="11782" width="18" style="1" bestFit="1" customWidth="1"/>
    <col min="11783" max="11785" width="7" style="1" customWidth="1"/>
    <col min="11786" max="11786" width="0" style="1" hidden="1" customWidth="1"/>
    <col min="11787" max="11789" width="7" style="1" customWidth="1"/>
    <col min="11790" max="11790" width="7.5546875" style="1" customWidth="1"/>
    <col min="11791" max="12032" width="9.109375" style="1"/>
    <col min="12033" max="12033" width="5.44140625" style="1" customWidth="1"/>
    <col min="12034" max="12034" width="8.5546875" style="1" customWidth="1"/>
    <col min="12035" max="12035" width="14.6640625" style="1" customWidth="1"/>
    <col min="12036" max="12036" width="10" style="1" customWidth="1"/>
    <col min="12037" max="12037" width="12.33203125" style="1" bestFit="1" customWidth="1"/>
    <col min="12038" max="12038" width="18" style="1" bestFit="1" customWidth="1"/>
    <col min="12039" max="12041" width="7" style="1" customWidth="1"/>
    <col min="12042" max="12042" width="0" style="1" hidden="1" customWidth="1"/>
    <col min="12043" max="12045" width="7" style="1" customWidth="1"/>
    <col min="12046" max="12046" width="7.5546875" style="1" customWidth="1"/>
    <col min="12047" max="12288" width="9.109375" style="1"/>
    <col min="12289" max="12289" width="5.44140625" style="1" customWidth="1"/>
    <col min="12290" max="12290" width="8.5546875" style="1" customWidth="1"/>
    <col min="12291" max="12291" width="14.6640625" style="1" customWidth="1"/>
    <col min="12292" max="12292" width="10" style="1" customWidth="1"/>
    <col min="12293" max="12293" width="12.33203125" style="1" bestFit="1" customWidth="1"/>
    <col min="12294" max="12294" width="18" style="1" bestFit="1" customWidth="1"/>
    <col min="12295" max="12297" width="7" style="1" customWidth="1"/>
    <col min="12298" max="12298" width="0" style="1" hidden="1" customWidth="1"/>
    <col min="12299" max="12301" width="7" style="1" customWidth="1"/>
    <col min="12302" max="12302" width="7.5546875" style="1" customWidth="1"/>
    <col min="12303" max="12544" width="9.109375" style="1"/>
    <col min="12545" max="12545" width="5.44140625" style="1" customWidth="1"/>
    <col min="12546" max="12546" width="8.5546875" style="1" customWidth="1"/>
    <col min="12547" max="12547" width="14.6640625" style="1" customWidth="1"/>
    <col min="12548" max="12548" width="10" style="1" customWidth="1"/>
    <col min="12549" max="12549" width="12.33203125" style="1" bestFit="1" customWidth="1"/>
    <col min="12550" max="12550" width="18" style="1" bestFit="1" customWidth="1"/>
    <col min="12551" max="12553" width="7" style="1" customWidth="1"/>
    <col min="12554" max="12554" width="0" style="1" hidden="1" customWidth="1"/>
    <col min="12555" max="12557" width="7" style="1" customWidth="1"/>
    <col min="12558" max="12558" width="7.5546875" style="1" customWidth="1"/>
    <col min="12559" max="12800" width="9.109375" style="1"/>
    <col min="12801" max="12801" width="5.44140625" style="1" customWidth="1"/>
    <col min="12802" max="12802" width="8.5546875" style="1" customWidth="1"/>
    <col min="12803" max="12803" width="14.6640625" style="1" customWidth="1"/>
    <col min="12804" max="12804" width="10" style="1" customWidth="1"/>
    <col min="12805" max="12805" width="12.33203125" style="1" bestFit="1" customWidth="1"/>
    <col min="12806" max="12806" width="18" style="1" bestFit="1" customWidth="1"/>
    <col min="12807" max="12809" width="7" style="1" customWidth="1"/>
    <col min="12810" max="12810" width="0" style="1" hidden="1" customWidth="1"/>
    <col min="12811" max="12813" width="7" style="1" customWidth="1"/>
    <col min="12814" max="12814" width="7.5546875" style="1" customWidth="1"/>
    <col min="12815" max="13056" width="9.109375" style="1"/>
    <col min="13057" max="13057" width="5.44140625" style="1" customWidth="1"/>
    <col min="13058" max="13058" width="8.5546875" style="1" customWidth="1"/>
    <col min="13059" max="13059" width="14.6640625" style="1" customWidth="1"/>
    <col min="13060" max="13060" width="10" style="1" customWidth="1"/>
    <col min="13061" max="13061" width="12.33203125" style="1" bestFit="1" customWidth="1"/>
    <col min="13062" max="13062" width="18" style="1" bestFit="1" customWidth="1"/>
    <col min="13063" max="13065" width="7" style="1" customWidth="1"/>
    <col min="13066" max="13066" width="0" style="1" hidden="1" customWidth="1"/>
    <col min="13067" max="13069" width="7" style="1" customWidth="1"/>
    <col min="13070" max="13070" width="7.5546875" style="1" customWidth="1"/>
    <col min="13071" max="13312" width="9.109375" style="1"/>
    <col min="13313" max="13313" width="5.44140625" style="1" customWidth="1"/>
    <col min="13314" max="13314" width="8.5546875" style="1" customWidth="1"/>
    <col min="13315" max="13315" width="14.6640625" style="1" customWidth="1"/>
    <col min="13316" max="13316" width="10" style="1" customWidth="1"/>
    <col min="13317" max="13317" width="12.33203125" style="1" bestFit="1" customWidth="1"/>
    <col min="13318" max="13318" width="18" style="1" bestFit="1" customWidth="1"/>
    <col min="13319" max="13321" width="7" style="1" customWidth="1"/>
    <col min="13322" max="13322" width="0" style="1" hidden="1" customWidth="1"/>
    <col min="13323" max="13325" width="7" style="1" customWidth="1"/>
    <col min="13326" max="13326" width="7.5546875" style="1" customWidth="1"/>
    <col min="13327" max="13568" width="9.109375" style="1"/>
    <col min="13569" max="13569" width="5.44140625" style="1" customWidth="1"/>
    <col min="13570" max="13570" width="8.5546875" style="1" customWidth="1"/>
    <col min="13571" max="13571" width="14.6640625" style="1" customWidth="1"/>
    <col min="13572" max="13572" width="10" style="1" customWidth="1"/>
    <col min="13573" max="13573" width="12.33203125" style="1" bestFit="1" customWidth="1"/>
    <col min="13574" max="13574" width="18" style="1" bestFit="1" customWidth="1"/>
    <col min="13575" max="13577" width="7" style="1" customWidth="1"/>
    <col min="13578" max="13578" width="0" style="1" hidden="1" customWidth="1"/>
    <col min="13579" max="13581" width="7" style="1" customWidth="1"/>
    <col min="13582" max="13582" width="7.5546875" style="1" customWidth="1"/>
    <col min="13583" max="13824" width="9.109375" style="1"/>
    <col min="13825" max="13825" width="5.44140625" style="1" customWidth="1"/>
    <col min="13826" max="13826" width="8.5546875" style="1" customWidth="1"/>
    <col min="13827" max="13827" width="14.6640625" style="1" customWidth="1"/>
    <col min="13828" max="13828" width="10" style="1" customWidth="1"/>
    <col min="13829" max="13829" width="12.33203125" style="1" bestFit="1" customWidth="1"/>
    <col min="13830" max="13830" width="18" style="1" bestFit="1" customWidth="1"/>
    <col min="13831" max="13833" width="7" style="1" customWidth="1"/>
    <col min="13834" max="13834" width="0" style="1" hidden="1" customWidth="1"/>
    <col min="13835" max="13837" width="7" style="1" customWidth="1"/>
    <col min="13838" max="13838" width="7.5546875" style="1" customWidth="1"/>
    <col min="13839" max="14080" width="9.109375" style="1"/>
    <col min="14081" max="14081" width="5.44140625" style="1" customWidth="1"/>
    <col min="14082" max="14082" width="8.5546875" style="1" customWidth="1"/>
    <col min="14083" max="14083" width="14.6640625" style="1" customWidth="1"/>
    <col min="14084" max="14084" width="10" style="1" customWidth="1"/>
    <col min="14085" max="14085" width="12.33203125" style="1" bestFit="1" customWidth="1"/>
    <col min="14086" max="14086" width="18" style="1" bestFit="1" customWidth="1"/>
    <col min="14087" max="14089" width="7" style="1" customWidth="1"/>
    <col min="14090" max="14090" width="0" style="1" hidden="1" customWidth="1"/>
    <col min="14091" max="14093" width="7" style="1" customWidth="1"/>
    <col min="14094" max="14094" width="7.5546875" style="1" customWidth="1"/>
    <col min="14095" max="14336" width="9.109375" style="1"/>
    <col min="14337" max="14337" width="5.44140625" style="1" customWidth="1"/>
    <col min="14338" max="14338" width="8.5546875" style="1" customWidth="1"/>
    <col min="14339" max="14339" width="14.6640625" style="1" customWidth="1"/>
    <col min="14340" max="14340" width="10" style="1" customWidth="1"/>
    <col min="14341" max="14341" width="12.33203125" style="1" bestFit="1" customWidth="1"/>
    <col min="14342" max="14342" width="18" style="1" bestFit="1" customWidth="1"/>
    <col min="14343" max="14345" width="7" style="1" customWidth="1"/>
    <col min="14346" max="14346" width="0" style="1" hidden="1" customWidth="1"/>
    <col min="14347" max="14349" width="7" style="1" customWidth="1"/>
    <col min="14350" max="14350" width="7.5546875" style="1" customWidth="1"/>
    <col min="14351" max="14592" width="9.109375" style="1"/>
    <col min="14593" max="14593" width="5.44140625" style="1" customWidth="1"/>
    <col min="14594" max="14594" width="8.5546875" style="1" customWidth="1"/>
    <col min="14595" max="14595" width="14.6640625" style="1" customWidth="1"/>
    <col min="14596" max="14596" width="10" style="1" customWidth="1"/>
    <col min="14597" max="14597" width="12.33203125" style="1" bestFit="1" customWidth="1"/>
    <col min="14598" max="14598" width="18" style="1" bestFit="1" customWidth="1"/>
    <col min="14599" max="14601" width="7" style="1" customWidth="1"/>
    <col min="14602" max="14602" width="0" style="1" hidden="1" customWidth="1"/>
    <col min="14603" max="14605" width="7" style="1" customWidth="1"/>
    <col min="14606" max="14606" width="7.5546875" style="1" customWidth="1"/>
    <col min="14607" max="14848" width="9.109375" style="1"/>
    <col min="14849" max="14849" width="5.44140625" style="1" customWidth="1"/>
    <col min="14850" max="14850" width="8.5546875" style="1" customWidth="1"/>
    <col min="14851" max="14851" width="14.6640625" style="1" customWidth="1"/>
    <col min="14852" max="14852" width="10" style="1" customWidth="1"/>
    <col min="14853" max="14853" width="12.33203125" style="1" bestFit="1" customWidth="1"/>
    <col min="14854" max="14854" width="18" style="1" bestFit="1" customWidth="1"/>
    <col min="14855" max="14857" width="7" style="1" customWidth="1"/>
    <col min="14858" max="14858" width="0" style="1" hidden="1" customWidth="1"/>
    <col min="14859" max="14861" width="7" style="1" customWidth="1"/>
    <col min="14862" max="14862" width="7.5546875" style="1" customWidth="1"/>
    <col min="14863" max="15104" width="9.109375" style="1"/>
    <col min="15105" max="15105" width="5.44140625" style="1" customWidth="1"/>
    <col min="15106" max="15106" width="8.5546875" style="1" customWidth="1"/>
    <col min="15107" max="15107" width="14.6640625" style="1" customWidth="1"/>
    <col min="15108" max="15108" width="10" style="1" customWidth="1"/>
    <col min="15109" max="15109" width="12.33203125" style="1" bestFit="1" customWidth="1"/>
    <col min="15110" max="15110" width="18" style="1" bestFit="1" customWidth="1"/>
    <col min="15111" max="15113" width="7" style="1" customWidth="1"/>
    <col min="15114" max="15114" width="0" style="1" hidden="1" customWidth="1"/>
    <col min="15115" max="15117" width="7" style="1" customWidth="1"/>
    <col min="15118" max="15118" width="7.5546875" style="1" customWidth="1"/>
    <col min="15119" max="15360" width="9.109375" style="1"/>
    <col min="15361" max="15361" width="5.44140625" style="1" customWidth="1"/>
    <col min="15362" max="15362" width="8.5546875" style="1" customWidth="1"/>
    <col min="15363" max="15363" width="14.6640625" style="1" customWidth="1"/>
    <col min="15364" max="15364" width="10" style="1" customWidth="1"/>
    <col min="15365" max="15365" width="12.33203125" style="1" bestFit="1" customWidth="1"/>
    <col min="15366" max="15366" width="18" style="1" bestFit="1" customWidth="1"/>
    <col min="15367" max="15369" width="7" style="1" customWidth="1"/>
    <col min="15370" max="15370" width="0" style="1" hidden="1" customWidth="1"/>
    <col min="15371" max="15373" width="7" style="1" customWidth="1"/>
    <col min="15374" max="15374" width="7.5546875" style="1" customWidth="1"/>
    <col min="15375" max="15616" width="9.109375" style="1"/>
    <col min="15617" max="15617" width="5.44140625" style="1" customWidth="1"/>
    <col min="15618" max="15618" width="8.5546875" style="1" customWidth="1"/>
    <col min="15619" max="15619" width="14.6640625" style="1" customWidth="1"/>
    <col min="15620" max="15620" width="10" style="1" customWidth="1"/>
    <col min="15621" max="15621" width="12.33203125" style="1" bestFit="1" customWidth="1"/>
    <col min="15622" max="15622" width="18" style="1" bestFit="1" customWidth="1"/>
    <col min="15623" max="15625" width="7" style="1" customWidth="1"/>
    <col min="15626" max="15626" width="0" style="1" hidden="1" customWidth="1"/>
    <col min="15627" max="15629" width="7" style="1" customWidth="1"/>
    <col min="15630" max="15630" width="7.5546875" style="1" customWidth="1"/>
    <col min="15631" max="15872" width="9.109375" style="1"/>
    <col min="15873" max="15873" width="5.44140625" style="1" customWidth="1"/>
    <col min="15874" max="15874" width="8.5546875" style="1" customWidth="1"/>
    <col min="15875" max="15875" width="14.6640625" style="1" customWidth="1"/>
    <col min="15876" max="15876" width="10" style="1" customWidth="1"/>
    <col min="15877" max="15877" width="12.33203125" style="1" bestFit="1" customWidth="1"/>
    <col min="15878" max="15878" width="18" style="1" bestFit="1" customWidth="1"/>
    <col min="15879" max="15881" width="7" style="1" customWidth="1"/>
    <col min="15882" max="15882" width="0" style="1" hidden="1" customWidth="1"/>
    <col min="15883" max="15885" width="7" style="1" customWidth="1"/>
    <col min="15886" max="15886" width="7.5546875" style="1" customWidth="1"/>
    <col min="15887" max="16128" width="9.109375" style="1"/>
    <col min="16129" max="16129" width="5.44140625" style="1" customWidth="1"/>
    <col min="16130" max="16130" width="8.5546875" style="1" customWidth="1"/>
    <col min="16131" max="16131" width="14.6640625" style="1" customWidth="1"/>
    <col min="16132" max="16132" width="10" style="1" customWidth="1"/>
    <col min="16133" max="16133" width="12.33203125" style="1" bestFit="1" customWidth="1"/>
    <col min="16134" max="16134" width="18" style="1" bestFit="1" customWidth="1"/>
    <col min="16135" max="16137" width="7" style="1" customWidth="1"/>
    <col min="16138" max="16138" width="0" style="1" hidden="1" customWidth="1"/>
    <col min="16139" max="16141" width="7" style="1" customWidth="1"/>
    <col min="16142" max="16142" width="7.5546875" style="1" customWidth="1"/>
    <col min="16143" max="16384" width="9.109375" style="1"/>
  </cols>
  <sheetData>
    <row r="1" spans="1:16" ht="17.399999999999999" x14ac:dyDescent="0.3">
      <c r="A1" s="79" t="s">
        <v>271</v>
      </c>
      <c r="B1" s="2"/>
      <c r="E1" s="2"/>
      <c r="F1" s="3"/>
      <c r="G1" s="80"/>
      <c r="H1" s="4"/>
      <c r="I1" s="1"/>
      <c r="J1" s="1"/>
      <c r="K1" s="1"/>
      <c r="L1" s="1"/>
      <c r="M1" s="1"/>
      <c r="N1" s="80" t="s">
        <v>287</v>
      </c>
    </row>
    <row r="2" spans="1:16" s="5" customFormat="1" ht="4.2" x14ac:dyDescent="0.15">
      <c r="B2" s="6"/>
      <c r="E2" s="7"/>
    </row>
    <row r="3" spans="1:16" ht="15.6" x14ac:dyDescent="0.3">
      <c r="B3" s="8" t="s">
        <v>120</v>
      </c>
      <c r="D3" s="9"/>
      <c r="E3" s="43" t="s">
        <v>90</v>
      </c>
      <c r="F3" s="44"/>
      <c r="G3" s="1"/>
      <c r="H3" s="1"/>
      <c r="I3" s="1"/>
      <c r="J3" s="1"/>
      <c r="K3" s="1"/>
      <c r="L3" s="1"/>
      <c r="M3" s="1"/>
      <c r="N3" s="1"/>
      <c r="P3" s="4"/>
    </row>
    <row r="4" spans="1:16" s="5" customFormat="1" ht="12.75" customHeight="1" thickBot="1" x14ac:dyDescent="0.2">
      <c r="B4" s="31"/>
      <c r="D4" s="32"/>
      <c r="E4" s="33"/>
      <c r="F4" s="32"/>
    </row>
    <row r="5" spans="1:16" ht="13.8" thickBot="1" x14ac:dyDescent="0.3">
      <c r="G5" s="149" t="s">
        <v>94</v>
      </c>
      <c r="H5" s="150"/>
      <c r="I5" s="150"/>
      <c r="J5" s="150"/>
      <c r="K5" s="150"/>
      <c r="L5" s="150"/>
      <c r="M5" s="151"/>
    </row>
    <row r="6" spans="1:16" ht="13.8" thickBot="1" x14ac:dyDescent="0.3">
      <c r="A6" s="57" t="s">
        <v>137</v>
      </c>
      <c r="B6" s="45" t="s">
        <v>0</v>
      </c>
      <c r="C6" s="46" t="s">
        <v>1</v>
      </c>
      <c r="D6" s="47" t="s">
        <v>2</v>
      </c>
      <c r="E6" s="48" t="s">
        <v>3</v>
      </c>
      <c r="F6" s="49" t="s">
        <v>4</v>
      </c>
      <c r="G6" s="50">
        <v>1</v>
      </c>
      <c r="H6" s="51">
        <v>2</v>
      </c>
      <c r="I6" s="51">
        <v>3</v>
      </c>
      <c r="J6" s="51" t="s">
        <v>89</v>
      </c>
      <c r="K6" s="51">
        <v>4</v>
      </c>
      <c r="L6" s="51">
        <v>5</v>
      </c>
      <c r="M6" s="52">
        <v>6</v>
      </c>
      <c r="N6" s="53" t="s">
        <v>95</v>
      </c>
      <c r="O6" s="117" t="s">
        <v>283</v>
      </c>
    </row>
    <row r="7" spans="1:16" ht="13.8" thickBot="1" x14ac:dyDescent="0.3">
      <c r="A7" s="56" t="s">
        <v>96</v>
      </c>
      <c r="B7" s="75" t="s">
        <v>481</v>
      </c>
      <c r="C7" s="76" t="s">
        <v>535</v>
      </c>
      <c r="D7" s="77" t="s">
        <v>105</v>
      </c>
      <c r="E7" s="78" t="s">
        <v>682</v>
      </c>
      <c r="F7" s="78" t="s">
        <v>20</v>
      </c>
      <c r="G7" s="40">
        <v>8.81</v>
      </c>
      <c r="H7" s="40">
        <v>8.41</v>
      </c>
      <c r="I7" s="40">
        <v>9.3800000000000008</v>
      </c>
      <c r="J7" s="41"/>
      <c r="K7" s="40">
        <v>9.3000000000000007</v>
      </c>
      <c r="L7" s="40">
        <v>9.26</v>
      </c>
      <c r="M7" s="54">
        <v>9.15</v>
      </c>
      <c r="N7" s="55">
        <f t="shared" ref="N7:N12" si="0">MAX(G7:I7,K7:M7)</f>
        <v>9.3800000000000008</v>
      </c>
      <c r="O7" s="116" t="str">
        <f>IF(ISBLANK(N7),"",IF(N7&gt;=99,"KSM",IF(N7&gt;=99,"I A",IF(N7&gt;=99,"II A",IF(N7&gt;=99,"III A",IF(N7&gt;=9,"I JA",IF(N7&gt;=8,"II JA",IF(N7&gt;=7.1,"III JA"))))))))</f>
        <v>I JA</v>
      </c>
    </row>
    <row r="8" spans="1:16" ht="13.8" thickBot="1" x14ac:dyDescent="0.3">
      <c r="A8" s="56" t="s">
        <v>97</v>
      </c>
      <c r="B8" s="75" t="s">
        <v>197</v>
      </c>
      <c r="C8" s="76" t="s">
        <v>528</v>
      </c>
      <c r="D8" s="77" t="s">
        <v>106</v>
      </c>
      <c r="E8" s="78" t="s">
        <v>682</v>
      </c>
      <c r="F8" s="78" t="s">
        <v>20</v>
      </c>
      <c r="G8" s="40">
        <v>6.33</v>
      </c>
      <c r="H8" s="40">
        <v>5.93</v>
      </c>
      <c r="I8" s="40" t="s">
        <v>767</v>
      </c>
      <c r="J8" s="41"/>
      <c r="K8" s="40">
        <v>6.39</v>
      </c>
      <c r="L8" s="40">
        <v>5.82</v>
      </c>
      <c r="M8" s="54">
        <v>7.43</v>
      </c>
      <c r="N8" s="55">
        <f t="shared" si="0"/>
        <v>7.43</v>
      </c>
      <c r="O8" s="116" t="str">
        <f>IF(ISBLANK(N8),"",IF(N8&gt;=99,"KSM",IF(N8&gt;=99,"I A",IF(N8&gt;=99,"II A",IF(N8&gt;=99,"III A",IF(N8&gt;=9,"I JA",IF(N8&gt;=8,"II JA",IF(N8&gt;=7.1,"III JA"))))))))</f>
        <v>III JA</v>
      </c>
    </row>
    <row r="9" spans="1:16" ht="13.8" thickBot="1" x14ac:dyDescent="0.3">
      <c r="A9" s="56" t="s">
        <v>98</v>
      </c>
      <c r="B9" s="75" t="s">
        <v>39</v>
      </c>
      <c r="C9" s="76" t="s">
        <v>40</v>
      </c>
      <c r="D9" s="77" t="s">
        <v>529</v>
      </c>
      <c r="E9" s="78" t="s">
        <v>682</v>
      </c>
      <c r="F9" s="78" t="s">
        <v>37</v>
      </c>
      <c r="G9" s="40">
        <v>7.38</v>
      </c>
      <c r="H9" s="40">
        <v>6.6</v>
      </c>
      <c r="I9" s="40">
        <v>6.36</v>
      </c>
      <c r="J9" s="41"/>
      <c r="K9" s="40">
        <v>6.57</v>
      </c>
      <c r="L9" s="40">
        <v>7.1</v>
      </c>
      <c r="M9" s="54">
        <v>7.38</v>
      </c>
      <c r="N9" s="55">
        <f t="shared" si="0"/>
        <v>7.38</v>
      </c>
      <c r="O9" s="116" t="str">
        <f>IF(ISBLANK(N9),"",IF(N9&gt;=99,"KSM",IF(N9&gt;=99,"I A",IF(N9&gt;=99,"II A",IF(N9&gt;=99,"III A",IF(N9&gt;=9,"I JA",IF(N9&gt;=8,"II JA",IF(N9&gt;=7.1,"III JA"))))))))</f>
        <v>III JA</v>
      </c>
    </row>
    <row r="10" spans="1:16" ht="13.8" thickBot="1" x14ac:dyDescent="0.3">
      <c r="A10" s="56" t="s">
        <v>99</v>
      </c>
      <c r="B10" s="75" t="s">
        <v>63</v>
      </c>
      <c r="C10" s="76" t="s">
        <v>638</v>
      </c>
      <c r="D10" s="77" t="s">
        <v>639</v>
      </c>
      <c r="E10" s="78" t="s">
        <v>682</v>
      </c>
      <c r="F10" s="78" t="s">
        <v>139</v>
      </c>
      <c r="G10" s="40">
        <v>6.89</v>
      </c>
      <c r="H10" s="40">
        <v>6.67</v>
      </c>
      <c r="I10" s="40">
        <v>6.76</v>
      </c>
      <c r="J10" s="41"/>
      <c r="K10" s="40">
        <v>7.01</v>
      </c>
      <c r="L10" s="40">
        <v>6.83</v>
      </c>
      <c r="M10" s="54">
        <v>6.28</v>
      </c>
      <c r="N10" s="55">
        <f t="shared" si="0"/>
        <v>7.01</v>
      </c>
      <c r="O10" s="116"/>
    </row>
    <row r="11" spans="1:16" ht="13.8" thickBot="1" x14ac:dyDescent="0.3">
      <c r="A11" s="56" t="s">
        <v>100</v>
      </c>
      <c r="B11" s="75" t="s">
        <v>54</v>
      </c>
      <c r="C11" s="76" t="s">
        <v>581</v>
      </c>
      <c r="D11" s="77">
        <v>41069</v>
      </c>
      <c r="E11" s="78" t="s">
        <v>683</v>
      </c>
      <c r="F11" s="78" t="s">
        <v>576</v>
      </c>
      <c r="G11" s="40">
        <v>5.27</v>
      </c>
      <c r="H11" s="40">
        <v>5.71</v>
      </c>
      <c r="I11" s="40">
        <v>5.71</v>
      </c>
      <c r="J11" s="41"/>
      <c r="K11" s="40">
        <v>6</v>
      </c>
      <c r="L11" s="40">
        <v>6.01</v>
      </c>
      <c r="M11" s="54" t="s">
        <v>767</v>
      </c>
      <c r="N11" s="55">
        <f t="shared" si="0"/>
        <v>6.01</v>
      </c>
      <c r="O11" s="116"/>
    </row>
    <row r="12" spans="1:16" ht="13.8" thickBot="1" x14ac:dyDescent="0.3">
      <c r="A12" s="56" t="s">
        <v>101</v>
      </c>
      <c r="B12" s="75" t="s">
        <v>75</v>
      </c>
      <c r="C12" s="76" t="s">
        <v>582</v>
      </c>
      <c r="D12" s="77">
        <v>40901</v>
      </c>
      <c r="E12" s="78" t="s">
        <v>683</v>
      </c>
      <c r="F12" s="78" t="s">
        <v>576</v>
      </c>
      <c r="G12" s="40">
        <v>4.96</v>
      </c>
      <c r="H12" s="40">
        <v>4.96</v>
      </c>
      <c r="I12" s="40" t="s">
        <v>767</v>
      </c>
      <c r="J12" s="41"/>
      <c r="K12" s="40">
        <v>4.7699999999999996</v>
      </c>
      <c r="L12" s="40" t="s">
        <v>767</v>
      </c>
      <c r="M12" s="54">
        <v>4.46</v>
      </c>
      <c r="N12" s="55">
        <f t="shared" si="0"/>
        <v>4.96</v>
      </c>
      <c r="O12" s="116"/>
    </row>
    <row r="13" spans="1:16" ht="13.8" thickBot="1" x14ac:dyDescent="0.3">
      <c r="A13" s="56"/>
      <c r="B13" s="75" t="s">
        <v>252</v>
      </c>
      <c r="C13" s="76" t="s">
        <v>253</v>
      </c>
      <c r="D13" s="77" t="s">
        <v>254</v>
      </c>
      <c r="E13" s="78" t="s">
        <v>682</v>
      </c>
      <c r="F13" s="78" t="s">
        <v>139</v>
      </c>
      <c r="G13" s="40"/>
      <c r="H13" s="40"/>
      <c r="I13" s="40"/>
      <c r="J13" s="41"/>
      <c r="K13" s="40"/>
      <c r="L13" s="40"/>
      <c r="M13" s="54"/>
      <c r="N13" s="55" t="s">
        <v>284</v>
      </c>
      <c r="O13" s="116"/>
    </row>
    <row r="14" spans="1:16" ht="13.8" thickBot="1" x14ac:dyDescent="0.3">
      <c r="A14" s="56"/>
      <c r="B14" s="75" t="s">
        <v>138</v>
      </c>
      <c r="C14" s="76" t="s">
        <v>245</v>
      </c>
      <c r="D14" s="77" t="s">
        <v>246</v>
      </c>
      <c r="E14" s="78" t="s">
        <v>682</v>
      </c>
      <c r="F14" s="78" t="s">
        <v>139</v>
      </c>
      <c r="G14" s="40"/>
      <c r="H14" s="40"/>
      <c r="I14" s="40"/>
      <c r="J14" s="41"/>
      <c r="K14" s="40"/>
      <c r="L14" s="40"/>
      <c r="M14" s="54"/>
      <c r="N14" s="55" t="s">
        <v>284</v>
      </c>
      <c r="O14" s="116"/>
    </row>
    <row r="15" spans="1:16" s="5" customFormat="1" ht="4.2" x14ac:dyDescent="0.15">
      <c r="B15" s="6"/>
      <c r="E15" s="7"/>
    </row>
    <row r="16" spans="1:16" ht="15.6" x14ac:dyDescent="0.3">
      <c r="B16" s="8" t="s">
        <v>121</v>
      </c>
      <c r="D16" s="9"/>
      <c r="E16" s="43" t="s">
        <v>91</v>
      </c>
      <c r="F16" s="44"/>
      <c r="G16" s="1"/>
      <c r="H16" s="1"/>
      <c r="I16" s="1"/>
      <c r="J16" s="1"/>
      <c r="K16" s="1"/>
      <c r="L16" s="1"/>
      <c r="M16" s="1"/>
      <c r="N16" s="1"/>
      <c r="P16" s="4"/>
    </row>
    <row r="17" spans="1:15" s="5" customFormat="1" ht="12.75" customHeight="1" thickBot="1" x14ac:dyDescent="0.2">
      <c r="B17" s="31"/>
      <c r="D17" s="32"/>
      <c r="E17" s="33"/>
      <c r="F17" s="32"/>
    </row>
    <row r="18" spans="1:15" ht="13.8" thickBot="1" x14ac:dyDescent="0.3">
      <c r="G18" s="149" t="s">
        <v>94</v>
      </c>
      <c r="H18" s="150"/>
      <c r="I18" s="150"/>
      <c r="J18" s="150"/>
      <c r="K18" s="150"/>
      <c r="L18" s="150"/>
      <c r="M18" s="151"/>
    </row>
    <row r="19" spans="1:15" ht="13.8" thickBot="1" x14ac:dyDescent="0.3">
      <c r="A19" s="57" t="s">
        <v>137</v>
      </c>
      <c r="B19" s="45" t="s">
        <v>0</v>
      </c>
      <c r="C19" s="46" t="s">
        <v>1</v>
      </c>
      <c r="D19" s="47" t="s">
        <v>2</v>
      </c>
      <c r="E19" s="48" t="s">
        <v>3</v>
      </c>
      <c r="F19" s="49" t="s">
        <v>4</v>
      </c>
      <c r="G19" s="50">
        <v>1</v>
      </c>
      <c r="H19" s="51">
        <v>2</v>
      </c>
      <c r="I19" s="51">
        <v>3</v>
      </c>
      <c r="J19" s="51" t="s">
        <v>89</v>
      </c>
      <c r="K19" s="51">
        <v>4</v>
      </c>
      <c r="L19" s="51">
        <v>5</v>
      </c>
      <c r="M19" s="52">
        <v>6</v>
      </c>
      <c r="N19" s="53" t="s">
        <v>95</v>
      </c>
      <c r="O19" s="117" t="s">
        <v>283</v>
      </c>
    </row>
    <row r="20" spans="1:15" ht="13.8" thickBot="1" x14ac:dyDescent="0.3">
      <c r="A20" s="56" t="s">
        <v>96</v>
      </c>
      <c r="B20" s="75" t="s">
        <v>679</v>
      </c>
      <c r="C20" s="76" t="s">
        <v>680</v>
      </c>
      <c r="D20" s="77">
        <v>40325</v>
      </c>
      <c r="E20" s="78" t="s">
        <v>675</v>
      </c>
      <c r="F20" s="78" t="s">
        <v>676</v>
      </c>
      <c r="G20" s="40">
        <v>11.88</v>
      </c>
      <c r="H20" s="40">
        <v>12</v>
      </c>
      <c r="I20" s="40">
        <v>12.73</v>
      </c>
      <c r="J20" s="41"/>
      <c r="K20" s="40">
        <v>11.97</v>
      </c>
      <c r="L20" s="40">
        <v>13.05</v>
      </c>
      <c r="M20" s="54">
        <v>12.95</v>
      </c>
      <c r="N20" s="55">
        <f>MAX(G20:I20,K20:M20)</f>
        <v>13.05</v>
      </c>
      <c r="O20" s="116" t="str">
        <f t="shared" ref="O20:O23" si="1">IF(ISBLANK(N20),"",IF(N20&lt;9.5,"",IF(N20&gt;=14.3,"III A",IF(N20&gt;=12.2,"I JA",IF(N20&gt;=10.5,"II JA",IF(N20&gt;=9.5,"III JA"))))))</f>
        <v>I JA</v>
      </c>
    </row>
    <row r="21" spans="1:15" ht="13.8" thickBot="1" x14ac:dyDescent="0.3">
      <c r="A21" s="56" t="s">
        <v>97</v>
      </c>
      <c r="B21" s="75" t="s">
        <v>16</v>
      </c>
      <c r="C21" s="76" t="s">
        <v>330</v>
      </c>
      <c r="D21" s="77" t="s">
        <v>331</v>
      </c>
      <c r="E21" s="78" t="s">
        <v>303</v>
      </c>
      <c r="F21" s="78" t="s">
        <v>329</v>
      </c>
      <c r="G21" s="40">
        <v>8.65</v>
      </c>
      <c r="H21" s="40">
        <v>9.1300000000000008</v>
      </c>
      <c r="I21" s="40">
        <v>8.84</v>
      </c>
      <c r="J21" s="41"/>
      <c r="K21" s="40">
        <v>9.18</v>
      </c>
      <c r="L21" s="40">
        <v>9.23</v>
      </c>
      <c r="M21" s="54">
        <v>7.2</v>
      </c>
      <c r="N21" s="55">
        <f>MAX(G21:I21,K21:M21)</f>
        <v>9.23</v>
      </c>
      <c r="O21" s="116" t="str">
        <f t="shared" si="1"/>
        <v/>
      </c>
    </row>
    <row r="22" spans="1:15" ht="13.8" thickBot="1" x14ac:dyDescent="0.3">
      <c r="A22" s="56" t="s">
        <v>98</v>
      </c>
      <c r="B22" s="75" t="s">
        <v>574</v>
      </c>
      <c r="C22" s="76" t="s">
        <v>773</v>
      </c>
      <c r="D22" s="77">
        <v>40255</v>
      </c>
      <c r="E22" s="78" t="s">
        <v>11</v>
      </c>
      <c r="F22" s="78" t="s">
        <v>774</v>
      </c>
      <c r="G22" s="40">
        <v>7.24</v>
      </c>
      <c r="H22" s="40">
        <v>7.67</v>
      </c>
      <c r="I22" s="40">
        <v>7.3</v>
      </c>
      <c r="J22" s="41"/>
      <c r="K22" s="40">
        <v>8.4600000000000009</v>
      </c>
      <c r="L22" s="40">
        <v>7.99</v>
      </c>
      <c r="M22" s="54">
        <v>8.1199999999999992</v>
      </c>
      <c r="N22" s="55">
        <f>MAX(G22:I22,K22:M22)</f>
        <v>8.4600000000000009</v>
      </c>
      <c r="O22" s="116" t="str">
        <f t="shared" si="1"/>
        <v/>
      </c>
    </row>
    <row r="23" spans="1:15" ht="13.8" thickBot="1" x14ac:dyDescent="0.3">
      <c r="A23" s="56" t="s">
        <v>99</v>
      </c>
      <c r="B23" s="75" t="s">
        <v>200</v>
      </c>
      <c r="C23" s="76" t="s">
        <v>201</v>
      </c>
      <c r="D23" s="77" t="s">
        <v>202</v>
      </c>
      <c r="E23" s="78" t="s">
        <v>682</v>
      </c>
      <c r="F23" s="78" t="s">
        <v>469</v>
      </c>
      <c r="G23" s="40">
        <v>8.1999999999999993</v>
      </c>
      <c r="H23" s="40">
        <v>7.48</v>
      </c>
      <c r="I23" s="40" t="s">
        <v>767</v>
      </c>
      <c r="J23" s="41"/>
      <c r="K23" s="40">
        <v>7.96</v>
      </c>
      <c r="L23" s="40">
        <v>7.97</v>
      </c>
      <c r="M23" s="54">
        <v>7.98</v>
      </c>
      <c r="N23" s="55">
        <f>MAX(G23:I23,K23:M23)</f>
        <v>8.1999999999999993</v>
      </c>
      <c r="O23" s="116" t="str">
        <f t="shared" si="1"/>
        <v/>
      </c>
    </row>
    <row r="24" spans="1:15" ht="13.8" thickBot="1" x14ac:dyDescent="0.3">
      <c r="A24" s="56" t="s">
        <v>100</v>
      </c>
      <c r="B24" s="75" t="s">
        <v>574</v>
      </c>
      <c r="C24" s="76" t="s">
        <v>575</v>
      </c>
      <c r="D24" s="77">
        <v>41111</v>
      </c>
      <c r="E24" s="78" t="s">
        <v>683</v>
      </c>
      <c r="F24" s="78" t="s">
        <v>576</v>
      </c>
      <c r="G24" s="40">
        <v>5.05</v>
      </c>
      <c r="H24" s="40">
        <v>6.12</v>
      </c>
      <c r="I24" s="40">
        <v>5.81</v>
      </c>
      <c r="J24" s="41"/>
      <c r="K24" s="40">
        <v>5.71</v>
      </c>
      <c r="L24" s="40">
        <v>5.66</v>
      </c>
      <c r="M24" s="54">
        <v>5.14</v>
      </c>
      <c r="N24" s="55">
        <f>MAX(G24:I24,K24:M24)</f>
        <v>6.12</v>
      </c>
      <c r="O24" s="116" t="str">
        <f>IF(ISBLANK(N24),"",IF(N24&lt;9.5,"",IF(N24&gt;=14.3,"III A",IF(N24&gt;=12.2,"I JA",IF(N24&gt;=10.5,"II JA",IF(N24&gt;=9.5,"III JA"))))))</f>
        <v/>
      </c>
    </row>
    <row r="25" spans="1:15" ht="13.8" thickBot="1" x14ac:dyDescent="0.3">
      <c r="A25" s="56"/>
      <c r="B25" s="75" t="s">
        <v>294</v>
      </c>
      <c r="C25" s="76" t="s">
        <v>332</v>
      </c>
      <c r="D25" s="77" t="s">
        <v>333</v>
      </c>
      <c r="E25" s="78" t="s">
        <v>303</v>
      </c>
      <c r="F25" s="78" t="s">
        <v>329</v>
      </c>
      <c r="G25" s="40"/>
      <c r="H25" s="40"/>
      <c r="I25" s="40"/>
      <c r="J25" s="41"/>
      <c r="K25" s="40"/>
      <c r="L25" s="40"/>
      <c r="M25" s="54"/>
      <c r="N25" s="55" t="s">
        <v>284</v>
      </c>
      <c r="O25" s="116"/>
    </row>
    <row r="26" spans="1:15" ht="13.8" thickBot="1" x14ac:dyDescent="0.3">
      <c r="A26" s="56"/>
      <c r="B26" s="75" t="s">
        <v>232</v>
      </c>
      <c r="C26" s="76" t="s">
        <v>456</v>
      </c>
      <c r="D26" s="77">
        <v>41007</v>
      </c>
      <c r="E26" s="78" t="s">
        <v>682</v>
      </c>
      <c r="F26" s="78" t="s">
        <v>53</v>
      </c>
      <c r="G26" s="40"/>
      <c r="H26" s="40"/>
      <c r="I26" s="40"/>
      <c r="J26" s="41"/>
      <c r="K26" s="40"/>
      <c r="L26" s="40"/>
      <c r="M26" s="54"/>
      <c r="N26" s="55" t="s">
        <v>284</v>
      </c>
      <c r="O26" s="116"/>
    </row>
    <row r="27" spans="1:15" ht="13.8" thickBot="1" x14ac:dyDescent="0.3">
      <c r="A27" s="56"/>
      <c r="B27" s="75" t="s">
        <v>520</v>
      </c>
      <c r="C27" s="76" t="s">
        <v>521</v>
      </c>
      <c r="D27" s="77">
        <v>40223</v>
      </c>
      <c r="E27" s="78" t="s">
        <v>682</v>
      </c>
      <c r="F27" s="78" t="s">
        <v>522</v>
      </c>
      <c r="G27" s="40"/>
      <c r="H27" s="40"/>
      <c r="I27" s="40"/>
      <c r="J27" s="41"/>
      <c r="K27" s="40"/>
      <c r="L27" s="40"/>
      <c r="M27" s="54"/>
      <c r="N27" s="55" t="s">
        <v>284</v>
      </c>
      <c r="O27" s="116"/>
    </row>
  </sheetData>
  <sortState ref="A20:P27">
    <sortCondition descending="1" ref="N20:N27"/>
  </sortState>
  <mergeCells count="2">
    <mergeCell ref="G5:M5"/>
    <mergeCell ref="G18:M18"/>
  </mergeCells>
  <phoneticPr fontId="20" type="noConversion"/>
  <printOptions horizontalCentered="1"/>
  <pageMargins left="0.39370078740157483" right="0.39370078740157483" top="0.4" bottom="0.26" header="0.26" footer="0.21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"/>
  <sheetViews>
    <sheetView showZeros="0" zoomScaleNormal="100" workbookViewId="0"/>
  </sheetViews>
  <sheetFormatPr defaultRowHeight="13.2" x14ac:dyDescent="0.25"/>
  <cols>
    <col min="1" max="1" width="5.44140625" style="1" customWidth="1"/>
    <col min="2" max="2" width="11.44140625" style="1" customWidth="1"/>
    <col min="3" max="3" width="14.6640625" style="1" customWidth="1"/>
    <col min="4" max="4" width="10" style="1" customWidth="1"/>
    <col min="5" max="5" width="12.33203125" style="1" bestFit="1" customWidth="1"/>
    <col min="6" max="6" width="18" style="1" bestFit="1" customWidth="1"/>
    <col min="7" max="9" width="7" style="42" customWidth="1"/>
    <col min="10" max="10" width="4.5546875" style="42" hidden="1" customWidth="1"/>
    <col min="11" max="13" width="7" style="42" customWidth="1"/>
    <col min="14" max="14" width="7.5546875" style="34" customWidth="1"/>
    <col min="15" max="15" width="5.6640625" style="1" customWidth="1"/>
    <col min="16" max="256" width="9.109375" style="1"/>
    <col min="257" max="257" width="5.44140625" style="1" customWidth="1"/>
    <col min="258" max="258" width="8.5546875" style="1" customWidth="1"/>
    <col min="259" max="259" width="14.6640625" style="1" customWidth="1"/>
    <col min="260" max="260" width="10" style="1" customWidth="1"/>
    <col min="261" max="261" width="12.33203125" style="1" bestFit="1" customWidth="1"/>
    <col min="262" max="262" width="18" style="1" bestFit="1" customWidth="1"/>
    <col min="263" max="265" width="7" style="1" customWidth="1"/>
    <col min="266" max="266" width="0" style="1" hidden="1" customWidth="1"/>
    <col min="267" max="269" width="7" style="1" customWidth="1"/>
    <col min="270" max="270" width="7.5546875" style="1" customWidth="1"/>
    <col min="271" max="512" width="9.109375" style="1"/>
    <col min="513" max="513" width="5.44140625" style="1" customWidth="1"/>
    <col min="514" max="514" width="8.5546875" style="1" customWidth="1"/>
    <col min="515" max="515" width="14.6640625" style="1" customWidth="1"/>
    <col min="516" max="516" width="10" style="1" customWidth="1"/>
    <col min="517" max="517" width="12.33203125" style="1" bestFit="1" customWidth="1"/>
    <col min="518" max="518" width="18" style="1" bestFit="1" customWidth="1"/>
    <col min="519" max="521" width="7" style="1" customWidth="1"/>
    <col min="522" max="522" width="0" style="1" hidden="1" customWidth="1"/>
    <col min="523" max="525" width="7" style="1" customWidth="1"/>
    <col min="526" max="526" width="7.5546875" style="1" customWidth="1"/>
    <col min="527" max="768" width="9.109375" style="1"/>
    <col min="769" max="769" width="5.44140625" style="1" customWidth="1"/>
    <col min="770" max="770" width="8.5546875" style="1" customWidth="1"/>
    <col min="771" max="771" width="14.6640625" style="1" customWidth="1"/>
    <col min="772" max="772" width="10" style="1" customWidth="1"/>
    <col min="773" max="773" width="12.33203125" style="1" bestFit="1" customWidth="1"/>
    <col min="774" max="774" width="18" style="1" bestFit="1" customWidth="1"/>
    <col min="775" max="777" width="7" style="1" customWidth="1"/>
    <col min="778" max="778" width="0" style="1" hidden="1" customWidth="1"/>
    <col min="779" max="781" width="7" style="1" customWidth="1"/>
    <col min="782" max="782" width="7.5546875" style="1" customWidth="1"/>
    <col min="783" max="1024" width="9.109375" style="1"/>
    <col min="1025" max="1025" width="5.44140625" style="1" customWidth="1"/>
    <col min="1026" max="1026" width="8.5546875" style="1" customWidth="1"/>
    <col min="1027" max="1027" width="14.6640625" style="1" customWidth="1"/>
    <col min="1028" max="1028" width="10" style="1" customWidth="1"/>
    <col min="1029" max="1029" width="12.33203125" style="1" bestFit="1" customWidth="1"/>
    <col min="1030" max="1030" width="18" style="1" bestFit="1" customWidth="1"/>
    <col min="1031" max="1033" width="7" style="1" customWidth="1"/>
    <col min="1034" max="1034" width="0" style="1" hidden="1" customWidth="1"/>
    <col min="1035" max="1037" width="7" style="1" customWidth="1"/>
    <col min="1038" max="1038" width="7.5546875" style="1" customWidth="1"/>
    <col min="1039" max="1280" width="9.109375" style="1"/>
    <col min="1281" max="1281" width="5.44140625" style="1" customWidth="1"/>
    <col min="1282" max="1282" width="8.5546875" style="1" customWidth="1"/>
    <col min="1283" max="1283" width="14.6640625" style="1" customWidth="1"/>
    <col min="1284" max="1284" width="10" style="1" customWidth="1"/>
    <col min="1285" max="1285" width="12.33203125" style="1" bestFit="1" customWidth="1"/>
    <col min="1286" max="1286" width="18" style="1" bestFit="1" customWidth="1"/>
    <col min="1287" max="1289" width="7" style="1" customWidth="1"/>
    <col min="1290" max="1290" width="0" style="1" hidden="1" customWidth="1"/>
    <col min="1291" max="1293" width="7" style="1" customWidth="1"/>
    <col min="1294" max="1294" width="7.5546875" style="1" customWidth="1"/>
    <col min="1295" max="1536" width="9.109375" style="1"/>
    <col min="1537" max="1537" width="5.44140625" style="1" customWidth="1"/>
    <col min="1538" max="1538" width="8.5546875" style="1" customWidth="1"/>
    <col min="1539" max="1539" width="14.6640625" style="1" customWidth="1"/>
    <col min="1540" max="1540" width="10" style="1" customWidth="1"/>
    <col min="1541" max="1541" width="12.33203125" style="1" bestFit="1" customWidth="1"/>
    <col min="1542" max="1542" width="18" style="1" bestFit="1" customWidth="1"/>
    <col min="1543" max="1545" width="7" style="1" customWidth="1"/>
    <col min="1546" max="1546" width="0" style="1" hidden="1" customWidth="1"/>
    <col min="1547" max="1549" width="7" style="1" customWidth="1"/>
    <col min="1550" max="1550" width="7.5546875" style="1" customWidth="1"/>
    <col min="1551" max="1792" width="9.109375" style="1"/>
    <col min="1793" max="1793" width="5.44140625" style="1" customWidth="1"/>
    <col min="1794" max="1794" width="8.5546875" style="1" customWidth="1"/>
    <col min="1795" max="1795" width="14.6640625" style="1" customWidth="1"/>
    <col min="1796" max="1796" width="10" style="1" customWidth="1"/>
    <col min="1797" max="1797" width="12.33203125" style="1" bestFit="1" customWidth="1"/>
    <col min="1798" max="1798" width="18" style="1" bestFit="1" customWidth="1"/>
    <col min="1799" max="1801" width="7" style="1" customWidth="1"/>
    <col min="1802" max="1802" width="0" style="1" hidden="1" customWidth="1"/>
    <col min="1803" max="1805" width="7" style="1" customWidth="1"/>
    <col min="1806" max="1806" width="7.5546875" style="1" customWidth="1"/>
    <col min="1807" max="2048" width="9.109375" style="1"/>
    <col min="2049" max="2049" width="5.44140625" style="1" customWidth="1"/>
    <col min="2050" max="2050" width="8.5546875" style="1" customWidth="1"/>
    <col min="2051" max="2051" width="14.6640625" style="1" customWidth="1"/>
    <col min="2052" max="2052" width="10" style="1" customWidth="1"/>
    <col min="2053" max="2053" width="12.33203125" style="1" bestFit="1" customWidth="1"/>
    <col min="2054" max="2054" width="18" style="1" bestFit="1" customWidth="1"/>
    <col min="2055" max="2057" width="7" style="1" customWidth="1"/>
    <col min="2058" max="2058" width="0" style="1" hidden="1" customWidth="1"/>
    <col min="2059" max="2061" width="7" style="1" customWidth="1"/>
    <col min="2062" max="2062" width="7.5546875" style="1" customWidth="1"/>
    <col min="2063" max="2304" width="9.109375" style="1"/>
    <col min="2305" max="2305" width="5.44140625" style="1" customWidth="1"/>
    <col min="2306" max="2306" width="8.5546875" style="1" customWidth="1"/>
    <col min="2307" max="2307" width="14.6640625" style="1" customWidth="1"/>
    <col min="2308" max="2308" width="10" style="1" customWidth="1"/>
    <col min="2309" max="2309" width="12.33203125" style="1" bestFit="1" customWidth="1"/>
    <col min="2310" max="2310" width="18" style="1" bestFit="1" customWidth="1"/>
    <col min="2311" max="2313" width="7" style="1" customWidth="1"/>
    <col min="2314" max="2314" width="0" style="1" hidden="1" customWidth="1"/>
    <col min="2315" max="2317" width="7" style="1" customWidth="1"/>
    <col min="2318" max="2318" width="7.5546875" style="1" customWidth="1"/>
    <col min="2319" max="2560" width="9.109375" style="1"/>
    <col min="2561" max="2561" width="5.44140625" style="1" customWidth="1"/>
    <col min="2562" max="2562" width="8.5546875" style="1" customWidth="1"/>
    <col min="2563" max="2563" width="14.6640625" style="1" customWidth="1"/>
    <col min="2564" max="2564" width="10" style="1" customWidth="1"/>
    <col min="2565" max="2565" width="12.33203125" style="1" bestFit="1" customWidth="1"/>
    <col min="2566" max="2566" width="18" style="1" bestFit="1" customWidth="1"/>
    <col min="2567" max="2569" width="7" style="1" customWidth="1"/>
    <col min="2570" max="2570" width="0" style="1" hidden="1" customWidth="1"/>
    <col min="2571" max="2573" width="7" style="1" customWidth="1"/>
    <col min="2574" max="2574" width="7.5546875" style="1" customWidth="1"/>
    <col min="2575" max="2816" width="9.109375" style="1"/>
    <col min="2817" max="2817" width="5.44140625" style="1" customWidth="1"/>
    <col min="2818" max="2818" width="8.5546875" style="1" customWidth="1"/>
    <col min="2819" max="2819" width="14.6640625" style="1" customWidth="1"/>
    <col min="2820" max="2820" width="10" style="1" customWidth="1"/>
    <col min="2821" max="2821" width="12.33203125" style="1" bestFit="1" customWidth="1"/>
    <col min="2822" max="2822" width="18" style="1" bestFit="1" customWidth="1"/>
    <col min="2823" max="2825" width="7" style="1" customWidth="1"/>
    <col min="2826" max="2826" width="0" style="1" hidden="1" customWidth="1"/>
    <col min="2827" max="2829" width="7" style="1" customWidth="1"/>
    <col min="2830" max="2830" width="7.5546875" style="1" customWidth="1"/>
    <col min="2831" max="3072" width="9.109375" style="1"/>
    <col min="3073" max="3073" width="5.44140625" style="1" customWidth="1"/>
    <col min="3074" max="3074" width="8.5546875" style="1" customWidth="1"/>
    <col min="3075" max="3075" width="14.6640625" style="1" customWidth="1"/>
    <col min="3076" max="3076" width="10" style="1" customWidth="1"/>
    <col min="3077" max="3077" width="12.33203125" style="1" bestFit="1" customWidth="1"/>
    <col min="3078" max="3078" width="18" style="1" bestFit="1" customWidth="1"/>
    <col min="3079" max="3081" width="7" style="1" customWidth="1"/>
    <col min="3082" max="3082" width="0" style="1" hidden="1" customWidth="1"/>
    <col min="3083" max="3085" width="7" style="1" customWidth="1"/>
    <col min="3086" max="3086" width="7.5546875" style="1" customWidth="1"/>
    <col min="3087" max="3328" width="9.109375" style="1"/>
    <col min="3329" max="3329" width="5.44140625" style="1" customWidth="1"/>
    <col min="3330" max="3330" width="8.5546875" style="1" customWidth="1"/>
    <col min="3331" max="3331" width="14.6640625" style="1" customWidth="1"/>
    <col min="3332" max="3332" width="10" style="1" customWidth="1"/>
    <col min="3333" max="3333" width="12.33203125" style="1" bestFit="1" customWidth="1"/>
    <col min="3334" max="3334" width="18" style="1" bestFit="1" customWidth="1"/>
    <col min="3335" max="3337" width="7" style="1" customWidth="1"/>
    <col min="3338" max="3338" width="0" style="1" hidden="1" customWidth="1"/>
    <col min="3339" max="3341" width="7" style="1" customWidth="1"/>
    <col min="3342" max="3342" width="7.5546875" style="1" customWidth="1"/>
    <col min="3343" max="3584" width="9.109375" style="1"/>
    <col min="3585" max="3585" width="5.44140625" style="1" customWidth="1"/>
    <col min="3586" max="3586" width="8.5546875" style="1" customWidth="1"/>
    <col min="3587" max="3587" width="14.6640625" style="1" customWidth="1"/>
    <col min="3588" max="3588" width="10" style="1" customWidth="1"/>
    <col min="3589" max="3589" width="12.33203125" style="1" bestFit="1" customWidth="1"/>
    <col min="3590" max="3590" width="18" style="1" bestFit="1" customWidth="1"/>
    <col min="3591" max="3593" width="7" style="1" customWidth="1"/>
    <col min="3594" max="3594" width="0" style="1" hidden="1" customWidth="1"/>
    <col min="3595" max="3597" width="7" style="1" customWidth="1"/>
    <col min="3598" max="3598" width="7.5546875" style="1" customWidth="1"/>
    <col min="3599" max="3840" width="9.109375" style="1"/>
    <col min="3841" max="3841" width="5.44140625" style="1" customWidth="1"/>
    <col min="3842" max="3842" width="8.5546875" style="1" customWidth="1"/>
    <col min="3843" max="3843" width="14.6640625" style="1" customWidth="1"/>
    <col min="3844" max="3844" width="10" style="1" customWidth="1"/>
    <col min="3845" max="3845" width="12.33203125" style="1" bestFit="1" customWidth="1"/>
    <col min="3846" max="3846" width="18" style="1" bestFit="1" customWidth="1"/>
    <col min="3847" max="3849" width="7" style="1" customWidth="1"/>
    <col min="3850" max="3850" width="0" style="1" hidden="1" customWidth="1"/>
    <col min="3851" max="3853" width="7" style="1" customWidth="1"/>
    <col min="3854" max="3854" width="7.5546875" style="1" customWidth="1"/>
    <col min="3855" max="4096" width="9.109375" style="1"/>
    <col min="4097" max="4097" width="5.44140625" style="1" customWidth="1"/>
    <col min="4098" max="4098" width="8.5546875" style="1" customWidth="1"/>
    <col min="4099" max="4099" width="14.6640625" style="1" customWidth="1"/>
    <col min="4100" max="4100" width="10" style="1" customWidth="1"/>
    <col min="4101" max="4101" width="12.33203125" style="1" bestFit="1" customWidth="1"/>
    <col min="4102" max="4102" width="18" style="1" bestFit="1" customWidth="1"/>
    <col min="4103" max="4105" width="7" style="1" customWidth="1"/>
    <col min="4106" max="4106" width="0" style="1" hidden="1" customWidth="1"/>
    <col min="4107" max="4109" width="7" style="1" customWidth="1"/>
    <col min="4110" max="4110" width="7.5546875" style="1" customWidth="1"/>
    <col min="4111" max="4352" width="9.109375" style="1"/>
    <col min="4353" max="4353" width="5.44140625" style="1" customWidth="1"/>
    <col min="4354" max="4354" width="8.5546875" style="1" customWidth="1"/>
    <col min="4355" max="4355" width="14.6640625" style="1" customWidth="1"/>
    <col min="4356" max="4356" width="10" style="1" customWidth="1"/>
    <col min="4357" max="4357" width="12.33203125" style="1" bestFit="1" customWidth="1"/>
    <col min="4358" max="4358" width="18" style="1" bestFit="1" customWidth="1"/>
    <col min="4359" max="4361" width="7" style="1" customWidth="1"/>
    <col min="4362" max="4362" width="0" style="1" hidden="1" customWidth="1"/>
    <col min="4363" max="4365" width="7" style="1" customWidth="1"/>
    <col min="4366" max="4366" width="7.5546875" style="1" customWidth="1"/>
    <col min="4367" max="4608" width="9.109375" style="1"/>
    <col min="4609" max="4609" width="5.44140625" style="1" customWidth="1"/>
    <col min="4610" max="4610" width="8.5546875" style="1" customWidth="1"/>
    <col min="4611" max="4611" width="14.6640625" style="1" customWidth="1"/>
    <col min="4612" max="4612" width="10" style="1" customWidth="1"/>
    <col min="4613" max="4613" width="12.33203125" style="1" bestFit="1" customWidth="1"/>
    <col min="4614" max="4614" width="18" style="1" bestFit="1" customWidth="1"/>
    <col min="4615" max="4617" width="7" style="1" customWidth="1"/>
    <col min="4618" max="4618" width="0" style="1" hidden="1" customWidth="1"/>
    <col min="4619" max="4621" width="7" style="1" customWidth="1"/>
    <col min="4622" max="4622" width="7.5546875" style="1" customWidth="1"/>
    <col min="4623" max="4864" width="9.109375" style="1"/>
    <col min="4865" max="4865" width="5.44140625" style="1" customWidth="1"/>
    <col min="4866" max="4866" width="8.5546875" style="1" customWidth="1"/>
    <col min="4867" max="4867" width="14.6640625" style="1" customWidth="1"/>
    <col min="4868" max="4868" width="10" style="1" customWidth="1"/>
    <col min="4869" max="4869" width="12.33203125" style="1" bestFit="1" customWidth="1"/>
    <col min="4870" max="4870" width="18" style="1" bestFit="1" customWidth="1"/>
    <col min="4871" max="4873" width="7" style="1" customWidth="1"/>
    <col min="4874" max="4874" width="0" style="1" hidden="1" customWidth="1"/>
    <col min="4875" max="4877" width="7" style="1" customWidth="1"/>
    <col min="4878" max="4878" width="7.5546875" style="1" customWidth="1"/>
    <col min="4879" max="5120" width="9.109375" style="1"/>
    <col min="5121" max="5121" width="5.44140625" style="1" customWidth="1"/>
    <col min="5122" max="5122" width="8.5546875" style="1" customWidth="1"/>
    <col min="5123" max="5123" width="14.6640625" style="1" customWidth="1"/>
    <col min="5124" max="5124" width="10" style="1" customWidth="1"/>
    <col min="5125" max="5125" width="12.33203125" style="1" bestFit="1" customWidth="1"/>
    <col min="5126" max="5126" width="18" style="1" bestFit="1" customWidth="1"/>
    <col min="5127" max="5129" width="7" style="1" customWidth="1"/>
    <col min="5130" max="5130" width="0" style="1" hidden="1" customWidth="1"/>
    <col min="5131" max="5133" width="7" style="1" customWidth="1"/>
    <col min="5134" max="5134" width="7.5546875" style="1" customWidth="1"/>
    <col min="5135" max="5376" width="9.109375" style="1"/>
    <col min="5377" max="5377" width="5.44140625" style="1" customWidth="1"/>
    <col min="5378" max="5378" width="8.5546875" style="1" customWidth="1"/>
    <col min="5379" max="5379" width="14.6640625" style="1" customWidth="1"/>
    <col min="5380" max="5380" width="10" style="1" customWidth="1"/>
    <col min="5381" max="5381" width="12.33203125" style="1" bestFit="1" customWidth="1"/>
    <col min="5382" max="5382" width="18" style="1" bestFit="1" customWidth="1"/>
    <col min="5383" max="5385" width="7" style="1" customWidth="1"/>
    <col min="5386" max="5386" width="0" style="1" hidden="1" customWidth="1"/>
    <col min="5387" max="5389" width="7" style="1" customWidth="1"/>
    <col min="5390" max="5390" width="7.5546875" style="1" customWidth="1"/>
    <col min="5391" max="5632" width="9.109375" style="1"/>
    <col min="5633" max="5633" width="5.44140625" style="1" customWidth="1"/>
    <col min="5634" max="5634" width="8.5546875" style="1" customWidth="1"/>
    <col min="5635" max="5635" width="14.6640625" style="1" customWidth="1"/>
    <col min="5636" max="5636" width="10" style="1" customWidth="1"/>
    <col min="5637" max="5637" width="12.33203125" style="1" bestFit="1" customWidth="1"/>
    <col min="5638" max="5638" width="18" style="1" bestFit="1" customWidth="1"/>
    <col min="5639" max="5641" width="7" style="1" customWidth="1"/>
    <col min="5642" max="5642" width="0" style="1" hidden="1" customWidth="1"/>
    <col min="5643" max="5645" width="7" style="1" customWidth="1"/>
    <col min="5646" max="5646" width="7.5546875" style="1" customWidth="1"/>
    <col min="5647" max="5888" width="9.109375" style="1"/>
    <col min="5889" max="5889" width="5.44140625" style="1" customWidth="1"/>
    <col min="5890" max="5890" width="8.5546875" style="1" customWidth="1"/>
    <col min="5891" max="5891" width="14.6640625" style="1" customWidth="1"/>
    <col min="5892" max="5892" width="10" style="1" customWidth="1"/>
    <col min="5893" max="5893" width="12.33203125" style="1" bestFit="1" customWidth="1"/>
    <col min="5894" max="5894" width="18" style="1" bestFit="1" customWidth="1"/>
    <col min="5895" max="5897" width="7" style="1" customWidth="1"/>
    <col min="5898" max="5898" width="0" style="1" hidden="1" customWidth="1"/>
    <col min="5899" max="5901" width="7" style="1" customWidth="1"/>
    <col min="5902" max="5902" width="7.5546875" style="1" customWidth="1"/>
    <col min="5903" max="6144" width="9.109375" style="1"/>
    <col min="6145" max="6145" width="5.44140625" style="1" customWidth="1"/>
    <col min="6146" max="6146" width="8.5546875" style="1" customWidth="1"/>
    <col min="6147" max="6147" width="14.6640625" style="1" customWidth="1"/>
    <col min="6148" max="6148" width="10" style="1" customWidth="1"/>
    <col min="6149" max="6149" width="12.33203125" style="1" bestFit="1" customWidth="1"/>
    <col min="6150" max="6150" width="18" style="1" bestFit="1" customWidth="1"/>
    <col min="6151" max="6153" width="7" style="1" customWidth="1"/>
    <col min="6154" max="6154" width="0" style="1" hidden="1" customWidth="1"/>
    <col min="6155" max="6157" width="7" style="1" customWidth="1"/>
    <col min="6158" max="6158" width="7.5546875" style="1" customWidth="1"/>
    <col min="6159" max="6400" width="9.109375" style="1"/>
    <col min="6401" max="6401" width="5.44140625" style="1" customWidth="1"/>
    <col min="6402" max="6402" width="8.5546875" style="1" customWidth="1"/>
    <col min="6403" max="6403" width="14.6640625" style="1" customWidth="1"/>
    <col min="6404" max="6404" width="10" style="1" customWidth="1"/>
    <col min="6405" max="6405" width="12.33203125" style="1" bestFit="1" customWidth="1"/>
    <col min="6406" max="6406" width="18" style="1" bestFit="1" customWidth="1"/>
    <col min="6407" max="6409" width="7" style="1" customWidth="1"/>
    <col min="6410" max="6410" width="0" style="1" hidden="1" customWidth="1"/>
    <col min="6411" max="6413" width="7" style="1" customWidth="1"/>
    <col min="6414" max="6414" width="7.5546875" style="1" customWidth="1"/>
    <col min="6415" max="6656" width="9.109375" style="1"/>
    <col min="6657" max="6657" width="5.44140625" style="1" customWidth="1"/>
    <col min="6658" max="6658" width="8.5546875" style="1" customWidth="1"/>
    <col min="6659" max="6659" width="14.6640625" style="1" customWidth="1"/>
    <col min="6660" max="6660" width="10" style="1" customWidth="1"/>
    <col min="6661" max="6661" width="12.33203125" style="1" bestFit="1" customWidth="1"/>
    <col min="6662" max="6662" width="18" style="1" bestFit="1" customWidth="1"/>
    <col min="6663" max="6665" width="7" style="1" customWidth="1"/>
    <col min="6666" max="6666" width="0" style="1" hidden="1" customWidth="1"/>
    <col min="6667" max="6669" width="7" style="1" customWidth="1"/>
    <col min="6670" max="6670" width="7.5546875" style="1" customWidth="1"/>
    <col min="6671" max="6912" width="9.109375" style="1"/>
    <col min="6913" max="6913" width="5.44140625" style="1" customWidth="1"/>
    <col min="6914" max="6914" width="8.5546875" style="1" customWidth="1"/>
    <col min="6915" max="6915" width="14.6640625" style="1" customWidth="1"/>
    <col min="6916" max="6916" width="10" style="1" customWidth="1"/>
    <col min="6917" max="6917" width="12.33203125" style="1" bestFit="1" customWidth="1"/>
    <col min="6918" max="6918" width="18" style="1" bestFit="1" customWidth="1"/>
    <col min="6919" max="6921" width="7" style="1" customWidth="1"/>
    <col min="6922" max="6922" width="0" style="1" hidden="1" customWidth="1"/>
    <col min="6923" max="6925" width="7" style="1" customWidth="1"/>
    <col min="6926" max="6926" width="7.5546875" style="1" customWidth="1"/>
    <col min="6927" max="7168" width="9.109375" style="1"/>
    <col min="7169" max="7169" width="5.44140625" style="1" customWidth="1"/>
    <col min="7170" max="7170" width="8.5546875" style="1" customWidth="1"/>
    <col min="7171" max="7171" width="14.6640625" style="1" customWidth="1"/>
    <col min="7172" max="7172" width="10" style="1" customWidth="1"/>
    <col min="7173" max="7173" width="12.33203125" style="1" bestFit="1" customWidth="1"/>
    <col min="7174" max="7174" width="18" style="1" bestFit="1" customWidth="1"/>
    <col min="7175" max="7177" width="7" style="1" customWidth="1"/>
    <col min="7178" max="7178" width="0" style="1" hidden="1" customWidth="1"/>
    <col min="7179" max="7181" width="7" style="1" customWidth="1"/>
    <col min="7182" max="7182" width="7.5546875" style="1" customWidth="1"/>
    <col min="7183" max="7424" width="9.109375" style="1"/>
    <col min="7425" max="7425" width="5.44140625" style="1" customWidth="1"/>
    <col min="7426" max="7426" width="8.5546875" style="1" customWidth="1"/>
    <col min="7427" max="7427" width="14.6640625" style="1" customWidth="1"/>
    <col min="7428" max="7428" width="10" style="1" customWidth="1"/>
    <col min="7429" max="7429" width="12.33203125" style="1" bestFit="1" customWidth="1"/>
    <col min="7430" max="7430" width="18" style="1" bestFit="1" customWidth="1"/>
    <col min="7431" max="7433" width="7" style="1" customWidth="1"/>
    <col min="7434" max="7434" width="0" style="1" hidden="1" customWidth="1"/>
    <col min="7435" max="7437" width="7" style="1" customWidth="1"/>
    <col min="7438" max="7438" width="7.5546875" style="1" customWidth="1"/>
    <col min="7439" max="7680" width="9.109375" style="1"/>
    <col min="7681" max="7681" width="5.44140625" style="1" customWidth="1"/>
    <col min="7682" max="7682" width="8.5546875" style="1" customWidth="1"/>
    <col min="7683" max="7683" width="14.6640625" style="1" customWidth="1"/>
    <col min="7684" max="7684" width="10" style="1" customWidth="1"/>
    <col min="7685" max="7685" width="12.33203125" style="1" bestFit="1" customWidth="1"/>
    <col min="7686" max="7686" width="18" style="1" bestFit="1" customWidth="1"/>
    <col min="7687" max="7689" width="7" style="1" customWidth="1"/>
    <col min="7690" max="7690" width="0" style="1" hidden="1" customWidth="1"/>
    <col min="7691" max="7693" width="7" style="1" customWidth="1"/>
    <col min="7694" max="7694" width="7.5546875" style="1" customWidth="1"/>
    <col min="7695" max="7936" width="9.109375" style="1"/>
    <col min="7937" max="7937" width="5.44140625" style="1" customWidth="1"/>
    <col min="7938" max="7938" width="8.5546875" style="1" customWidth="1"/>
    <col min="7939" max="7939" width="14.6640625" style="1" customWidth="1"/>
    <col min="7940" max="7940" width="10" style="1" customWidth="1"/>
    <col min="7941" max="7941" width="12.33203125" style="1" bestFit="1" customWidth="1"/>
    <col min="7942" max="7942" width="18" style="1" bestFit="1" customWidth="1"/>
    <col min="7943" max="7945" width="7" style="1" customWidth="1"/>
    <col min="7946" max="7946" width="0" style="1" hidden="1" customWidth="1"/>
    <col min="7947" max="7949" width="7" style="1" customWidth="1"/>
    <col min="7950" max="7950" width="7.5546875" style="1" customWidth="1"/>
    <col min="7951" max="8192" width="9.109375" style="1"/>
    <col min="8193" max="8193" width="5.44140625" style="1" customWidth="1"/>
    <col min="8194" max="8194" width="8.5546875" style="1" customWidth="1"/>
    <col min="8195" max="8195" width="14.6640625" style="1" customWidth="1"/>
    <col min="8196" max="8196" width="10" style="1" customWidth="1"/>
    <col min="8197" max="8197" width="12.33203125" style="1" bestFit="1" customWidth="1"/>
    <col min="8198" max="8198" width="18" style="1" bestFit="1" customWidth="1"/>
    <col min="8199" max="8201" width="7" style="1" customWidth="1"/>
    <col min="8202" max="8202" width="0" style="1" hidden="1" customWidth="1"/>
    <col min="8203" max="8205" width="7" style="1" customWidth="1"/>
    <col min="8206" max="8206" width="7.5546875" style="1" customWidth="1"/>
    <col min="8207" max="8448" width="9.109375" style="1"/>
    <col min="8449" max="8449" width="5.44140625" style="1" customWidth="1"/>
    <col min="8450" max="8450" width="8.5546875" style="1" customWidth="1"/>
    <col min="8451" max="8451" width="14.6640625" style="1" customWidth="1"/>
    <col min="8452" max="8452" width="10" style="1" customWidth="1"/>
    <col min="8453" max="8453" width="12.33203125" style="1" bestFit="1" customWidth="1"/>
    <col min="8454" max="8454" width="18" style="1" bestFit="1" customWidth="1"/>
    <col min="8455" max="8457" width="7" style="1" customWidth="1"/>
    <col min="8458" max="8458" width="0" style="1" hidden="1" customWidth="1"/>
    <col min="8459" max="8461" width="7" style="1" customWidth="1"/>
    <col min="8462" max="8462" width="7.5546875" style="1" customWidth="1"/>
    <col min="8463" max="8704" width="9.109375" style="1"/>
    <col min="8705" max="8705" width="5.44140625" style="1" customWidth="1"/>
    <col min="8706" max="8706" width="8.5546875" style="1" customWidth="1"/>
    <col min="8707" max="8707" width="14.6640625" style="1" customWidth="1"/>
    <col min="8708" max="8708" width="10" style="1" customWidth="1"/>
    <col min="8709" max="8709" width="12.33203125" style="1" bestFit="1" customWidth="1"/>
    <col min="8710" max="8710" width="18" style="1" bestFit="1" customWidth="1"/>
    <col min="8711" max="8713" width="7" style="1" customWidth="1"/>
    <col min="8714" max="8714" width="0" style="1" hidden="1" customWidth="1"/>
    <col min="8715" max="8717" width="7" style="1" customWidth="1"/>
    <col min="8718" max="8718" width="7.5546875" style="1" customWidth="1"/>
    <col min="8719" max="8960" width="9.109375" style="1"/>
    <col min="8961" max="8961" width="5.44140625" style="1" customWidth="1"/>
    <col min="8962" max="8962" width="8.5546875" style="1" customWidth="1"/>
    <col min="8963" max="8963" width="14.6640625" style="1" customWidth="1"/>
    <col min="8964" max="8964" width="10" style="1" customWidth="1"/>
    <col min="8965" max="8965" width="12.33203125" style="1" bestFit="1" customWidth="1"/>
    <col min="8966" max="8966" width="18" style="1" bestFit="1" customWidth="1"/>
    <col min="8967" max="8969" width="7" style="1" customWidth="1"/>
    <col min="8970" max="8970" width="0" style="1" hidden="1" customWidth="1"/>
    <col min="8971" max="8973" width="7" style="1" customWidth="1"/>
    <col min="8974" max="8974" width="7.5546875" style="1" customWidth="1"/>
    <col min="8975" max="9216" width="9.109375" style="1"/>
    <col min="9217" max="9217" width="5.44140625" style="1" customWidth="1"/>
    <col min="9218" max="9218" width="8.5546875" style="1" customWidth="1"/>
    <col min="9219" max="9219" width="14.6640625" style="1" customWidth="1"/>
    <col min="9220" max="9220" width="10" style="1" customWidth="1"/>
    <col min="9221" max="9221" width="12.33203125" style="1" bestFit="1" customWidth="1"/>
    <col min="9222" max="9222" width="18" style="1" bestFit="1" customWidth="1"/>
    <col min="9223" max="9225" width="7" style="1" customWidth="1"/>
    <col min="9226" max="9226" width="0" style="1" hidden="1" customWidth="1"/>
    <col min="9227" max="9229" width="7" style="1" customWidth="1"/>
    <col min="9230" max="9230" width="7.5546875" style="1" customWidth="1"/>
    <col min="9231" max="9472" width="9.109375" style="1"/>
    <col min="9473" max="9473" width="5.44140625" style="1" customWidth="1"/>
    <col min="9474" max="9474" width="8.5546875" style="1" customWidth="1"/>
    <col min="9475" max="9475" width="14.6640625" style="1" customWidth="1"/>
    <col min="9476" max="9476" width="10" style="1" customWidth="1"/>
    <col min="9477" max="9477" width="12.33203125" style="1" bestFit="1" customWidth="1"/>
    <col min="9478" max="9478" width="18" style="1" bestFit="1" customWidth="1"/>
    <col min="9479" max="9481" width="7" style="1" customWidth="1"/>
    <col min="9482" max="9482" width="0" style="1" hidden="1" customWidth="1"/>
    <col min="9483" max="9485" width="7" style="1" customWidth="1"/>
    <col min="9486" max="9486" width="7.5546875" style="1" customWidth="1"/>
    <col min="9487" max="9728" width="9.109375" style="1"/>
    <col min="9729" max="9729" width="5.44140625" style="1" customWidth="1"/>
    <col min="9730" max="9730" width="8.5546875" style="1" customWidth="1"/>
    <col min="9731" max="9731" width="14.6640625" style="1" customWidth="1"/>
    <col min="9732" max="9732" width="10" style="1" customWidth="1"/>
    <col min="9733" max="9733" width="12.33203125" style="1" bestFit="1" customWidth="1"/>
    <col min="9734" max="9734" width="18" style="1" bestFit="1" customWidth="1"/>
    <col min="9735" max="9737" width="7" style="1" customWidth="1"/>
    <col min="9738" max="9738" width="0" style="1" hidden="1" customWidth="1"/>
    <col min="9739" max="9741" width="7" style="1" customWidth="1"/>
    <col min="9742" max="9742" width="7.5546875" style="1" customWidth="1"/>
    <col min="9743" max="9984" width="9.109375" style="1"/>
    <col min="9985" max="9985" width="5.44140625" style="1" customWidth="1"/>
    <col min="9986" max="9986" width="8.5546875" style="1" customWidth="1"/>
    <col min="9987" max="9987" width="14.6640625" style="1" customWidth="1"/>
    <col min="9988" max="9988" width="10" style="1" customWidth="1"/>
    <col min="9989" max="9989" width="12.33203125" style="1" bestFit="1" customWidth="1"/>
    <col min="9990" max="9990" width="18" style="1" bestFit="1" customWidth="1"/>
    <col min="9991" max="9993" width="7" style="1" customWidth="1"/>
    <col min="9994" max="9994" width="0" style="1" hidden="1" customWidth="1"/>
    <col min="9995" max="9997" width="7" style="1" customWidth="1"/>
    <col min="9998" max="9998" width="7.5546875" style="1" customWidth="1"/>
    <col min="9999" max="10240" width="9.109375" style="1"/>
    <col min="10241" max="10241" width="5.44140625" style="1" customWidth="1"/>
    <col min="10242" max="10242" width="8.5546875" style="1" customWidth="1"/>
    <col min="10243" max="10243" width="14.6640625" style="1" customWidth="1"/>
    <col min="10244" max="10244" width="10" style="1" customWidth="1"/>
    <col min="10245" max="10245" width="12.33203125" style="1" bestFit="1" customWidth="1"/>
    <col min="10246" max="10246" width="18" style="1" bestFit="1" customWidth="1"/>
    <col min="10247" max="10249" width="7" style="1" customWidth="1"/>
    <col min="10250" max="10250" width="0" style="1" hidden="1" customWidth="1"/>
    <col min="10251" max="10253" width="7" style="1" customWidth="1"/>
    <col min="10254" max="10254" width="7.5546875" style="1" customWidth="1"/>
    <col min="10255" max="10496" width="9.109375" style="1"/>
    <col min="10497" max="10497" width="5.44140625" style="1" customWidth="1"/>
    <col min="10498" max="10498" width="8.5546875" style="1" customWidth="1"/>
    <col min="10499" max="10499" width="14.6640625" style="1" customWidth="1"/>
    <col min="10500" max="10500" width="10" style="1" customWidth="1"/>
    <col min="10501" max="10501" width="12.33203125" style="1" bestFit="1" customWidth="1"/>
    <col min="10502" max="10502" width="18" style="1" bestFit="1" customWidth="1"/>
    <col min="10503" max="10505" width="7" style="1" customWidth="1"/>
    <col min="10506" max="10506" width="0" style="1" hidden="1" customWidth="1"/>
    <col min="10507" max="10509" width="7" style="1" customWidth="1"/>
    <col min="10510" max="10510" width="7.5546875" style="1" customWidth="1"/>
    <col min="10511" max="10752" width="9.109375" style="1"/>
    <col min="10753" max="10753" width="5.44140625" style="1" customWidth="1"/>
    <col min="10754" max="10754" width="8.5546875" style="1" customWidth="1"/>
    <col min="10755" max="10755" width="14.6640625" style="1" customWidth="1"/>
    <col min="10756" max="10756" width="10" style="1" customWidth="1"/>
    <col min="10757" max="10757" width="12.33203125" style="1" bestFit="1" customWidth="1"/>
    <col min="10758" max="10758" width="18" style="1" bestFit="1" customWidth="1"/>
    <col min="10759" max="10761" width="7" style="1" customWidth="1"/>
    <col min="10762" max="10762" width="0" style="1" hidden="1" customWidth="1"/>
    <col min="10763" max="10765" width="7" style="1" customWidth="1"/>
    <col min="10766" max="10766" width="7.5546875" style="1" customWidth="1"/>
    <col min="10767" max="11008" width="9.109375" style="1"/>
    <col min="11009" max="11009" width="5.44140625" style="1" customWidth="1"/>
    <col min="11010" max="11010" width="8.5546875" style="1" customWidth="1"/>
    <col min="11011" max="11011" width="14.6640625" style="1" customWidth="1"/>
    <col min="11012" max="11012" width="10" style="1" customWidth="1"/>
    <col min="11013" max="11013" width="12.33203125" style="1" bestFit="1" customWidth="1"/>
    <col min="11014" max="11014" width="18" style="1" bestFit="1" customWidth="1"/>
    <col min="11015" max="11017" width="7" style="1" customWidth="1"/>
    <col min="11018" max="11018" width="0" style="1" hidden="1" customWidth="1"/>
    <col min="11019" max="11021" width="7" style="1" customWidth="1"/>
    <col min="11022" max="11022" width="7.5546875" style="1" customWidth="1"/>
    <col min="11023" max="11264" width="9.109375" style="1"/>
    <col min="11265" max="11265" width="5.44140625" style="1" customWidth="1"/>
    <col min="11266" max="11266" width="8.5546875" style="1" customWidth="1"/>
    <col min="11267" max="11267" width="14.6640625" style="1" customWidth="1"/>
    <col min="11268" max="11268" width="10" style="1" customWidth="1"/>
    <col min="11269" max="11269" width="12.33203125" style="1" bestFit="1" customWidth="1"/>
    <col min="11270" max="11270" width="18" style="1" bestFit="1" customWidth="1"/>
    <col min="11271" max="11273" width="7" style="1" customWidth="1"/>
    <col min="11274" max="11274" width="0" style="1" hidden="1" customWidth="1"/>
    <col min="11275" max="11277" width="7" style="1" customWidth="1"/>
    <col min="11278" max="11278" width="7.5546875" style="1" customWidth="1"/>
    <col min="11279" max="11520" width="9.109375" style="1"/>
    <col min="11521" max="11521" width="5.44140625" style="1" customWidth="1"/>
    <col min="11522" max="11522" width="8.5546875" style="1" customWidth="1"/>
    <col min="11523" max="11523" width="14.6640625" style="1" customWidth="1"/>
    <col min="11524" max="11524" width="10" style="1" customWidth="1"/>
    <col min="11525" max="11525" width="12.33203125" style="1" bestFit="1" customWidth="1"/>
    <col min="11526" max="11526" width="18" style="1" bestFit="1" customWidth="1"/>
    <col min="11527" max="11529" width="7" style="1" customWidth="1"/>
    <col min="11530" max="11530" width="0" style="1" hidden="1" customWidth="1"/>
    <col min="11531" max="11533" width="7" style="1" customWidth="1"/>
    <col min="11534" max="11534" width="7.5546875" style="1" customWidth="1"/>
    <col min="11535" max="11776" width="9.109375" style="1"/>
    <col min="11777" max="11777" width="5.44140625" style="1" customWidth="1"/>
    <col min="11778" max="11778" width="8.5546875" style="1" customWidth="1"/>
    <col min="11779" max="11779" width="14.6640625" style="1" customWidth="1"/>
    <col min="11780" max="11780" width="10" style="1" customWidth="1"/>
    <col min="11781" max="11781" width="12.33203125" style="1" bestFit="1" customWidth="1"/>
    <col min="11782" max="11782" width="18" style="1" bestFit="1" customWidth="1"/>
    <col min="11783" max="11785" width="7" style="1" customWidth="1"/>
    <col min="11786" max="11786" width="0" style="1" hidden="1" customWidth="1"/>
    <col min="11787" max="11789" width="7" style="1" customWidth="1"/>
    <col min="11790" max="11790" width="7.5546875" style="1" customWidth="1"/>
    <col min="11791" max="12032" width="9.109375" style="1"/>
    <col min="12033" max="12033" width="5.44140625" style="1" customWidth="1"/>
    <col min="12034" max="12034" width="8.5546875" style="1" customWidth="1"/>
    <col min="12035" max="12035" width="14.6640625" style="1" customWidth="1"/>
    <col min="12036" max="12036" width="10" style="1" customWidth="1"/>
    <col min="12037" max="12037" width="12.33203125" style="1" bestFit="1" customWidth="1"/>
    <col min="12038" max="12038" width="18" style="1" bestFit="1" customWidth="1"/>
    <col min="12039" max="12041" width="7" style="1" customWidth="1"/>
    <col min="12042" max="12042" width="0" style="1" hidden="1" customWidth="1"/>
    <col min="12043" max="12045" width="7" style="1" customWidth="1"/>
    <col min="12046" max="12046" width="7.5546875" style="1" customWidth="1"/>
    <col min="12047" max="12288" width="9.109375" style="1"/>
    <col min="12289" max="12289" width="5.44140625" style="1" customWidth="1"/>
    <col min="12290" max="12290" width="8.5546875" style="1" customWidth="1"/>
    <col min="12291" max="12291" width="14.6640625" style="1" customWidth="1"/>
    <col min="12292" max="12292" width="10" style="1" customWidth="1"/>
    <col min="12293" max="12293" width="12.33203125" style="1" bestFit="1" customWidth="1"/>
    <col min="12294" max="12294" width="18" style="1" bestFit="1" customWidth="1"/>
    <col min="12295" max="12297" width="7" style="1" customWidth="1"/>
    <col min="12298" max="12298" width="0" style="1" hidden="1" customWidth="1"/>
    <col min="12299" max="12301" width="7" style="1" customWidth="1"/>
    <col min="12302" max="12302" width="7.5546875" style="1" customWidth="1"/>
    <col min="12303" max="12544" width="9.109375" style="1"/>
    <col min="12545" max="12545" width="5.44140625" style="1" customWidth="1"/>
    <col min="12546" max="12546" width="8.5546875" style="1" customWidth="1"/>
    <col min="12547" max="12547" width="14.6640625" style="1" customWidth="1"/>
    <col min="12548" max="12548" width="10" style="1" customWidth="1"/>
    <col min="12549" max="12549" width="12.33203125" style="1" bestFit="1" customWidth="1"/>
    <col min="12550" max="12550" width="18" style="1" bestFit="1" customWidth="1"/>
    <col min="12551" max="12553" width="7" style="1" customWidth="1"/>
    <col min="12554" max="12554" width="0" style="1" hidden="1" customWidth="1"/>
    <col min="12555" max="12557" width="7" style="1" customWidth="1"/>
    <col min="12558" max="12558" width="7.5546875" style="1" customWidth="1"/>
    <col min="12559" max="12800" width="9.109375" style="1"/>
    <col min="12801" max="12801" width="5.44140625" style="1" customWidth="1"/>
    <col min="12802" max="12802" width="8.5546875" style="1" customWidth="1"/>
    <col min="12803" max="12803" width="14.6640625" style="1" customWidth="1"/>
    <col min="12804" max="12804" width="10" style="1" customWidth="1"/>
    <col min="12805" max="12805" width="12.33203125" style="1" bestFit="1" customWidth="1"/>
    <col min="12806" max="12806" width="18" style="1" bestFit="1" customWidth="1"/>
    <col min="12807" max="12809" width="7" style="1" customWidth="1"/>
    <col min="12810" max="12810" width="0" style="1" hidden="1" customWidth="1"/>
    <col min="12811" max="12813" width="7" style="1" customWidth="1"/>
    <col min="12814" max="12814" width="7.5546875" style="1" customWidth="1"/>
    <col min="12815" max="13056" width="9.109375" style="1"/>
    <col min="13057" max="13057" width="5.44140625" style="1" customWidth="1"/>
    <col min="13058" max="13058" width="8.5546875" style="1" customWidth="1"/>
    <col min="13059" max="13059" width="14.6640625" style="1" customWidth="1"/>
    <col min="13060" max="13060" width="10" style="1" customWidth="1"/>
    <col min="13061" max="13061" width="12.33203125" style="1" bestFit="1" customWidth="1"/>
    <col min="13062" max="13062" width="18" style="1" bestFit="1" customWidth="1"/>
    <col min="13063" max="13065" width="7" style="1" customWidth="1"/>
    <col min="13066" max="13066" width="0" style="1" hidden="1" customWidth="1"/>
    <col min="13067" max="13069" width="7" style="1" customWidth="1"/>
    <col min="13070" max="13070" width="7.5546875" style="1" customWidth="1"/>
    <col min="13071" max="13312" width="9.109375" style="1"/>
    <col min="13313" max="13313" width="5.44140625" style="1" customWidth="1"/>
    <col min="13314" max="13314" width="8.5546875" style="1" customWidth="1"/>
    <col min="13315" max="13315" width="14.6640625" style="1" customWidth="1"/>
    <col min="13316" max="13316" width="10" style="1" customWidth="1"/>
    <col min="13317" max="13317" width="12.33203125" style="1" bestFit="1" customWidth="1"/>
    <col min="13318" max="13318" width="18" style="1" bestFit="1" customWidth="1"/>
    <col min="13319" max="13321" width="7" style="1" customWidth="1"/>
    <col min="13322" max="13322" width="0" style="1" hidden="1" customWidth="1"/>
    <col min="13323" max="13325" width="7" style="1" customWidth="1"/>
    <col min="13326" max="13326" width="7.5546875" style="1" customWidth="1"/>
    <col min="13327" max="13568" width="9.109375" style="1"/>
    <col min="13569" max="13569" width="5.44140625" style="1" customWidth="1"/>
    <col min="13570" max="13570" width="8.5546875" style="1" customWidth="1"/>
    <col min="13571" max="13571" width="14.6640625" style="1" customWidth="1"/>
    <col min="13572" max="13572" width="10" style="1" customWidth="1"/>
    <col min="13573" max="13573" width="12.33203125" style="1" bestFit="1" customWidth="1"/>
    <col min="13574" max="13574" width="18" style="1" bestFit="1" customWidth="1"/>
    <col min="13575" max="13577" width="7" style="1" customWidth="1"/>
    <col min="13578" max="13578" width="0" style="1" hidden="1" customWidth="1"/>
    <col min="13579" max="13581" width="7" style="1" customWidth="1"/>
    <col min="13582" max="13582" width="7.5546875" style="1" customWidth="1"/>
    <col min="13583" max="13824" width="9.109375" style="1"/>
    <col min="13825" max="13825" width="5.44140625" style="1" customWidth="1"/>
    <col min="13826" max="13826" width="8.5546875" style="1" customWidth="1"/>
    <col min="13827" max="13827" width="14.6640625" style="1" customWidth="1"/>
    <col min="13828" max="13828" width="10" style="1" customWidth="1"/>
    <col min="13829" max="13829" width="12.33203125" style="1" bestFit="1" customWidth="1"/>
    <col min="13830" max="13830" width="18" style="1" bestFit="1" customWidth="1"/>
    <col min="13831" max="13833" width="7" style="1" customWidth="1"/>
    <col min="13834" max="13834" width="0" style="1" hidden="1" customWidth="1"/>
    <col min="13835" max="13837" width="7" style="1" customWidth="1"/>
    <col min="13838" max="13838" width="7.5546875" style="1" customWidth="1"/>
    <col min="13839" max="14080" width="9.109375" style="1"/>
    <col min="14081" max="14081" width="5.44140625" style="1" customWidth="1"/>
    <col min="14082" max="14082" width="8.5546875" style="1" customWidth="1"/>
    <col min="14083" max="14083" width="14.6640625" style="1" customWidth="1"/>
    <col min="14084" max="14084" width="10" style="1" customWidth="1"/>
    <col min="14085" max="14085" width="12.33203125" style="1" bestFit="1" customWidth="1"/>
    <col min="14086" max="14086" width="18" style="1" bestFit="1" customWidth="1"/>
    <col min="14087" max="14089" width="7" style="1" customWidth="1"/>
    <col min="14090" max="14090" width="0" style="1" hidden="1" customWidth="1"/>
    <col min="14091" max="14093" width="7" style="1" customWidth="1"/>
    <col min="14094" max="14094" width="7.5546875" style="1" customWidth="1"/>
    <col min="14095" max="14336" width="9.109375" style="1"/>
    <col min="14337" max="14337" width="5.44140625" style="1" customWidth="1"/>
    <col min="14338" max="14338" width="8.5546875" style="1" customWidth="1"/>
    <col min="14339" max="14339" width="14.6640625" style="1" customWidth="1"/>
    <col min="14340" max="14340" width="10" style="1" customWidth="1"/>
    <col min="14341" max="14341" width="12.33203125" style="1" bestFit="1" customWidth="1"/>
    <col min="14342" max="14342" width="18" style="1" bestFit="1" customWidth="1"/>
    <col min="14343" max="14345" width="7" style="1" customWidth="1"/>
    <col min="14346" max="14346" width="0" style="1" hidden="1" customWidth="1"/>
    <col min="14347" max="14349" width="7" style="1" customWidth="1"/>
    <col min="14350" max="14350" width="7.5546875" style="1" customWidth="1"/>
    <col min="14351" max="14592" width="9.109375" style="1"/>
    <col min="14593" max="14593" width="5.44140625" style="1" customWidth="1"/>
    <col min="14594" max="14594" width="8.5546875" style="1" customWidth="1"/>
    <col min="14595" max="14595" width="14.6640625" style="1" customWidth="1"/>
    <col min="14596" max="14596" width="10" style="1" customWidth="1"/>
    <col min="14597" max="14597" width="12.33203125" style="1" bestFit="1" customWidth="1"/>
    <col min="14598" max="14598" width="18" style="1" bestFit="1" customWidth="1"/>
    <col min="14599" max="14601" width="7" style="1" customWidth="1"/>
    <col min="14602" max="14602" width="0" style="1" hidden="1" customWidth="1"/>
    <col min="14603" max="14605" width="7" style="1" customWidth="1"/>
    <col min="14606" max="14606" width="7.5546875" style="1" customWidth="1"/>
    <col min="14607" max="14848" width="9.109375" style="1"/>
    <col min="14849" max="14849" width="5.44140625" style="1" customWidth="1"/>
    <col min="14850" max="14850" width="8.5546875" style="1" customWidth="1"/>
    <col min="14851" max="14851" width="14.6640625" style="1" customWidth="1"/>
    <col min="14852" max="14852" width="10" style="1" customWidth="1"/>
    <col min="14853" max="14853" width="12.33203125" style="1" bestFit="1" customWidth="1"/>
    <col min="14854" max="14854" width="18" style="1" bestFit="1" customWidth="1"/>
    <col min="14855" max="14857" width="7" style="1" customWidth="1"/>
    <col min="14858" max="14858" width="0" style="1" hidden="1" customWidth="1"/>
    <col min="14859" max="14861" width="7" style="1" customWidth="1"/>
    <col min="14862" max="14862" width="7.5546875" style="1" customWidth="1"/>
    <col min="14863" max="15104" width="9.109375" style="1"/>
    <col min="15105" max="15105" width="5.44140625" style="1" customWidth="1"/>
    <col min="15106" max="15106" width="8.5546875" style="1" customWidth="1"/>
    <col min="15107" max="15107" width="14.6640625" style="1" customWidth="1"/>
    <col min="15108" max="15108" width="10" style="1" customWidth="1"/>
    <col min="15109" max="15109" width="12.33203125" style="1" bestFit="1" customWidth="1"/>
    <col min="15110" max="15110" width="18" style="1" bestFit="1" customWidth="1"/>
    <col min="15111" max="15113" width="7" style="1" customWidth="1"/>
    <col min="15114" max="15114" width="0" style="1" hidden="1" customWidth="1"/>
    <col min="15115" max="15117" width="7" style="1" customWidth="1"/>
    <col min="15118" max="15118" width="7.5546875" style="1" customWidth="1"/>
    <col min="15119" max="15360" width="9.109375" style="1"/>
    <col min="15361" max="15361" width="5.44140625" style="1" customWidth="1"/>
    <col min="15362" max="15362" width="8.5546875" style="1" customWidth="1"/>
    <col min="15363" max="15363" width="14.6640625" style="1" customWidth="1"/>
    <col min="15364" max="15364" width="10" style="1" customWidth="1"/>
    <col min="15365" max="15365" width="12.33203125" style="1" bestFit="1" customWidth="1"/>
    <col min="15366" max="15366" width="18" style="1" bestFit="1" customWidth="1"/>
    <col min="15367" max="15369" width="7" style="1" customWidth="1"/>
    <col min="15370" max="15370" width="0" style="1" hidden="1" customWidth="1"/>
    <col min="15371" max="15373" width="7" style="1" customWidth="1"/>
    <col min="15374" max="15374" width="7.5546875" style="1" customWidth="1"/>
    <col min="15375" max="15616" width="9.109375" style="1"/>
    <col min="15617" max="15617" width="5.44140625" style="1" customWidth="1"/>
    <col min="15618" max="15618" width="8.5546875" style="1" customWidth="1"/>
    <col min="15619" max="15619" width="14.6640625" style="1" customWidth="1"/>
    <col min="15620" max="15620" width="10" style="1" customWidth="1"/>
    <col min="15621" max="15621" width="12.33203125" style="1" bestFit="1" customWidth="1"/>
    <col min="15622" max="15622" width="18" style="1" bestFit="1" customWidth="1"/>
    <col min="15623" max="15625" width="7" style="1" customWidth="1"/>
    <col min="15626" max="15626" width="0" style="1" hidden="1" customWidth="1"/>
    <col min="15627" max="15629" width="7" style="1" customWidth="1"/>
    <col min="15630" max="15630" width="7.5546875" style="1" customWidth="1"/>
    <col min="15631" max="15872" width="9.109375" style="1"/>
    <col min="15873" max="15873" width="5.44140625" style="1" customWidth="1"/>
    <col min="15874" max="15874" width="8.5546875" style="1" customWidth="1"/>
    <col min="15875" max="15875" width="14.6640625" style="1" customWidth="1"/>
    <col min="15876" max="15876" width="10" style="1" customWidth="1"/>
    <col min="15877" max="15877" width="12.33203125" style="1" bestFit="1" customWidth="1"/>
    <col min="15878" max="15878" width="18" style="1" bestFit="1" customWidth="1"/>
    <col min="15879" max="15881" width="7" style="1" customWidth="1"/>
    <col min="15882" max="15882" width="0" style="1" hidden="1" customWidth="1"/>
    <col min="15883" max="15885" width="7" style="1" customWidth="1"/>
    <col min="15886" max="15886" width="7.5546875" style="1" customWidth="1"/>
    <col min="15887" max="16128" width="9.109375" style="1"/>
    <col min="16129" max="16129" width="5.44140625" style="1" customWidth="1"/>
    <col min="16130" max="16130" width="8.5546875" style="1" customWidth="1"/>
    <col min="16131" max="16131" width="14.6640625" style="1" customWidth="1"/>
    <col min="16132" max="16132" width="10" style="1" customWidth="1"/>
    <col min="16133" max="16133" width="12.33203125" style="1" bestFit="1" customWidth="1"/>
    <col min="16134" max="16134" width="18" style="1" bestFit="1" customWidth="1"/>
    <col min="16135" max="16137" width="7" style="1" customWidth="1"/>
    <col min="16138" max="16138" width="0" style="1" hidden="1" customWidth="1"/>
    <col min="16139" max="16141" width="7" style="1" customWidth="1"/>
    <col min="16142" max="16142" width="7.5546875" style="1" customWidth="1"/>
    <col min="16143" max="16384" width="9.109375" style="1"/>
  </cols>
  <sheetData>
    <row r="1" spans="1:16" ht="17.399999999999999" x14ac:dyDescent="0.3">
      <c r="A1" s="79" t="s">
        <v>271</v>
      </c>
      <c r="B1" s="2"/>
      <c r="E1" s="2"/>
      <c r="F1" s="3"/>
      <c r="G1" s="80"/>
      <c r="H1" s="4"/>
      <c r="I1" s="1"/>
      <c r="J1" s="1"/>
      <c r="K1" s="1"/>
      <c r="L1" s="1"/>
      <c r="M1" s="1"/>
      <c r="N1" s="80" t="s">
        <v>287</v>
      </c>
    </row>
    <row r="2" spans="1:16" s="5" customFormat="1" ht="4.2" x14ac:dyDescent="0.15">
      <c r="B2" s="6"/>
      <c r="E2" s="7"/>
    </row>
    <row r="3" spans="1:16" ht="15.6" x14ac:dyDescent="0.3">
      <c r="B3" s="8" t="s">
        <v>141</v>
      </c>
      <c r="D3" s="9"/>
      <c r="E3" s="43" t="s">
        <v>90</v>
      </c>
      <c r="F3" s="44"/>
      <c r="G3" s="1"/>
      <c r="H3" s="1"/>
      <c r="I3" s="1"/>
      <c r="J3" s="1"/>
      <c r="K3" s="1"/>
      <c r="L3" s="1"/>
      <c r="M3" s="1"/>
      <c r="N3" s="1"/>
      <c r="P3" s="4"/>
    </row>
    <row r="4" spans="1:16" s="5" customFormat="1" ht="12.75" customHeight="1" thickBot="1" x14ac:dyDescent="0.2">
      <c r="B4" s="31"/>
      <c r="D4" s="32"/>
      <c r="E4" s="33"/>
      <c r="F4" s="32"/>
    </row>
    <row r="5" spans="1:16" ht="13.8" thickBot="1" x14ac:dyDescent="0.3">
      <c r="G5" s="149" t="s">
        <v>94</v>
      </c>
      <c r="H5" s="150"/>
      <c r="I5" s="150"/>
      <c r="J5" s="150"/>
      <c r="K5" s="150"/>
      <c r="L5" s="150"/>
      <c r="M5" s="151"/>
    </row>
    <row r="6" spans="1:16" ht="13.8" thickBot="1" x14ac:dyDescent="0.3">
      <c r="A6" s="57" t="s">
        <v>137</v>
      </c>
      <c r="B6" s="45" t="s">
        <v>0</v>
      </c>
      <c r="C6" s="46" t="s">
        <v>1</v>
      </c>
      <c r="D6" s="47" t="s">
        <v>2</v>
      </c>
      <c r="E6" s="48" t="s">
        <v>3</v>
      </c>
      <c r="F6" s="49" t="s">
        <v>4</v>
      </c>
      <c r="G6" s="50">
        <v>1</v>
      </c>
      <c r="H6" s="51">
        <v>2</v>
      </c>
      <c r="I6" s="51">
        <v>3</v>
      </c>
      <c r="J6" s="51" t="s">
        <v>89</v>
      </c>
      <c r="K6" s="51">
        <v>4</v>
      </c>
      <c r="L6" s="51">
        <v>5</v>
      </c>
      <c r="M6" s="52">
        <v>6</v>
      </c>
      <c r="N6" s="53" t="s">
        <v>95</v>
      </c>
      <c r="O6" s="117" t="s">
        <v>283</v>
      </c>
    </row>
    <row r="7" spans="1:16" ht="13.8" thickBot="1" x14ac:dyDescent="0.3">
      <c r="A7" s="56" t="s">
        <v>96</v>
      </c>
      <c r="B7" s="35" t="s">
        <v>52</v>
      </c>
      <c r="C7" s="36" t="s">
        <v>674</v>
      </c>
      <c r="D7" s="37">
        <v>40186</v>
      </c>
      <c r="E7" s="38" t="s">
        <v>675</v>
      </c>
      <c r="F7" s="39" t="s">
        <v>676</v>
      </c>
      <c r="G7" s="40">
        <v>25.62</v>
      </c>
      <c r="H7" s="40">
        <v>25.8</v>
      </c>
      <c r="I7" s="40" t="s">
        <v>767</v>
      </c>
      <c r="J7" s="41"/>
      <c r="K7" s="40">
        <v>26.02</v>
      </c>
      <c r="L7" s="40">
        <v>24.09</v>
      </c>
      <c r="M7" s="54" t="s">
        <v>767</v>
      </c>
      <c r="N7" s="55">
        <f>MAX(G7:I7,K7:M7)</f>
        <v>26.02</v>
      </c>
      <c r="O7" s="116" t="str">
        <f>IF(ISBLANK(N7),"",IF(N7&gt;=50,"KSM",IF(N7&gt;=44.5,"I A",IF(N7&gt;=38,"II A",IF(N7&gt;=32,"III A",IF(N7&gt;=27,"I JA",IF(N7&gt;=23,"II JA",IF(N7&gt;=20,"III JA"))))))))</f>
        <v>II JA</v>
      </c>
    </row>
    <row r="8" spans="1:16" ht="13.8" thickBot="1" x14ac:dyDescent="0.3">
      <c r="A8" s="56" t="s">
        <v>97</v>
      </c>
      <c r="B8" s="35" t="s">
        <v>49</v>
      </c>
      <c r="C8" s="36" t="s">
        <v>185</v>
      </c>
      <c r="D8" s="37" t="s">
        <v>186</v>
      </c>
      <c r="E8" s="38" t="s">
        <v>682</v>
      </c>
      <c r="F8" s="39" t="s">
        <v>469</v>
      </c>
      <c r="G8" s="40" t="s">
        <v>767</v>
      </c>
      <c r="H8" s="40">
        <v>24.51</v>
      </c>
      <c r="I8" s="40" t="s">
        <v>767</v>
      </c>
      <c r="J8" s="41"/>
      <c r="K8" s="40" t="s">
        <v>767</v>
      </c>
      <c r="L8" s="40" t="s">
        <v>767</v>
      </c>
      <c r="M8" s="54" t="s">
        <v>767</v>
      </c>
      <c r="N8" s="55">
        <f>MAX(G8:I8,K8:M8)</f>
        <v>24.51</v>
      </c>
      <c r="O8" s="116" t="str">
        <f>IF(ISBLANK(N8),"",IF(N8&gt;=50,"KSM",IF(N8&gt;=44.5,"I A",IF(N8&gt;=38,"II A",IF(N8&gt;=32,"III A",IF(N8&gt;=27,"I JA",IF(N8&gt;=23,"II JA",IF(N8&gt;=20,"III JA"))))))))</f>
        <v>II JA</v>
      </c>
    </row>
    <row r="9" spans="1:16" ht="13.8" thickBot="1" x14ac:dyDescent="0.3">
      <c r="A9" s="56" t="s">
        <v>98</v>
      </c>
      <c r="B9" s="35" t="s">
        <v>265</v>
      </c>
      <c r="C9" s="36" t="s">
        <v>678</v>
      </c>
      <c r="D9" s="37">
        <v>40375</v>
      </c>
      <c r="E9" s="38" t="s">
        <v>675</v>
      </c>
      <c r="F9" s="39" t="s">
        <v>676</v>
      </c>
      <c r="G9" s="40">
        <v>18.88</v>
      </c>
      <c r="H9" s="40" t="s">
        <v>767</v>
      </c>
      <c r="I9" s="40" t="s">
        <v>767</v>
      </c>
      <c r="J9" s="41"/>
      <c r="K9" s="40">
        <v>17.59</v>
      </c>
      <c r="L9" s="40">
        <v>18.45</v>
      </c>
      <c r="M9" s="54">
        <v>19.45</v>
      </c>
      <c r="N9" s="55">
        <f>MAX(G9:I9,K9:M9)</f>
        <v>19.45</v>
      </c>
      <c r="O9" s="116"/>
    </row>
    <row r="10" spans="1:16" ht="13.8" thickBot="1" x14ac:dyDescent="0.3">
      <c r="A10" s="56" t="s">
        <v>99</v>
      </c>
      <c r="B10" s="35" t="s">
        <v>238</v>
      </c>
      <c r="C10" s="36" t="s">
        <v>473</v>
      </c>
      <c r="D10" s="37" t="s">
        <v>474</v>
      </c>
      <c r="E10" s="38" t="s">
        <v>682</v>
      </c>
      <c r="F10" s="39" t="s">
        <v>469</v>
      </c>
      <c r="G10" s="40">
        <v>13.58</v>
      </c>
      <c r="H10" s="40">
        <v>10.029999999999999</v>
      </c>
      <c r="I10" s="40">
        <v>15.91</v>
      </c>
      <c r="J10" s="41"/>
      <c r="K10" s="40" t="s">
        <v>767</v>
      </c>
      <c r="L10" s="40" t="s">
        <v>767</v>
      </c>
      <c r="M10" s="54" t="s">
        <v>767</v>
      </c>
      <c r="N10" s="55">
        <f>MAX(G10:I10,K10:M10)</f>
        <v>15.91</v>
      </c>
      <c r="O10" s="116"/>
    </row>
    <row r="11" spans="1:16" ht="13.8" thickBot="1" x14ac:dyDescent="0.3">
      <c r="A11" s="56" t="s">
        <v>100</v>
      </c>
      <c r="B11" s="35" t="s">
        <v>348</v>
      </c>
      <c r="C11" s="36" t="s">
        <v>580</v>
      </c>
      <c r="D11" s="37">
        <v>41165</v>
      </c>
      <c r="E11" s="38" t="s">
        <v>683</v>
      </c>
      <c r="F11" s="39" t="s">
        <v>576</v>
      </c>
      <c r="G11" s="40" t="s">
        <v>767</v>
      </c>
      <c r="H11" s="40" t="s">
        <v>767</v>
      </c>
      <c r="I11" s="40">
        <v>8.8000000000000007</v>
      </c>
      <c r="J11" s="41"/>
      <c r="K11" s="40">
        <v>10.54</v>
      </c>
      <c r="L11" s="40" t="s">
        <v>767</v>
      </c>
      <c r="M11" s="54">
        <v>11.05</v>
      </c>
      <c r="N11" s="55">
        <f>MAX(G11:I11,K11:M11)</f>
        <v>11.05</v>
      </c>
      <c r="O11" s="116"/>
    </row>
    <row r="12" spans="1:16" ht="13.8" thickBot="1" x14ac:dyDescent="0.3">
      <c r="A12" s="56"/>
      <c r="B12" s="35" t="s">
        <v>15</v>
      </c>
      <c r="C12" s="36" t="s">
        <v>365</v>
      </c>
      <c r="D12" s="37">
        <v>41474</v>
      </c>
      <c r="E12" s="38" t="s">
        <v>11</v>
      </c>
      <c r="F12" s="39" t="s">
        <v>68</v>
      </c>
      <c r="G12" s="40"/>
      <c r="H12" s="40"/>
      <c r="I12" s="40"/>
      <c r="J12" s="41"/>
      <c r="K12" s="40"/>
      <c r="L12" s="40"/>
      <c r="M12" s="54"/>
      <c r="N12" s="55" t="s">
        <v>284</v>
      </c>
      <c r="O12" s="116"/>
    </row>
    <row r="13" spans="1:16" ht="13.8" thickBot="1" x14ac:dyDescent="0.3">
      <c r="A13" s="56"/>
      <c r="B13" s="35" t="s">
        <v>50</v>
      </c>
      <c r="C13" s="36" t="s">
        <v>677</v>
      </c>
      <c r="D13" s="37">
        <v>40194</v>
      </c>
      <c r="E13" s="38" t="s">
        <v>675</v>
      </c>
      <c r="F13" s="39" t="s">
        <v>676</v>
      </c>
      <c r="G13" s="40"/>
      <c r="H13" s="40"/>
      <c r="I13" s="40"/>
      <c r="J13" s="41"/>
      <c r="K13" s="40"/>
      <c r="L13" s="40"/>
      <c r="M13" s="54"/>
      <c r="N13" s="55" t="s">
        <v>284</v>
      </c>
      <c r="O13" s="116"/>
    </row>
    <row r="14" spans="1:16" ht="13.8" thickBot="1" x14ac:dyDescent="0.3">
      <c r="A14" s="56"/>
      <c r="B14" s="35" t="s">
        <v>41</v>
      </c>
      <c r="C14" s="36" t="s">
        <v>148</v>
      </c>
      <c r="D14" s="37">
        <v>40655</v>
      </c>
      <c r="E14" s="38" t="s">
        <v>682</v>
      </c>
      <c r="F14" s="39" t="s">
        <v>68</v>
      </c>
      <c r="G14" s="40"/>
      <c r="H14" s="40"/>
      <c r="I14" s="40"/>
      <c r="J14" s="41"/>
      <c r="K14" s="40"/>
      <c r="L14" s="40"/>
      <c r="M14" s="54"/>
      <c r="N14" s="55" t="s">
        <v>284</v>
      </c>
      <c r="O14" s="116"/>
    </row>
    <row r="15" spans="1:16" ht="13.8" thickBot="1" x14ac:dyDescent="0.3">
      <c r="A15" s="56"/>
      <c r="B15" s="35" t="s">
        <v>149</v>
      </c>
      <c r="C15" s="36" t="s">
        <v>150</v>
      </c>
      <c r="D15" s="37">
        <v>40757</v>
      </c>
      <c r="E15" s="38" t="s">
        <v>11</v>
      </c>
      <c r="F15" s="39" t="s">
        <v>68</v>
      </c>
      <c r="G15" s="40"/>
      <c r="H15" s="40"/>
      <c r="I15" s="40"/>
      <c r="J15" s="41"/>
      <c r="K15" s="40"/>
      <c r="L15" s="40"/>
      <c r="M15" s="54"/>
      <c r="N15" s="55" t="s">
        <v>284</v>
      </c>
      <c r="O15" s="116"/>
    </row>
    <row r="16" spans="1:16" s="5" customFormat="1" ht="4.2" x14ac:dyDescent="0.15">
      <c r="B16" s="6"/>
      <c r="E16" s="7"/>
    </row>
    <row r="17" spans="1:16" ht="15.6" x14ac:dyDescent="0.3">
      <c r="B17" s="8" t="s">
        <v>775</v>
      </c>
      <c r="D17" s="9"/>
      <c r="E17" s="43" t="s">
        <v>91</v>
      </c>
      <c r="F17" s="44"/>
      <c r="G17" s="1"/>
      <c r="H17" s="1"/>
      <c r="I17" s="1"/>
      <c r="J17" s="1"/>
      <c r="K17" s="1"/>
      <c r="L17" s="1"/>
      <c r="M17" s="1"/>
      <c r="N17" s="1"/>
      <c r="P17" s="4"/>
    </row>
    <row r="18" spans="1:16" s="5" customFormat="1" ht="12.75" customHeight="1" thickBot="1" x14ac:dyDescent="0.2">
      <c r="B18" s="31"/>
      <c r="D18" s="32"/>
      <c r="E18" s="33"/>
      <c r="F18" s="32"/>
    </row>
    <row r="19" spans="1:16" ht="13.8" thickBot="1" x14ac:dyDescent="0.3">
      <c r="G19" s="149" t="s">
        <v>94</v>
      </c>
      <c r="H19" s="150"/>
      <c r="I19" s="150"/>
      <c r="J19" s="150"/>
      <c r="K19" s="150"/>
      <c r="L19" s="150"/>
      <c r="M19" s="151"/>
    </row>
    <row r="20" spans="1:16" ht="13.8" thickBot="1" x14ac:dyDescent="0.3">
      <c r="A20" s="57" t="s">
        <v>137</v>
      </c>
      <c r="B20" s="45" t="s">
        <v>0</v>
      </c>
      <c r="C20" s="46" t="s">
        <v>1</v>
      </c>
      <c r="D20" s="47" t="s">
        <v>2</v>
      </c>
      <c r="E20" s="48" t="s">
        <v>3</v>
      </c>
      <c r="F20" s="49" t="s">
        <v>4</v>
      </c>
      <c r="G20" s="50">
        <v>1</v>
      </c>
      <c r="H20" s="51">
        <v>2</v>
      </c>
      <c r="I20" s="51">
        <v>3</v>
      </c>
      <c r="J20" s="51" t="s">
        <v>89</v>
      </c>
      <c r="K20" s="51">
        <v>4</v>
      </c>
      <c r="L20" s="51">
        <v>5</v>
      </c>
      <c r="M20" s="52">
        <v>6</v>
      </c>
      <c r="N20" s="53" t="s">
        <v>95</v>
      </c>
      <c r="O20" s="117" t="s">
        <v>283</v>
      </c>
    </row>
    <row r="21" spans="1:16" ht="13.8" thickBot="1" x14ac:dyDescent="0.3">
      <c r="A21" s="56" t="s">
        <v>96</v>
      </c>
      <c r="B21" s="35" t="s">
        <v>523</v>
      </c>
      <c r="C21" s="36" t="s">
        <v>521</v>
      </c>
      <c r="D21" s="37">
        <v>40223</v>
      </c>
      <c r="E21" s="38" t="s">
        <v>682</v>
      </c>
      <c r="F21" s="39" t="s">
        <v>522</v>
      </c>
      <c r="G21" s="40">
        <v>26.95</v>
      </c>
      <c r="H21" s="40">
        <v>28.9</v>
      </c>
      <c r="I21" s="40">
        <v>24.12</v>
      </c>
      <c r="J21" s="41"/>
      <c r="K21" s="40">
        <v>29.64</v>
      </c>
      <c r="L21" s="40">
        <v>28.56</v>
      </c>
      <c r="M21" s="54" t="s">
        <v>767</v>
      </c>
      <c r="N21" s="55">
        <f t="shared" ref="N21:N28" si="0">MAX(G21:I21,K21:M21)</f>
        <v>29.64</v>
      </c>
      <c r="O21" s="116" t="str">
        <f>IF(ISBLANK(N21),"",IF(N21&gt;=90,"KSM",IF(N21&gt;=56,"I A",IF(N21&gt;=48,"II A",IF(N21&gt;=41,"III A",IF(N21&gt;=35,"I JA",IF(N21&gt;=30,"II JA",IF(N21&gt;=26,"III JA"))))))))</f>
        <v>III JA</v>
      </c>
    </row>
    <row r="22" spans="1:16" ht="13.8" thickBot="1" x14ac:dyDescent="0.3">
      <c r="A22" s="56" t="s">
        <v>97</v>
      </c>
      <c r="B22" s="35" t="s">
        <v>200</v>
      </c>
      <c r="C22" s="36" t="s">
        <v>201</v>
      </c>
      <c r="D22" s="37" t="s">
        <v>202</v>
      </c>
      <c r="E22" s="38" t="s">
        <v>682</v>
      </c>
      <c r="F22" s="39" t="s">
        <v>469</v>
      </c>
      <c r="G22" s="40">
        <v>24.12</v>
      </c>
      <c r="H22" s="40">
        <v>22.12</v>
      </c>
      <c r="I22" s="40">
        <v>19.88</v>
      </c>
      <c r="J22" s="41"/>
      <c r="K22" s="40">
        <v>22.24</v>
      </c>
      <c r="L22" s="40">
        <v>22.62</v>
      </c>
      <c r="M22" s="54">
        <v>22.42</v>
      </c>
      <c r="N22" s="55">
        <f t="shared" si="0"/>
        <v>24.12</v>
      </c>
      <c r="O22" s="116"/>
    </row>
    <row r="23" spans="1:16" ht="13.8" thickBot="1" x14ac:dyDescent="0.3">
      <c r="A23" s="56" t="s">
        <v>98</v>
      </c>
      <c r="B23" s="35" t="s">
        <v>378</v>
      </c>
      <c r="C23" s="36" t="s">
        <v>379</v>
      </c>
      <c r="D23" s="37">
        <v>40940</v>
      </c>
      <c r="E23" s="38" t="s">
        <v>682</v>
      </c>
      <c r="F23" s="39" t="s">
        <v>53</v>
      </c>
      <c r="G23" s="40">
        <v>16.579999999999998</v>
      </c>
      <c r="H23" s="40">
        <v>16.02</v>
      </c>
      <c r="I23" s="40">
        <v>17.7</v>
      </c>
      <c r="J23" s="41"/>
      <c r="K23" s="40">
        <v>15.04</v>
      </c>
      <c r="L23" s="40">
        <v>15.85</v>
      </c>
      <c r="M23" s="54">
        <v>14.61</v>
      </c>
      <c r="N23" s="55">
        <f t="shared" si="0"/>
        <v>17.7</v>
      </c>
      <c r="O23" s="116"/>
    </row>
    <row r="24" spans="1:16" ht="13.8" thickBot="1" x14ac:dyDescent="0.3">
      <c r="A24" s="56" t="s">
        <v>99</v>
      </c>
      <c r="B24" s="35" t="s">
        <v>182</v>
      </c>
      <c r="C24" s="36" t="s">
        <v>776</v>
      </c>
      <c r="D24" s="37">
        <v>40810</v>
      </c>
      <c r="E24" s="38" t="s">
        <v>11</v>
      </c>
      <c r="F24" s="39"/>
      <c r="G24" s="40" t="s">
        <v>767</v>
      </c>
      <c r="H24" s="40">
        <v>14.9</v>
      </c>
      <c r="I24" s="40" t="s">
        <v>767</v>
      </c>
      <c r="J24" s="41"/>
      <c r="K24" s="40">
        <v>16.66</v>
      </c>
      <c r="L24" s="40" t="s">
        <v>767</v>
      </c>
      <c r="M24" s="54" t="s">
        <v>767</v>
      </c>
      <c r="N24" s="55">
        <f t="shared" si="0"/>
        <v>16.66</v>
      </c>
      <c r="O24" s="116"/>
    </row>
    <row r="25" spans="1:16" ht="13.8" thickBot="1" x14ac:dyDescent="0.3">
      <c r="A25" s="56" t="s">
        <v>100</v>
      </c>
      <c r="B25" s="35" t="s">
        <v>374</v>
      </c>
      <c r="C25" s="36" t="s">
        <v>152</v>
      </c>
      <c r="D25" s="37">
        <v>41008</v>
      </c>
      <c r="E25" s="38" t="s">
        <v>682</v>
      </c>
      <c r="F25" s="39" t="s">
        <v>68</v>
      </c>
      <c r="G25" s="40" t="s">
        <v>767</v>
      </c>
      <c r="H25" s="40">
        <v>9.6199999999999992</v>
      </c>
      <c r="I25" s="40">
        <v>10.31</v>
      </c>
      <c r="J25" s="41"/>
      <c r="K25" s="40">
        <v>10.119999999999999</v>
      </c>
      <c r="L25" s="40">
        <v>10.199999999999999</v>
      </c>
      <c r="M25" s="54">
        <v>13.25</v>
      </c>
      <c r="N25" s="55">
        <f t="shared" si="0"/>
        <v>13.25</v>
      </c>
      <c r="O25" s="116"/>
    </row>
    <row r="26" spans="1:16" ht="13.8" thickBot="1" x14ac:dyDescent="0.3">
      <c r="A26" s="56" t="s">
        <v>101</v>
      </c>
      <c r="B26" s="35" t="s">
        <v>72</v>
      </c>
      <c r="C26" s="36" t="s">
        <v>71</v>
      </c>
      <c r="D26" s="37">
        <v>40687</v>
      </c>
      <c r="E26" s="38" t="s">
        <v>682</v>
      </c>
      <c r="F26" s="39" t="s">
        <v>68</v>
      </c>
      <c r="G26" s="40">
        <v>12.02</v>
      </c>
      <c r="H26" s="40" t="s">
        <v>767</v>
      </c>
      <c r="I26" s="40">
        <v>9.8000000000000007</v>
      </c>
      <c r="J26" s="41"/>
      <c r="K26" s="40" t="s">
        <v>767</v>
      </c>
      <c r="L26" s="40">
        <v>11.21</v>
      </c>
      <c r="M26" s="54">
        <v>10.85</v>
      </c>
      <c r="N26" s="55">
        <f t="shared" si="0"/>
        <v>12.02</v>
      </c>
      <c r="O26" s="116"/>
    </row>
    <row r="27" spans="1:16" ht="13.8" thickBot="1" x14ac:dyDescent="0.3">
      <c r="A27" s="56"/>
      <c r="B27" s="35" t="s">
        <v>372</v>
      </c>
      <c r="C27" s="36" t="s">
        <v>373</v>
      </c>
      <c r="D27" s="37">
        <v>41893</v>
      </c>
      <c r="E27" s="38" t="s">
        <v>11</v>
      </c>
      <c r="F27" s="39" t="s">
        <v>68</v>
      </c>
      <c r="G27" s="40"/>
      <c r="H27" s="40"/>
      <c r="I27" s="40"/>
      <c r="J27" s="41"/>
      <c r="K27" s="40"/>
      <c r="L27" s="40"/>
      <c r="M27" s="54"/>
      <c r="N27" s="55">
        <f t="shared" si="0"/>
        <v>0</v>
      </c>
      <c r="O27" s="116"/>
    </row>
    <row r="28" spans="1:16" ht="13.8" thickBot="1" x14ac:dyDescent="0.3">
      <c r="A28" s="56"/>
      <c r="B28" s="35" t="s">
        <v>679</v>
      </c>
      <c r="C28" s="36" t="s">
        <v>680</v>
      </c>
      <c r="D28" s="37">
        <v>40325</v>
      </c>
      <c r="E28" s="38" t="s">
        <v>675</v>
      </c>
      <c r="F28" s="39" t="s">
        <v>676</v>
      </c>
      <c r="G28" s="40"/>
      <c r="H28" s="40"/>
      <c r="I28" s="40"/>
      <c r="J28" s="41"/>
      <c r="K28" s="40"/>
      <c r="L28" s="40"/>
      <c r="M28" s="54"/>
      <c r="N28" s="55">
        <f t="shared" si="0"/>
        <v>0</v>
      </c>
      <c r="O28" s="116"/>
    </row>
  </sheetData>
  <sortState ref="A21:P28">
    <sortCondition descending="1" ref="N21:N28"/>
  </sortState>
  <mergeCells count="2">
    <mergeCell ref="G5:M5"/>
    <mergeCell ref="G19:M19"/>
  </mergeCells>
  <phoneticPr fontId="20" type="noConversion"/>
  <printOptions horizontalCentered="1"/>
  <pageMargins left="0.39370078740157483" right="0.39370078740157483" top="0.4" bottom="0.26" header="0.26" footer="0.21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showZeros="0" zoomScaleNormal="100" workbookViewId="0"/>
  </sheetViews>
  <sheetFormatPr defaultRowHeight="13.2" x14ac:dyDescent="0.25"/>
  <cols>
    <col min="1" max="1" width="5.44140625" style="1" customWidth="1"/>
    <col min="2" max="2" width="10.21875" style="1" customWidth="1"/>
    <col min="3" max="3" width="12.109375" style="1" bestFit="1" customWidth="1"/>
    <col min="4" max="4" width="10" style="1" customWidth="1"/>
    <col min="5" max="5" width="12.33203125" style="1" bestFit="1" customWidth="1"/>
    <col min="6" max="6" width="10.6640625" style="1" bestFit="1" customWidth="1"/>
    <col min="7" max="9" width="7" style="42" customWidth="1"/>
    <col min="10" max="10" width="4.5546875" style="42" hidden="1" customWidth="1"/>
    <col min="11" max="13" width="7" style="42" customWidth="1"/>
    <col min="14" max="14" width="7.5546875" style="34" customWidth="1"/>
    <col min="15" max="15" width="5.33203125" style="1" bestFit="1" customWidth="1"/>
    <col min="16" max="256" width="9.109375" style="1"/>
    <col min="257" max="257" width="5.44140625" style="1" customWidth="1"/>
    <col min="258" max="258" width="8.5546875" style="1" customWidth="1"/>
    <col min="259" max="259" width="14.6640625" style="1" customWidth="1"/>
    <col min="260" max="260" width="10" style="1" customWidth="1"/>
    <col min="261" max="261" width="12.33203125" style="1" bestFit="1" customWidth="1"/>
    <col min="262" max="262" width="18" style="1" bestFit="1" customWidth="1"/>
    <col min="263" max="265" width="7" style="1" customWidth="1"/>
    <col min="266" max="266" width="0" style="1" hidden="1" customWidth="1"/>
    <col min="267" max="269" width="7" style="1" customWidth="1"/>
    <col min="270" max="270" width="7.5546875" style="1" customWidth="1"/>
    <col min="271" max="512" width="9.109375" style="1"/>
    <col min="513" max="513" width="5.44140625" style="1" customWidth="1"/>
    <col min="514" max="514" width="8.5546875" style="1" customWidth="1"/>
    <col min="515" max="515" width="14.6640625" style="1" customWidth="1"/>
    <col min="516" max="516" width="10" style="1" customWidth="1"/>
    <col min="517" max="517" width="12.33203125" style="1" bestFit="1" customWidth="1"/>
    <col min="518" max="518" width="18" style="1" bestFit="1" customWidth="1"/>
    <col min="519" max="521" width="7" style="1" customWidth="1"/>
    <col min="522" max="522" width="0" style="1" hidden="1" customWidth="1"/>
    <col min="523" max="525" width="7" style="1" customWidth="1"/>
    <col min="526" max="526" width="7.5546875" style="1" customWidth="1"/>
    <col min="527" max="768" width="9.109375" style="1"/>
    <col min="769" max="769" width="5.44140625" style="1" customWidth="1"/>
    <col min="770" max="770" width="8.5546875" style="1" customWidth="1"/>
    <col min="771" max="771" width="14.6640625" style="1" customWidth="1"/>
    <col min="772" max="772" width="10" style="1" customWidth="1"/>
    <col min="773" max="773" width="12.33203125" style="1" bestFit="1" customWidth="1"/>
    <col min="774" max="774" width="18" style="1" bestFit="1" customWidth="1"/>
    <col min="775" max="777" width="7" style="1" customWidth="1"/>
    <col min="778" max="778" width="0" style="1" hidden="1" customWidth="1"/>
    <col min="779" max="781" width="7" style="1" customWidth="1"/>
    <col min="782" max="782" width="7.5546875" style="1" customWidth="1"/>
    <col min="783" max="1024" width="9.109375" style="1"/>
    <col min="1025" max="1025" width="5.44140625" style="1" customWidth="1"/>
    <col min="1026" max="1026" width="8.5546875" style="1" customWidth="1"/>
    <col min="1027" max="1027" width="14.6640625" style="1" customWidth="1"/>
    <col min="1028" max="1028" width="10" style="1" customWidth="1"/>
    <col min="1029" max="1029" width="12.33203125" style="1" bestFit="1" customWidth="1"/>
    <col min="1030" max="1030" width="18" style="1" bestFit="1" customWidth="1"/>
    <col min="1031" max="1033" width="7" style="1" customWidth="1"/>
    <col min="1034" max="1034" width="0" style="1" hidden="1" customWidth="1"/>
    <col min="1035" max="1037" width="7" style="1" customWidth="1"/>
    <col min="1038" max="1038" width="7.5546875" style="1" customWidth="1"/>
    <col min="1039" max="1280" width="9.109375" style="1"/>
    <col min="1281" max="1281" width="5.44140625" style="1" customWidth="1"/>
    <col min="1282" max="1282" width="8.5546875" style="1" customWidth="1"/>
    <col min="1283" max="1283" width="14.6640625" style="1" customWidth="1"/>
    <col min="1284" max="1284" width="10" style="1" customWidth="1"/>
    <col min="1285" max="1285" width="12.33203125" style="1" bestFit="1" customWidth="1"/>
    <col min="1286" max="1286" width="18" style="1" bestFit="1" customWidth="1"/>
    <col min="1287" max="1289" width="7" style="1" customWidth="1"/>
    <col min="1290" max="1290" width="0" style="1" hidden="1" customWidth="1"/>
    <col min="1291" max="1293" width="7" style="1" customWidth="1"/>
    <col min="1294" max="1294" width="7.5546875" style="1" customWidth="1"/>
    <col min="1295" max="1536" width="9.109375" style="1"/>
    <col min="1537" max="1537" width="5.44140625" style="1" customWidth="1"/>
    <col min="1538" max="1538" width="8.5546875" style="1" customWidth="1"/>
    <col min="1539" max="1539" width="14.6640625" style="1" customWidth="1"/>
    <col min="1540" max="1540" width="10" style="1" customWidth="1"/>
    <col min="1541" max="1541" width="12.33203125" style="1" bestFit="1" customWidth="1"/>
    <col min="1542" max="1542" width="18" style="1" bestFit="1" customWidth="1"/>
    <col min="1543" max="1545" width="7" style="1" customWidth="1"/>
    <col min="1546" max="1546" width="0" style="1" hidden="1" customWidth="1"/>
    <col min="1547" max="1549" width="7" style="1" customWidth="1"/>
    <col min="1550" max="1550" width="7.5546875" style="1" customWidth="1"/>
    <col min="1551" max="1792" width="9.109375" style="1"/>
    <col min="1793" max="1793" width="5.44140625" style="1" customWidth="1"/>
    <col min="1794" max="1794" width="8.5546875" style="1" customWidth="1"/>
    <col min="1795" max="1795" width="14.6640625" style="1" customWidth="1"/>
    <col min="1796" max="1796" width="10" style="1" customWidth="1"/>
    <col min="1797" max="1797" width="12.33203125" style="1" bestFit="1" customWidth="1"/>
    <col min="1798" max="1798" width="18" style="1" bestFit="1" customWidth="1"/>
    <col min="1799" max="1801" width="7" style="1" customWidth="1"/>
    <col min="1802" max="1802" width="0" style="1" hidden="1" customWidth="1"/>
    <col min="1803" max="1805" width="7" style="1" customWidth="1"/>
    <col min="1806" max="1806" width="7.5546875" style="1" customWidth="1"/>
    <col min="1807" max="2048" width="9.109375" style="1"/>
    <col min="2049" max="2049" width="5.44140625" style="1" customWidth="1"/>
    <col min="2050" max="2050" width="8.5546875" style="1" customWidth="1"/>
    <col min="2051" max="2051" width="14.6640625" style="1" customWidth="1"/>
    <col min="2052" max="2052" width="10" style="1" customWidth="1"/>
    <col min="2053" max="2053" width="12.33203125" style="1" bestFit="1" customWidth="1"/>
    <col min="2054" max="2054" width="18" style="1" bestFit="1" customWidth="1"/>
    <col min="2055" max="2057" width="7" style="1" customWidth="1"/>
    <col min="2058" max="2058" width="0" style="1" hidden="1" customWidth="1"/>
    <col min="2059" max="2061" width="7" style="1" customWidth="1"/>
    <col min="2062" max="2062" width="7.5546875" style="1" customWidth="1"/>
    <col min="2063" max="2304" width="9.109375" style="1"/>
    <col min="2305" max="2305" width="5.44140625" style="1" customWidth="1"/>
    <col min="2306" max="2306" width="8.5546875" style="1" customWidth="1"/>
    <col min="2307" max="2307" width="14.6640625" style="1" customWidth="1"/>
    <col min="2308" max="2308" width="10" style="1" customWidth="1"/>
    <col min="2309" max="2309" width="12.33203125" style="1" bestFit="1" customWidth="1"/>
    <col min="2310" max="2310" width="18" style="1" bestFit="1" customWidth="1"/>
    <col min="2311" max="2313" width="7" style="1" customWidth="1"/>
    <col min="2314" max="2314" width="0" style="1" hidden="1" customWidth="1"/>
    <col min="2315" max="2317" width="7" style="1" customWidth="1"/>
    <col min="2318" max="2318" width="7.5546875" style="1" customWidth="1"/>
    <col min="2319" max="2560" width="9.109375" style="1"/>
    <col min="2561" max="2561" width="5.44140625" style="1" customWidth="1"/>
    <col min="2562" max="2562" width="8.5546875" style="1" customWidth="1"/>
    <col min="2563" max="2563" width="14.6640625" style="1" customWidth="1"/>
    <col min="2564" max="2564" width="10" style="1" customWidth="1"/>
    <col min="2565" max="2565" width="12.33203125" style="1" bestFit="1" customWidth="1"/>
    <col min="2566" max="2566" width="18" style="1" bestFit="1" customWidth="1"/>
    <col min="2567" max="2569" width="7" style="1" customWidth="1"/>
    <col min="2570" max="2570" width="0" style="1" hidden="1" customWidth="1"/>
    <col min="2571" max="2573" width="7" style="1" customWidth="1"/>
    <col min="2574" max="2574" width="7.5546875" style="1" customWidth="1"/>
    <col min="2575" max="2816" width="9.109375" style="1"/>
    <col min="2817" max="2817" width="5.44140625" style="1" customWidth="1"/>
    <col min="2818" max="2818" width="8.5546875" style="1" customWidth="1"/>
    <col min="2819" max="2819" width="14.6640625" style="1" customWidth="1"/>
    <col min="2820" max="2820" width="10" style="1" customWidth="1"/>
    <col min="2821" max="2821" width="12.33203125" style="1" bestFit="1" customWidth="1"/>
    <col min="2822" max="2822" width="18" style="1" bestFit="1" customWidth="1"/>
    <col min="2823" max="2825" width="7" style="1" customWidth="1"/>
    <col min="2826" max="2826" width="0" style="1" hidden="1" customWidth="1"/>
    <col min="2827" max="2829" width="7" style="1" customWidth="1"/>
    <col min="2830" max="2830" width="7.5546875" style="1" customWidth="1"/>
    <col min="2831" max="3072" width="9.109375" style="1"/>
    <col min="3073" max="3073" width="5.44140625" style="1" customWidth="1"/>
    <col min="3074" max="3074" width="8.5546875" style="1" customWidth="1"/>
    <col min="3075" max="3075" width="14.6640625" style="1" customWidth="1"/>
    <col min="3076" max="3076" width="10" style="1" customWidth="1"/>
    <col min="3077" max="3077" width="12.33203125" style="1" bestFit="1" customWidth="1"/>
    <col min="3078" max="3078" width="18" style="1" bestFit="1" customWidth="1"/>
    <col min="3079" max="3081" width="7" style="1" customWidth="1"/>
    <col min="3082" max="3082" width="0" style="1" hidden="1" customWidth="1"/>
    <col min="3083" max="3085" width="7" style="1" customWidth="1"/>
    <col min="3086" max="3086" width="7.5546875" style="1" customWidth="1"/>
    <col min="3087" max="3328" width="9.109375" style="1"/>
    <col min="3329" max="3329" width="5.44140625" style="1" customWidth="1"/>
    <col min="3330" max="3330" width="8.5546875" style="1" customWidth="1"/>
    <col min="3331" max="3331" width="14.6640625" style="1" customWidth="1"/>
    <col min="3332" max="3332" width="10" style="1" customWidth="1"/>
    <col min="3333" max="3333" width="12.33203125" style="1" bestFit="1" customWidth="1"/>
    <col min="3334" max="3334" width="18" style="1" bestFit="1" customWidth="1"/>
    <col min="3335" max="3337" width="7" style="1" customWidth="1"/>
    <col min="3338" max="3338" width="0" style="1" hidden="1" customWidth="1"/>
    <col min="3339" max="3341" width="7" style="1" customWidth="1"/>
    <col min="3342" max="3342" width="7.5546875" style="1" customWidth="1"/>
    <col min="3343" max="3584" width="9.109375" style="1"/>
    <col min="3585" max="3585" width="5.44140625" style="1" customWidth="1"/>
    <col min="3586" max="3586" width="8.5546875" style="1" customWidth="1"/>
    <col min="3587" max="3587" width="14.6640625" style="1" customWidth="1"/>
    <col min="3588" max="3588" width="10" style="1" customWidth="1"/>
    <col min="3589" max="3589" width="12.33203125" style="1" bestFit="1" customWidth="1"/>
    <col min="3590" max="3590" width="18" style="1" bestFit="1" customWidth="1"/>
    <col min="3591" max="3593" width="7" style="1" customWidth="1"/>
    <col min="3594" max="3594" width="0" style="1" hidden="1" customWidth="1"/>
    <col min="3595" max="3597" width="7" style="1" customWidth="1"/>
    <col min="3598" max="3598" width="7.5546875" style="1" customWidth="1"/>
    <col min="3599" max="3840" width="9.109375" style="1"/>
    <col min="3841" max="3841" width="5.44140625" style="1" customWidth="1"/>
    <col min="3842" max="3842" width="8.5546875" style="1" customWidth="1"/>
    <col min="3843" max="3843" width="14.6640625" style="1" customWidth="1"/>
    <col min="3844" max="3844" width="10" style="1" customWidth="1"/>
    <col min="3845" max="3845" width="12.33203125" style="1" bestFit="1" customWidth="1"/>
    <col min="3846" max="3846" width="18" style="1" bestFit="1" customWidth="1"/>
    <col min="3847" max="3849" width="7" style="1" customWidth="1"/>
    <col min="3850" max="3850" width="0" style="1" hidden="1" customWidth="1"/>
    <col min="3851" max="3853" width="7" style="1" customWidth="1"/>
    <col min="3854" max="3854" width="7.5546875" style="1" customWidth="1"/>
    <col min="3855" max="4096" width="9.109375" style="1"/>
    <col min="4097" max="4097" width="5.44140625" style="1" customWidth="1"/>
    <col min="4098" max="4098" width="8.5546875" style="1" customWidth="1"/>
    <col min="4099" max="4099" width="14.6640625" style="1" customWidth="1"/>
    <col min="4100" max="4100" width="10" style="1" customWidth="1"/>
    <col min="4101" max="4101" width="12.33203125" style="1" bestFit="1" customWidth="1"/>
    <col min="4102" max="4102" width="18" style="1" bestFit="1" customWidth="1"/>
    <col min="4103" max="4105" width="7" style="1" customWidth="1"/>
    <col min="4106" max="4106" width="0" style="1" hidden="1" customWidth="1"/>
    <col min="4107" max="4109" width="7" style="1" customWidth="1"/>
    <col min="4110" max="4110" width="7.5546875" style="1" customWidth="1"/>
    <col min="4111" max="4352" width="9.109375" style="1"/>
    <col min="4353" max="4353" width="5.44140625" style="1" customWidth="1"/>
    <col min="4354" max="4354" width="8.5546875" style="1" customWidth="1"/>
    <col min="4355" max="4355" width="14.6640625" style="1" customWidth="1"/>
    <col min="4356" max="4356" width="10" style="1" customWidth="1"/>
    <col min="4357" max="4357" width="12.33203125" style="1" bestFit="1" customWidth="1"/>
    <col min="4358" max="4358" width="18" style="1" bestFit="1" customWidth="1"/>
    <col min="4359" max="4361" width="7" style="1" customWidth="1"/>
    <col min="4362" max="4362" width="0" style="1" hidden="1" customWidth="1"/>
    <col min="4363" max="4365" width="7" style="1" customWidth="1"/>
    <col min="4366" max="4366" width="7.5546875" style="1" customWidth="1"/>
    <col min="4367" max="4608" width="9.109375" style="1"/>
    <col min="4609" max="4609" width="5.44140625" style="1" customWidth="1"/>
    <col min="4610" max="4610" width="8.5546875" style="1" customWidth="1"/>
    <col min="4611" max="4611" width="14.6640625" style="1" customWidth="1"/>
    <col min="4612" max="4612" width="10" style="1" customWidth="1"/>
    <col min="4613" max="4613" width="12.33203125" style="1" bestFit="1" customWidth="1"/>
    <col min="4614" max="4614" width="18" style="1" bestFit="1" customWidth="1"/>
    <col min="4615" max="4617" width="7" style="1" customWidth="1"/>
    <col min="4618" max="4618" width="0" style="1" hidden="1" customWidth="1"/>
    <col min="4619" max="4621" width="7" style="1" customWidth="1"/>
    <col min="4622" max="4622" width="7.5546875" style="1" customWidth="1"/>
    <col min="4623" max="4864" width="9.109375" style="1"/>
    <col min="4865" max="4865" width="5.44140625" style="1" customWidth="1"/>
    <col min="4866" max="4866" width="8.5546875" style="1" customWidth="1"/>
    <col min="4867" max="4867" width="14.6640625" style="1" customWidth="1"/>
    <col min="4868" max="4868" width="10" style="1" customWidth="1"/>
    <col min="4869" max="4869" width="12.33203125" style="1" bestFit="1" customWidth="1"/>
    <col min="4870" max="4870" width="18" style="1" bestFit="1" customWidth="1"/>
    <col min="4871" max="4873" width="7" style="1" customWidth="1"/>
    <col min="4874" max="4874" width="0" style="1" hidden="1" customWidth="1"/>
    <col min="4875" max="4877" width="7" style="1" customWidth="1"/>
    <col min="4878" max="4878" width="7.5546875" style="1" customWidth="1"/>
    <col min="4879" max="5120" width="9.109375" style="1"/>
    <col min="5121" max="5121" width="5.44140625" style="1" customWidth="1"/>
    <col min="5122" max="5122" width="8.5546875" style="1" customWidth="1"/>
    <col min="5123" max="5123" width="14.6640625" style="1" customWidth="1"/>
    <col min="5124" max="5124" width="10" style="1" customWidth="1"/>
    <col min="5125" max="5125" width="12.33203125" style="1" bestFit="1" customWidth="1"/>
    <col min="5126" max="5126" width="18" style="1" bestFit="1" customWidth="1"/>
    <col min="5127" max="5129" width="7" style="1" customWidth="1"/>
    <col min="5130" max="5130" width="0" style="1" hidden="1" customWidth="1"/>
    <col min="5131" max="5133" width="7" style="1" customWidth="1"/>
    <col min="5134" max="5134" width="7.5546875" style="1" customWidth="1"/>
    <col min="5135" max="5376" width="9.109375" style="1"/>
    <col min="5377" max="5377" width="5.44140625" style="1" customWidth="1"/>
    <col min="5378" max="5378" width="8.5546875" style="1" customWidth="1"/>
    <col min="5379" max="5379" width="14.6640625" style="1" customWidth="1"/>
    <col min="5380" max="5380" width="10" style="1" customWidth="1"/>
    <col min="5381" max="5381" width="12.33203125" style="1" bestFit="1" customWidth="1"/>
    <col min="5382" max="5382" width="18" style="1" bestFit="1" customWidth="1"/>
    <col min="5383" max="5385" width="7" style="1" customWidth="1"/>
    <col min="5386" max="5386" width="0" style="1" hidden="1" customWidth="1"/>
    <col min="5387" max="5389" width="7" style="1" customWidth="1"/>
    <col min="5390" max="5390" width="7.5546875" style="1" customWidth="1"/>
    <col min="5391" max="5632" width="9.109375" style="1"/>
    <col min="5633" max="5633" width="5.44140625" style="1" customWidth="1"/>
    <col min="5634" max="5634" width="8.5546875" style="1" customWidth="1"/>
    <col min="5635" max="5635" width="14.6640625" style="1" customWidth="1"/>
    <col min="5636" max="5636" width="10" style="1" customWidth="1"/>
    <col min="5637" max="5637" width="12.33203125" style="1" bestFit="1" customWidth="1"/>
    <col min="5638" max="5638" width="18" style="1" bestFit="1" customWidth="1"/>
    <col min="5639" max="5641" width="7" style="1" customWidth="1"/>
    <col min="5642" max="5642" width="0" style="1" hidden="1" customWidth="1"/>
    <col min="5643" max="5645" width="7" style="1" customWidth="1"/>
    <col min="5646" max="5646" width="7.5546875" style="1" customWidth="1"/>
    <col min="5647" max="5888" width="9.109375" style="1"/>
    <col min="5889" max="5889" width="5.44140625" style="1" customWidth="1"/>
    <col min="5890" max="5890" width="8.5546875" style="1" customWidth="1"/>
    <col min="5891" max="5891" width="14.6640625" style="1" customWidth="1"/>
    <col min="5892" max="5892" width="10" style="1" customWidth="1"/>
    <col min="5893" max="5893" width="12.33203125" style="1" bestFit="1" customWidth="1"/>
    <col min="5894" max="5894" width="18" style="1" bestFit="1" customWidth="1"/>
    <col min="5895" max="5897" width="7" style="1" customWidth="1"/>
    <col min="5898" max="5898" width="0" style="1" hidden="1" customWidth="1"/>
    <col min="5899" max="5901" width="7" style="1" customWidth="1"/>
    <col min="5902" max="5902" width="7.5546875" style="1" customWidth="1"/>
    <col min="5903" max="6144" width="9.109375" style="1"/>
    <col min="6145" max="6145" width="5.44140625" style="1" customWidth="1"/>
    <col min="6146" max="6146" width="8.5546875" style="1" customWidth="1"/>
    <col min="6147" max="6147" width="14.6640625" style="1" customWidth="1"/>
    <col min="6148" max="6148" width="10" style="1" customWidth="1"/>
    <col min="6149" max="6149" width="12.33203125" style="1" bestFit="1" customWidth="1"/>
    <col min="6150" max="6150" width="18" style="1" bestFit="1" customWidth="1"/>
    <col min="6151" max="6153" width="7" style="1" customWidth="1"/>
    <col min="6154" max="6154" width="0" style="1" hidden="1" customWidth="1"/>
    <col min="6155" max="6157" width="7" style="1" customWidth="1"/>
    <col min="6158" max="6158" width="7.5546875" style="1" customWidth="1"/>
    <col min="6159" max="6400" width="9.109375" style="1"/>
    <col min="6401" max="6401" width="5.44140625" style="1" customWidth="1"/>
    <col min="6402" max="6402" width="8.5546875" style="1" customWidth="1"/>
    <col min="6403" max="6403" width="14.6640625" style="1" customWidth="1"/>
    <col min="6404" max="6404" width="10" style="1" customWidth="1"/>
    <col min="6405" max="6405" width="12.33203125" style="1" bestFit="1" customWidth="1"/>
    <col min="6406" max="6406" width="18" style="1" bestFit="1" customWidth="1"/>
    <col min="6407" max="6409" width="7" style="1" customWidth="1"/>
    <col min="6410" max="6410" width="0" style="1" hidden="1" customWidth="1"/>
    <col min="6411" max="6413" width="7" style="1" customWidth="1"/>
    <col min="6414" max="6414" width="7.5546875" style="1" customWidth="1"/>
    <col min="6415" max="6656" width="9.109375" style="1"/>
    <col min="6657" max="6657" width="5.44140625" style="1" customWidth="1"/>
    <col min="6658" max="6658" width="8.5546875" style="1" customWidth="1"/>
    <col min="6659" max="6659" width="14.6640625" style="1" customWidth="1"/>
    <col min="6660" max="6660" width="10" style="1" customWidth="1"/>
    <col min="6661" max="6661" width="12.33203125" style="1" bestFit="1" customWidth="1"/>
    <col min="6662" max="6662" width="18" style="1" bestFit="1" customWidth="1"/>
    <col min="6663" max="6665" width="7" style="1" customWidth="1"/>
    <col min="6666" max="6666" width="0" style="1" hidden="1" customWidth="1"/>
    <col min="6667" max="6669" width="7" style="1" customWidth="1"/>
    <col min="6670" max="6670" width="7.5546875" style="1" customWidth="1"/>
    <col min="6671" max="6912" width="9.109375" style="1"/>
    <col min="6913" max="6913" width="5.44140625" style="1" customWidth="1"/>
    <col min="6914" max="6914" width="8.5546875" style="1" customWidth="1"/>
    <col min="6915" max="6915" width="14.6640625" style="1" customWidth="1"/>
    <col min="6916" max="6916" width="10" style="1" customWidth="1"/>
    <col min="6917" max="6917" width="12.33203125" style="1" bestFit="1" customWidth="1"/>
    <col min="6918" max="6918" width="18" style="1" bestFit="1" customWidth="1"/>
    <col min="6919" max="6921" width="7" style="1" customWidth="1"/>
    <col min="6922" max="6922" width="0" style="1" hidden="1" customWidth="1"/>
    <col min="6923" max="6925" width="7" style="1" customWidth="1"/>
    <col min="6926" max="6926" width="7.5546875" style="1" customWidth="1"/>
    <col min="6927" max="7168" width="9.109375" style="1"/>
    <col min="7169" max="7169" width="5.44140625" style="1" customWidth="1"/>
    <col min="7170" max="7170" width="8.5546875" style="1" customWidth="1"/>
    <col min="7171" max="7171" width="14.6640625" style="1" customWidth="1"/>
    <col min="7172" max="7172" width="10" style="1" customWidth="1"/>
    <col min="7173" max="7173" width="12.33203125" style="1" bestFit="1" customWidth="1"/>
    <col min="7174" max="7174" width="18" style="1" bestFit="1" customWidth="1"/>
    <col min="7175" max="7177" width="7" style="1" customWidth="1"/>
    <col min="7178" max="7178" width="0" style="1" hidden="1" customWidth="1"/>
    <col min="7179" max="7181" width="7" style="1" customWidth="1"/>
    <col min="7182" max="7182" width="7.5546875" style="1" customWidth="1"/>
    <col min="7183" max="7424" width="9.109375" style="1"/>
    <col min="7425" max="7425" width="5.44140625" style="1" customWidth="1"/>
    <col min="7426" max="7426" width="8.5546875" style="1" customWidth="1"/>
    <col min="7427" max="7427" width="14.6640625" style="1" customWidth="1"/>
    <col min="7428" max="7428" width="10" style="1" customWidth="1"/>
    <col min="7429" max="7429" width="12.33203125" style="1" bestFit="1" customWidth="1"/>
    <col min="7430" max="7430" width="18" style="1" bestFit="1" customWidth="1"/>
    <col min="7431" max="7433" width="7" style="1" customWidth="1"/>
    <col min="7434" max="7434" width="0" style="1" hidden="1" customWidth="1"/>
    <col min="7435" max="7437" width="7" style="1" customWidth="1"/>
    <col min="7438" max="7438" width="7.5546875" style="1" customWidth="1"/>
    <col min="7439" max="7680" width="9.109375" style="1"/>
    <col min="7681" max="7681" width="5.44140625" style="1" customWidth="1"/>
    <col min="7682" max="7682" width="8.5546875" style="1" customWidth="1"/>
    <col min="7683" max="7683" width="14.6640625" style="1" customWidth="1"/>
    <col min="7684" max="7684" width="10" style="1" customWidth="1"/>
    <col min="7685" max="7685" width="12.33203125" style="1" bestFit="1" customWidth="1"/>
    <col min="7686" max="7686" width="18" style="1" bestFit="1" customWidth="1"/>
    <col min="7687" max="7689" width="7" style="1" customWidth="1"/>
    <col min="7690" max="7690" width="0" style="1" hidden="1" customWidth="1"/>
    <col min="7691" max="7693" width="7" style="1" customWidth="1"/>
    <col min="7694" max="7694" width="7.5546875" style="1" customWidth="1"/>
    <col min="7695" max="7936" width="9.109375" style="1"/>
    <col min="7937" max="7937" width="5.44140625" style="1" customWidth="1"/>
    <col min="7938" max="7938" width="8.5546875" style="1" customWidth="1"/>
    <col min="7939" max="7939" width="14.6640625" style="1" customWidth="1"/>
    <col min="7940" max="7940" width="10" style="1" customWidth="1"/>
    <col min="7941" max="7941" width="12.33203125" style="1" bestFit="1" customWidth="1"/>
    <col min="7942" max="7942" width="18" style="1" bestFit="1" customWidth="1"/>
    <col min="7943" max="7945" width="7" style="1" customWidth="1"/>
    <col min="7946" max="7946" width="0" style="1" hidden="1" customWidth="1"/>
    <col min="7947" max="7949" width="7" style="1" customWidth="1"/>
    <col min="7950" max="7950" width="7.5546875" style="1" customWidth="1"/>
    <col min="7951" max="8192" width="9.109375" style="1"/>
    <col min="8193" max="8193" width="5.44140625" style="1" customWidth="1"/>
    <col min="8194" max="8194" width="8.5546875" style="1" customWidth="1"/>
    <col min="8195" max="8195" width="14.6640625" style="1" customWidth="1"/>
    <col min="8196" max="8196" width="10" style="1" customWidth="1"/>
    <col min="8197" max="8197" width="12.33203125" style="1" bestFit="1" customWidth="1"/>
    <col min="8198" max="8198" width="18" style="1" bestFit="1" customWidth="1"/>
    <col min="8199" max="8201" width="7" style="1" customWidth="1"/>
    <col min="8202" max="8202" width="0" style="1" hidden="1" customWidth="1"/>
    <col min="8203" max="8205" width="7" style="1" customWidth="1"/>
    <col min="8206" max="8206" width="7.5546875" style="1" customWidth="1"/>
    <col min="8207" max="8448" width="9.109375" style="1"/>
    <col min="8449" max="8449" width="5.44140625" style="1" customWidth="1"/>
    <col min="8450" max="8450" width="8.5546875" style="1" customWidth="1"/>
    <col min="8451" max="8451" width="14.6640625" style="1" customWidth="1"/>
    <col min="8452" max="8452" width="10" style="1" customWidth="1"/>
    <col min="8453" max="8453" width="12.33203125" style="1" bestFit="1" customWidth="1"/>
    <col min="8454" max="8454" width="18" style="1" bestFit="1" customWidth="1"/>
    <col min="8455" max="8457" width="7" style="1" customWidth="1"/>
    <col min="8458" max="8458" width="0" style="1" hidden="1" customWidth="1"/>
    <col min="8459" max="8461" width="7" style="1" customWidth="1"/>
    <col min="8462" max="8462" width="7.5546875" style="1" customWidth="1"/>
    <col min="8463" max="8704" width="9.109375" style="1"/>
    <col min="8705" max="8705" width="5.44140625" style="1" customWidth="1"/>
    <col min="8706" max="8706" width="8.5546875" style="1" customWidth="1"/>
    <col min="8707" max="8707" width="14.6640625" style="1" customWidth="1"/>
    <col min="8708" max="8708" width="10" style="1" customWidth="1"/>
    <col min="8709" max="8709" width="12.33203125" style="1" bestFit="1" customWidth="1"/>
    <col min="8710" max="8710" width="18" style="1" bestFit="1" customWidth="1"/>
    <col min="8711" max="8713" width="7" style="1" customWidth="1"/>
    <col min="8714" max="8714" width="0" style="1" hidden="1" customWidth="1"/>
    <col min="8715" max="8717" width="7" style="1" customWidth="1"/>
    <col min="8718" max="8718" width="7.5546875" style="1" customWidth="1"/>
    <col min="8719" max="8960" width="9.109375" style="1"/>
    <col min="8961" max="8961" width="5.44140625" style="1" customWidth="1"/>
    <col min="8962" max="8962" width="8.5546875" style="1" customWidth="1"/>
    <col min="8963" max="8963" width="14.6640625" style="1" customWidth="1"/>
    <col min="8964" max="8964" width="10" style="1" customWidth="1"/>
    <col min="8965" max="8965" width="12.33203125" style="1" bestFit="1" customWidth="1"/>
    <col min="8966" max="8966" width="18" style="1" bestFit="1" customWidth="1"/>
    <col min="8967" max="8969" width="7" style="1" customWidth="1"/>
    <col min="8970" max="8970" width="0" style="1" hidden="1" customWidth="1"/>
    <col min="8971" max="8973" width="7" style="1" customWidth="1"/>
    <col min="8974" max="8974" width="7.5546875" style="1" customWidth="1"/>
    <col min="8975" max="9216" width="9.109375" style="1"/>
    <col min="9217" max="9217" width="5.44140625" style="1" customWidth="1"/>
    <col min="9218" max="9218" width="8.5546875" style="1" customWidth="1"/>
    <col min="9219" max="9219" width="14.6640625" style="1" customWidth="1"/>
    <col min="9220" max="9220" width="10" style="1" customWidth="1"/>
    <col min="9221" max="9221" width="12.33203125" style="1" bestFit="1" customWidth="1"/>
    <col min="9222" max="9222" width="18" style="1" bestFit="1" customWidth="1"/>
    <col min="9223" max="9225" width="7" style="1" customWidth="1"/>
    <col min="9226" max="9226" width="0" style="1" hidden="1" customWidth="1"/>
    <col min="9227" max="9229" width="7" style="1" customWidth="1"/>
    <col min="9230" max="9230" width="7.5546875" style="1" customWidth="1"/>
    <col min="9231" max="9472" width="9.109375" style="1"/>
    <col min="9473" max="9473" width="5.44140625" style="1" customWidth="1"/>
    <col min="9474" max="9474" width="8.5546875" style="1" customWidth="1"/>
    <col min="9475" max="9475" width="14.6640625" style="1" customWidth="1"/>
    <col min="9476" max="9476" width="10" style="1" customWidth="1"/>
    <col min="9477" max="9477" width="12.33203125" style="1" bestFit="1" customWidth="1"/>
    <col min="9478" max="9478" width="18" style="1" bestFit="1" customWidth="1"/>
    <col min="9479" max="9481" width="7" style="1" customWidth="1"/>
    <col min="9482" max="9482" width="0" style="1" hidden="1" customWidth="1"/>
    <col min="9483" max="9485" width="7" style="1" customWidth="1"/>
    <col min="9486" max="9486" width="7.5546875" style="1" customWidth="1"/>
    <col min="9487" max="9728" width="9.109375" style="1"/>
    <col min="9729" max="9729" width="5.44140625" style="1" customWidth="1"/>
    <col min="9730" max="9730" width="8.5546875" style="1" customWidth="1"/>
    <col min="9731" max="9731" width="14.6640625" style="1" customWidth="1"/>
    <col min="9732" max="9732" width="10" style="1" customWidth="1"/>
    <col min="9733" max="9733" width="12.33203125" style="1" bestFit="1" customWidth="1"/>
    <col min="9734" max="9734" width="18" style="1" bestFit="1" customWidth="1"/>
    <col min="9735" max="9737" width="7" style="1" customWidth="1"/>
    <col min="9738" max="9738" width="0" style="1" hidden="1" customWidth="1"/>
    <col min="9739" max="9741" width="7" style="1" customWidth="1"/>
    <col min="9742" max="9742" width="7.5546875" style="1" customWidth="1"/>
    <col min="9743" max="9984" width="9.109375" style="1"/>
    <col min="9985" max="9985" width="5.44140625" style="1" customWidth="1"/>
    <col min="9986" max="9986" width="8.5546875" style="1" customWidth="1"/>
    <col min="9987" max="9987" width="14.6640625" style="1" customWidth="1"/>
    <col min="9988" max="9988" width="10" style="1" customWidth="1"/>
    <col min="9989" max="9989" width="12.33203125" style="1" bestFit="1" customWidth="1"/>
    <col min="9990" max="9990" width="18" style="1" bestFit="1" customWidth="1"/>
    <col min="9991" max="9993" width="7" style="1" customWidth="1"/>
    <col min="9994" max="9994" width="0" style="1" hidden="1" customWidth="1"/>
    <col min="9995" max="9997" width="7" style="1" customWidth="1"/>
    <col min="9998" max="9998" width="7.5546875" style="1" customWidth="1"/>
    <col min="9999" max="10240" width="9.109375" style="1"/>
    <col min="10241" max="10241" width="5.44140625" style="1" customWidth="1"/>
    <col min="10242" max="10242" width="8.5546875" style="1" customWidth="1"/>
    <col min="10243" max="10243" width="14.6640625" style="1" customWidth="1"/>
    <col min="10244" max="10244" width="10" style="1" customWidth="1"/>
    <col min="10245" max="10245" width="12.33203125" style="1" bestFit="1" customWidth="1"/>
    <col min="10246" max="10246" width="18" style="1" bestFit="1" customWidth="1"/>
    <col min="10247" max="10249" width="7" style="1" customWidth="1"/>
    <col min="10250" max="10250" width="0" style="1" hidden="1" customWidth="1"/>
    <col min="10251" max="10253" width="7" style="1" customWidth="1"/>
    <col min="10254" max="10254" width="7.5546875" style="1" customWidth="1"/>
    <col min="10255" max="10496" width="9.109375" style="1"/>
    <col min="10497" max="10497" width="5.44140625" style="1" customWidth="1"/>
    <col min="10498" max="10498" width="8.5546875" style="1" customWidth="1"/>
    <col min="10499" max="10499" width="14.6640625" style="1" customWidth="1"/>
    <col min="10500" max="10500" width="10" style="1" customWidth="1"/>
    <col min="10501" max="10501" width="12.33203125" style="1" bestFit="1" customWidth="1"/>
    <col min="10502" max="10502" width="18" style="1" bestFit="1" customWidth="1"/>
    <col min="10503" max="10505" width="7" style="1" customWidth="1"/>
    <col min="10506" max="10506" width="0" style="1" hidden="1" customWidth="1"/>
    <col min="10507" max="10509" width="7" style="1" customWidth="1"/>
    <col min="10510" max="10510" width="7.5546875" style="1" customWidth="1"/>
    <col min="10511" max="10752" width="9.109375" style="1"/>
    <col min="10753" max="10753" width="5.44140625" style="1" customWidth="1"/>
    <col min="10754" max="10754" width="8.5546875" style="1" customWidth="1"/>
    <col min="10755" max="10755" width="14.6640625" style="1" customWidth="1"/>
    <col min="10756" max="10756" width="10" style="1" customWidth="1"/>
    <col min="10757" max="10757" width="12.33203125" style="1" bestFit="1" customWidth="1"/>
    <col min="10758" max="10758" width="18" style="1" bestFit="1" customWidth="1"/>
    <col min="10759" max="10761" width="7" style="1" customWidth="1"/>
    <col min="10762" max="10762" width="0" style="1" hidden="1" customWidth="1"/>
    <col min="10763" max="10765" width="7" style="1" customWidth="1"/>
    <col min="10766" max="10766" width="7.5546875" style="1" customWidth="1"/>
    <col min="10767" max="11008" width="9.109375" style="1"/>
    <col min="11009" max="11009" width="5.44140625" style="1" customWidth="1"/>
    <col min="11010" max="11010" width="8.5546875" style="1" customWidth="1"/>
    <col min="11011" max="11011" width="14.6640625" style="1" customWidth="1"/>
    <col min="11012" max="11012" width="10" style="1" customWidth="1"/>
    <col min="11013" max="11013" width="12.33203125" style="1" bestFit="1" customWidth="1"/>
    <col min="11014" max="11014" width="18" style="1" bestFit="1" customWidth="1"/>
    <col min="11015" max="11017" width="7" style="1" customWidth="1"/>
    <col min="11018" max="11018" width="0" style="1" hidden="1" customWidth="1"/>
    <col min="11019" max="11021" width="7" style="1" customWidth="1"/>
    <col min="11022" max="11022" width="7.5546875" style="1" customWidth="1"/>
    <col min="11023" max="11264" width="9.109375" style="1"/>
    <col min="11265" max="11265" width="5.44140625" style="1" customWidth="1"/>
    <col min="11266" max="11266" width="8.5546875" style="1" customWidth="1"/>
    <col min="11267" max="11267" width="14.6640625" style="1" customWidth="1"/>
    <col min="11268" max="11268" width="10" style="1" customWidth="1"/>
    <col min="11269" max="11269" width="12.33203125" style="1" bestFit="1" customWidth="1"/>
    <col min="11270" max="11270" width="18" style="1" bestFit="1" customWidth="1"/>
    <col min="11271" max="11273" width="7" style="1" customWidth="1"/>
    <col min="11274" max="11274" width="0" style="1" hidden="1" customWidth="1"/>
    <col min="11275" max="11277" width="7" style="1" customWidth="1"/>
    <col min="11278" max="11278" width="7.5546875" style="1" customWidth="1"/>
    <col min="11279" max="11520" width="9.109375" style="1"/>
    <col min="11521" max="11521" width="5.44140625" style="1" customWidth="1"/>
    <col min="11522" max="11522" width="8.5546875" style="1" customWidth="1"/>
    <col min="11523" max="11523" width="14.6640625" style="1" customWidth="1"/>
    <col min="11524" max="11524" width="10" style="1" customWidth="1"/>
    <col min="11525" max="11525" width="12.33203125" style="1" bestFit="1" customWidth="1"/>
    <col min="11526" max="11526" width="18" style="1" bestFit="1" customWidth="1"/>
    <col min="11527" max="11529" width="7" style="1" customWidth="1"/>
    <col min="11530" max="11530" width="0" style="1" hidden="1" customWidth="1"/>
    <col min="11531" max="11533" width="7" style="1" customWidth="1"/>
    <col min="11534" max="11534" width="7.5546875" style="1" customWidth="1"/>
    <col min="11535" max="11776" width="9.109375" style="1"/>
    <col min="11777" max="11777" width="5.44140625" style="1" customWidth="1"/>
    <col min="11778" max="11778" width="8.5546875" style="1" customWidth="1"/>
    <col min="11779" max="11779" width="14.6640625" style="1" customWidth="1"/>
    <col min="11780" max="11780" width="10" style="1" customWidth="1"/>
    <col min="11781" max="11781" width="12.33203125" style="1" bestFit="1" customWidth="1"/>
    <col min="11782" max="11782" width="18" style="1" bestFit="1" customWidth="1"/>
    <col min="11783" max="11785" width="7" style="1" customWidth="1"/>
    <col min="11786" max="11786" width="0" style="1" hidden="1" customWidth="1"/>
    <col min="11787" max="11789" width="7" style="1" customWidth="1"/>
    <col min="11790" max="11790" width="7.5546875" style="1" customWidth="1"/>
    <col min="11791" max="12032" width="9.109375" style="1"/>
    <col min="12033" max="12033" width="5.44140625" style="1" customWidth="1"/>
    <col min="12034" max="12034" width="8.5546875" style="1" customWidth="1"/>
    <col min="12035" max="12035" width="14.6640625" style="1" customWidth="1"/>
    <col min="12036" max="12036" width="10" style="1" customWidth="1"/>
    <col min="12037" max="12037" width="12.33203125" style="1" bestFit="1" customWidth="1"/>
    <col min="12038" max="12038" width="18" style="1" bestFit="1" customWidth="1"/>
    <col min="12039" max="12041" width="7" style="1" customWidth="1"/>
    <col min="12042" max="12042" width="0" style="1" hidden="1" customWidth="1"/>
    <col min="12043" max="12045" width="7" style="1" customWidth="1"/>
    <col min="12046" max="12046" width="7.5546875" style="1" customWidth="1"/>
    <col min="12047" max="12288" width="9.109375" style="1"/>
    <col min="12289" max="12289" width="5.44140625" style="1" customWidth="1"/>
    <col min="12290" max="12290" width="8.5546875" style="1" customWidth="1"/>
    <col min="12291" max="12291" width="14.6640625" style="1" customWidth="1"/>
    <col min="12292" max="12292" width="10" style="1" customWidth="1"/>
    <col min="12293" max="12293" width="12.33203125" style="1" bestFit="1" customWidth="1"/>
    <col min="12294" max="12294" width="18" style="1" bestFit="1" customWidth="1"/>
    <col min="12295" max="12297" width="7" style="1" customWidth="1"/>
    <col min="12298" max="12298" width="0" style="1" hidden="1" customWidth="1"/>
    <col min="12299" max="12301" width="7" style="1" customWidth="1"/>
    <col min="12302" max="12302" width="7.5546875" style="1" customWidth="1"/>
    <col min="12303" max="12544" width="9.109375" style="1"/>
    <col min="12545" max="12545" width="5.44140625" style="1" customWidth="1"/>
    <col min="12546" max="12546" width="8.5546875" style="1" customWidth="1"/>
    <col min="12547" max="12547" width="14.6640625" style="1" customWidth="1"/>
    <col min="12548" max="12548" width="10" style="1" customWidth="1"/>
    <col min="12549" max="12549" width="12.33203125" style="1" bestFit="1" customWidth="1"/>
    <col min="12550" max="12550" width="18" style="1" bestFit="1" customWidth="1"/>
    <col min="12551" max="12553" width="7" style="1" customWidth="1"/>
    <col min="12554" max="12554" width="0" style="1" hidden="1" customWidth="1"/>
    <col min="12555" max="12557" width="7" style="1" customWidth="1"/>
    <col min="12558" max="12558" width="7.5546875" style="1" customWidth="1"/>
    <col min="12559" max="12800" width="9.109375" style="1"/>
    <col min="12801" max="12801" width="5.44140625" style="1" customWidth="1"/>
    <col min="12802" max="12802" width="8.5546875" style="1" customWidth="1"/>
    <col min="12803" max="12803" width="14.6640625" style="1" customWidth="1"/>
    <col min="12804" max="12804" width="10" style="1" customWidth="1"/>
    <col min="12805" max="12805" width="12.33203125" style="1" bestFit="1" customWidth="1"/>
    <col min="12806" max="12806" width="18" style="1" bestFit="1" customWidth="1"/>
    <col min="12807" max="12809" width="7" style="1" customWidth="1"/>
    <col min="12810" max="12810" width="0" style="1" hidden="1" customWidth="1"/>
    <col min="12811" max="12813" width="7" style="1" customWidth="1"/>
    <col min="12814" max="12814" width="7.5546875" style="1" customWidth="1"/>
    <col min="12815" max="13056" width="9.109375" style="1"/>
    <col min="13057" max="13057" width="5.44140625" style="1" customWidth="1"/>
    <col min="13058" max="13058" width="8.5546875" style="1" customWidth="1"/>
    <col min="13059" max="13059" width="14.6640625" style="1" customWidth="1"/>
    <col min="13060" max="13060" width="10" style="1" customWidth="1"/>
    <col min="13061" max="13061" width="12.33203125" style="1" bestFit="1" customWidth="1"/>
    <col min="13062" max="13062" width="18" style="1" bestFit="1" customWidth="1"/>
    <col min="13063" max="13065" width="7" style="1" customWidth="1"/>
    <col min="13066" max="13066" width="0" style="1" hidden="1" customWidth="1"/>
    <col min="13067" max="13069" width="7" style="1" customWidth="1"/>
    <col min="13070" max="13070" width="7.5546875" style="1" customWidth="1"/>
    <col min="13071" max="13312" width="9.109375" style="1"/>
    <col min="13313" max="13313" width="5.44140625" style="1" customWidth="1"/>
    <col min="13314" max="13314" width="8.5546875" style="1" customWidth="1"/>
    <col min="13315" max="13315" width="14.6640625" style="1" customWidth="1"/>
    <col min="13316" max="13316" width="10" style="1" customWidth="1"/>
    <col min="13317" max="13317" width="12.33203125" style="1" bestFit="1" customWidth="1"/>
    <col min="13318" max="13318" width="18" style="1" bestFit="1" customWidth="1"/>
    <col min="13319" max="13321" width="7" style="1" customWidth="1"/>
    <col min="13322" max="13322" width="0" style="1" hidden="1" customWidth="1"/>
    <col min="13323" max="13325" width="7" style="1" customWidth="1"/>
    <col min="13326" max="13326" width="7.5546875" style="1" customWidth="1"/>
    <col min="13327" max="13568" width="9.109375" style="1"/>
    <col min="13569" max="13569" width="5.44140625" style="1" customWidth="1"/>
    <col min="13570" max="13570" width="8.5546875" style="1" customWidth="1"/>
    <col min="13571" max="13571" width="14.6640625" style="1" customWidth="1"/>
    <col min="13572" max="13572" width="10" style="1" customWidth="1"/>
    <col min="13573" max="13573" width="12.33203125" style="1" bestFit="1" customWidth="1"/>
    <col min="13574" max="13574" width="18" style="1" bestFit="1" customWidth="1"/>
    <col min="13575" max="13577" width="7" style="1" customWidth="1"/>
    <col min="13578" max="13578" width="0" style="1" hidden="1" customWidth="1"/>
    <col min="13579" max="13581" width="7" style="1" customWidth="1"/>
    <col min="13582" max="13582" width="7.5546875" style="1" customWidth="1"/>
    <col min="13583" max="13824" width="9.109375" style="1"/>
    <col min="13825" max="13825" width="5.44140625" style="1" customWidth="1"/>
    <col min="13826" max="13826" width="8.5546875" style="1" customWidth="1"/>
    <col min="13827" max="13827" width="14.6640625" style="1" customWidth="1"/>
    <col min="13828" max="13828" width="10" style="1" customWidth="1"/>
    <col min="13829" max="13829" width="12.33203125" style="1" bestFit="1" customWidth="1"/>
    <col min="13830" max="13830" width="18" style="1" bestFit="1" customWidth="1"/>
    <col min="13831" max="13833" width="7" style="1" customWidth="1"/>
    <col min="13834" max="13834" width="0" style="1" hidden="1" customWidth="1"/>
    <col min="13835" max="13837" width="7" style="1" customWidth="1"/>
    <col min="13838" max="13838" width="7.5546875" style="1" customWidth="1"/>
    <col min="13839" max="14080" width="9.109375" style="1"/>
    <col min="14081" max="14081" width="5.44140625" style="1" customWidth="1"/>
    <col min="14082" max="14082" width="8.5546875" style="1" customWidth="1"/>
    <col min="14083" max="14083" width="14.6640625" style="1" customWidth="1"/>
    <col min="14084" max="14084" width="10" style="1" customWidth="1"/>
    <col min="14085" max="14085" width="12.33203125" style="1" bestFit="1" customWidth="1"/>
    <col min="14086" max="14086" width="18" style="1" bestFit="1" customWidth="1"/>
    <col min="14087" max="14089" width="7" style="1" customWidth="1"/>
    <col min="14090" max="14090" width="0" style="1" hidden="1" customWidth="1"/>
    <col min="14091" max="14093" width="7" style="1" customWidth="1"/>
    <col min="14094" max="14094" width="7.5546875" style="1" customWidth="1"/>
    <col min="14095" max="14336" width="9.109375" style="1"/>
    <col min="14337" max="14337" width="5.44140625" style="1" customWidth="1"/>
    <col min="14338" max="14338" width="8.5546875" style="1" customWidth="1"/>
    <col min="14339" max="14339" width="14.6640625" style="1" customWidth="1"/>
    <col min="14340" max="14340" width="10" style="1" customWidth="1"/>
    <col min="14341" max="14341" width="12.33203125" style="1" bestFit="1" customWidth="1"/>
    <col min="14342" max="14342" width="18" style="1" bestFit="1" customWidth="1"/>
    <col min="14343" max="14345" width="7" style="1" customWidth="1"/>
    <col min="14346" max="14346" width="0" style="1" hidden="1" customWidth="1"/>
    <col min="14347" max="14349" width="7" style="1" customWidth="1"/>
    <col min="14350" max="14350" width="7.5546875" style="1" customWidth="1"/>
    <col min="14351" max="14592" width="9.109375" style="1"/>
    <col min="14593" max="14593" width="5.44140625" style="1" customWidth="1"/>
    <col min="14594" max="14594" width="8.5546875" style="1" customWidth="1"/>
    <col min="14595" max="14595" width="14.6640625" style="1" customWidth="1"/>
    <col min="14596" max="14596" width="10" style="1" customWidth="1"/>
    <col min="14597" max="14597" width="12.33203125" style="1" bestFit="1" customWidth="1"/>
    <col min="14598" max="14598" width="18" style="1" bestFit="1" customWidth="1"/>
    <col min="14599" max="14601" width="7" style="1" customWidth="1"/>
    <col min="14602" max="14602" width="0" style="1" hidden="1" customWidth="1"/>
    <col min="14603" max="14605" width="7" style="1" customWidth="1"/>
    <col min="14606" max="14606" width="7.5546875" style="1" customWidth="1"/>
    <col min="14607" max="14848" width="9.109375" style="1"/>
    <col min="14849" max="14849" width="5.44140625" style="1" customWidth="1"/>
    <col min="14850" max="14850" width="8.5546875" style="1" customWidth="1"/>
    <col min="14851" max="14851" width="14.6640625" style="1" customWidth="1"/>
    <col min="14852" max="14852" width="10" style="1" customWidth="1"/>
    <col min="14853" max="14853" width="12.33203125" style="1" bestFit="1" customWidth="1"/>
    <col min="14854" max="14854" width="18" style="1" bestFit="1" customWidth="1"/>
    <col min="14855" max="14857" width="7" style="1" customWidth="1"/>
    <col min="14858" max="14858" width="0" style="1" hidden="1" customWidth="1"/>
    <col min="14859" max="14861" width="7" style="1" customWidth="1"/>
    <col min="14862" max="14862" width="7.5546875" style="1" customWidth="1"/>
    <col min="14863" max="15104" width="9.109375" style="1"/>
    <col min="15105" max="15105" width="5.44140625" style="1" customWidth="1"/>
    <col min="15106" max="15106" width="8.5546875" style="1" customWidth="1"/>
    <col min="15107" max="15107" width="14.6640625" style="1" customWidth="1"/>
    <col min="15108" max="15108" width="10" style="1" customWidth="1"/>
    <col min="15109" max="15109" width="12.33203125" style="1" bestFit="1" customWidth="1"/>
    <col min="15110" max="15110" width="18" style="1" bestFit="1" customWidth="1"/>
    <col min="15111" max="15113" width="7" style="1" customWidth="1"/>
    <col min="15114" max="15114" width="0" style="1" hidden="1" customWidth="1"/>
    <col min="15115" max="15117" width="7" style="1" customWidth="1"/>
    <col min="15118" max="15118" width="7.5546875" style="1" customWidth="1"/>
    <col min="15119" max="15360" width="9.109375" style="1"/>
    <col min="15361" max="15361" width="5.44140625" style="1" customWidth="1"/>
    <col min="15362" max="15362" width="8.5546875" style="1" customWidth="1"/>
    <col min="15363" max="15363" width="14.6640625" style="1" customWidth="1"/>
    <col min="15364" max="15364" width="10" style="1" customWidth="1"/>
    <col min="15365" max="15365" width="12.33203125" style="1" bestFit="1" customWidth="1"/>
    <col min="15366" max="15366" width="18" style="1" bestFit="1" customWidth="1"/>
    <col min="15367" max="15369" width="7" style="1" customWidth="1"/>
    <col min="15370" max="15370" width="0" style="1" hidden="1" customWidth="1"/>
    <col min="15371" max="15373" width="7" style="1" customWidth="1"/>
    <col min="15374" max="15374" width="7.5546875" style="1" customWidth="1"/>
    <col min="15375" max="15616" width="9.109375" style="1"/>
    <col min="15617" max="15617" width="5.44140625" style="1" customWidth="1"/>
    <col min="15618" max="15618" width="8.5546875" style="1" customWidth="1"/>
    <col min="15619" max="15619" width="14.6640625" style="1" customWidth="1"/>
    <col min="15620" max="15620" width="10" style="1" customWidth="1"/>
    <col min="15621" max="15621" width="12.33203125" style="1" bestFit="1" customWidth="1"/>
    <col min="15622" max="15622" width="18" style="1" bestFit="1" customWidth="1"/>
    <col min="15623" max="15625" width="7" style="1" customWidth="1"/>
    <col min="15626" max="15626" width="0" style="1" hidden="1" customWidth="1"/>
    <col min="15627" max="15629" width="7" style="1" customWidth="1"/>
    <col min="15630" max="15630" width="7.5546875" style="1" customWidth="1"/>
    <col min="15631" max="15872" width="9.109375" style="1"/>
    <col min="15873" max="15873" width="5.44140625" style="1" customWidth="1"/>
    <col min="15874" max="15874" width="8.5546875" style="1" customWidth="1"/>
    <col min="15875" max="15875" width="14.6640625" style="1" customWidth="1"/>
    <col min="15876" max="15876" width="10" style="1" customWidth="1"/>
    <col min="15877" max="15877" width="12.33203125" style="1" bestFit="1" customWidth="1"/>
    <col min="15878" max="15878" width="18" style="1" bestFit="1" customWidth="1"/>
    <col min="15879" max="15881" width="7" style="1" customWidth="1"/>
    <col min="15882" max="15882" width="0" style="1" hidden="1" customWidth="1"/>
    <col min="15883" max="15885" width="7" style="1" customWidth="1"/>
    <col min="15886" max="15886" width="7.5546875" style="1" customWidth="1"/>
    <col min="15887" max="16128" width="9.109375" style="1"/>
    <col min="16129" max="16129" width="5.44140625" style="1" customWidth="1"/>
    <col min="16130" max="16130" width="8.5546875" style="1" customWidth="1"/>
    <col min="16131" max="16131" width="14.6640625" style="1" customWidth="1"/>
    <col min="16132" max="16132" width="10" style="1" customWidth="1"/>
    <col min="16133" max="16133" width="12.33203125" style="1" bestFit="1" customWidth="1"/>
    <col min="16134" max="16134" width="18" style="1" bestFit="1" customWidth="1"/>
    <col min="16135" max="16137" width="7" style="1" customWidth="1"/>
    <col min="16138" max="16138" width="0" style="1" hidden="1" customWidth="1"/>
    <col min="16139" max="16141" width="7" style="1" customWidth="1"/>
    <col min="16142" max="16142" width="7.5546875" style="1" customWidth="1"/>
    <col min="16143" max="16384" width="9.109375" style="1"/>
  </cols>
  <sheetData>
    <row r="1" spans="1:16" ht="18" x14ac:dyDescent="0.3">
      <c r="A1" s="82" t="s">
        <v>271</v>
      </c>
      <c r="B1" s="82"/>
      <c r="C1" s="83"/>
      <c r="D1" s="84"/>
      <c r="E1" s="83"/>
      <c r="F1" s="85"/>
      <c r="G1" s="86"/>
      <c r="H1" s="87"/>
      <c r="I1" s="85"/>
      <c r="J1" s="83"/>
      <c r="K1" s="83"/>
      <c r="L1" s="88"/>
      <c r="M1" s="88"/>
      <c r="N1" s="80" t="s">
        <v>287</v>
      </c>
      <c r="O1" s="88"/>
    </row>
    <row r="2" spans="1:16" s="5" customFormat="1" ht="4.2" x14ac:dyDescent="0.15">
      <c r="A2" s="89"/>
      <c r="B2" s="90"/>
      <c r="C2" s="89"/>
      <c r="D2" s="89"/>
      <c r="E2" s="91"/>
      <c r="F2" s="89"/>
      <c r="G2" s="89"/>
      <c r="H2" s="89"/>
      <c r="I2" s="89"/>
      <c r="J2" s="89"/>
      <c r="K2" s="89"/>
      <c r="L2" s="89"/>
      <c r="M2" s="89"/>
      <c r="N2" s="89"/>
      <c r="O2" s="89"/>
    </row>
    <row r="3" spans="1:16" ht="15.6" x14ac:dyDescent="0.3">
      <c r="A3" s="83"/>
      <c r="B3" s="92" t="s">
        <v>286</v>
      </c>
      <c r="C3" s="83"/>
      <c r="D3" s="93"/>
      <c r="E3" s="94" t="s">
        <v>90</v>
      </c>
      <c r="F3" s="93"/>
      <c r="G3" s="83"/>
      <c r="H3" s="83"/>
      <c r="I3" s="83"/>
      <c r="J3" s="83"/>
      <c r="K3" s="83"/>
      <c r="L3" s="83"/>
      <c r="M3" s="83"/>
      <c r="N3" s="83"/>
      <c r="O3" s="83"/>
      <c r="P3" s="4"/>
    </row>
    <row r="4" spans="1:16" s="5" customFormat="1" ht="12.75" customHeight="1" thickBot="1" x14ac:dyDescent="0.2">
      <c r="A4" s="89"/>
      <c r="B4" s="95"/>
      <c r="C4" s="89"/>
      <c r="D4" s="96"/>
      <c r="E4" s="97"/>
      <c r="F4" s="96"/>
      <c r="G4" s="89"/>
      <c r="H4" s="89"/>
      <c r="I4" s="89"/>
      <c r="J4" s="89"/>
      <c r="K4" s="89"/>
      <c r="L4" s="89"/>
      <c r="M4" s="89"/>
      <c r="N4" s="89"/>
      <c r="O4" s="89"/>
    </row>
    <row r="5" spans="1:16" ht="13.8" thickBot="1" x14ac:dyDescent="0.3">
      <c r="A5" s="83"/>
      <c r="B5" s="83"/>
      <c r="C5" s="83"/>
      <c r="D5" s="83"/>
      <c r="E5" s="83"/>
      <c r="F5" s="83"/>
      <c r="G5" s="152" t="s">
        <v>94</v>
      </c>
      <c r="H5" s="153"/>
      <c r="I5" s="153"/>
      <c r="J5" s="153"/>
      <c r="K5" s="153"/>
      <c r="L5" s="153"/>
      <c r="M5" s="154"/>
      <c r="N5" s="98"/>
      <c r="O5" s="83"/>
    </row>
    <row r="6" spans="1:16" ht="13.8" thickBot="1" x14ac:dyDescent="0.3">
      <c r="A6" s="99" t="s">
        <v>137</v>
      </c>
      <c r="B6" s="100" t="s">
        <v>0</v>
      </c>
      <c r="C6" s="101" t="s">
        <v>1</v>
      </c>
      <c r="D6" s="19" t="s">
        <v>2</v>
      </c>
      <c r="E6" s="102" t="s">
        <v>3</v>
      </c>
      <c r="F6" s="103" t="s">
        <v>4</v>
      </c>
      <c r="G6" s="104">
        <v>1</v>
      </c>
      <c r="H6" s="105">
        <v>2</v>
      </c>
      <c r="I6" s="105">
        <v>3</v>
      </c>
      <c r="J6" s="105" t="s">
        <v>89</v>
      </c>
      <c r="K6" s="105">
        <v>4</v>
      </c>
      <c r="L6" s="105">
        <v>5</v>
      </c>
      <c r="M6" s="106">
        <v>6</v>
      </c>
      <c r="N6" s="107" t="s">
        <v>95</v>
      </c>
      <c r="O6" s="108" t="s">
        <v>283</v>
      </c>
    </row>
    <row r="7" spans="1:16" ht="13.8" thickBot="1" x14ac:dyDescent="0.3">
      <c r="A7" s="109" t="s">
        <v>96</v>
      </c>
      <c r="B7" s="110" t="s">
        <v>52</v>
      </c>
      <c r="C7" s="111" t="s">
        <v>674</v>
      </c>
      <c r="D7" s="112">
        <v>40186</v>
      </c>
      <c r="E7" s="113" t="s">
        <v>675</v>
      </c>
      <c r="F7" s="114" t="s">
        <v>676</v>
      </c>
      <c r="G7" s="115">
        <v>44.08</v>
      </c>
      <c r="H7" s="115">
        <v>39.61</v>
      </c>
      <c r="I7" s="115" t="s">
        <v>767</v>
      </c>
      <c r="J7" s="115"/>
      <c r="K7" s="115" t="s">
        <v>767</v>
      </c>
      <c r="L7" s="115" t="s">
        <v>767</v>
      </c>
      <c r="M7" s="115">
        <v>42.8</v>
      </c>
      <c r="N7" s="55">
        <f t="shared" ref="N7:N13" si="0">MAX(G7:I7,K7:M7)</f>
        <v>44.08</v>
      </c>
      <c r="O7" s="116" t="s">
        <v>801</v>
      </c>
    </row>
    <row r="8" spans="1:16" ht="13.8" thickBot="1" x14ac:dyDescent="0.3">
      <c r="A8" s="109" t="s">
        <v>97</v>
      </c>
      <c r="B8" s="110" t="s">
        <v>265</v>
      </c>
      <c r="C8" s="111" t="s">
        <v>678</v>
      </c>
      <c r="D8" s="112">
        <v>40375</v>
      </c>
      <c r="E8" s="113" t="s">
        <v>675</v>
      </c>
      <c r="F8" s="114" t="s">
        <v>676</v>
      </c>
      <c r="G8" s="115">
        <v>38.64</v>
      </c>
      <c r="H8" s="115">
        <v>35.43</v>
      </c>
      <c r="I8" s="115">
        <v>41.51</v>
      </c>
      <c r="J8" s="115"/>
      <c r="K8" s="115">
        <v>33.71</v>
      </c>
      <c r="L8" s="115">
        <v>35.9</v>
      </c>
      <c r="M8" s="115" t="s">
        <v>767</v>
      </c>
      <c r="N8" s="55">
        <f t="shared" si="0"/>
        <v>41.51</v>
      </c>
      <c r="O8" s="116" t="s">
        <v>801</v>
      </c>
    </row>
    <row r="9" spans="1:16" ht="13.8" thickBot="1" x14ac:dyDescent="0.3">
      <c r="A9" s="109" t="s">
        <v>98</v>
      </c>
      <c r="B9" s="110" t="s">
        <v>14</v>
      </c>
      <c r="C9" s="111" t="s">
        <v>375</v>
      </c>
      <c r="D9" s="112">
        <v>40818</v>
      </c>
      <c r="E9" s="113" t="s">
        <v>682</v>
      </c>
      <c r="F9" s="114" t="s">
        <v>53</v>
      </c>
      <c r="G9" s="115">
        <v>16.36</v>
      </c>
      <c r="H9" s="115">
        <v>14.68</v>
      </c>
      <c r="I9" s="115">
        <v>12.36</v>
      </c>
      <c r="J9" s="115"/>
      <c r="K9" s="115" t="s">
        <v>767</v>
      </c>
      <c r="L9" s="115">
        <v>13.76</v>
      </c>
      <c r="M9" s="115">
        <v>13.12</v>
      </c>
      <c r="N9" s="55">
        <f t="shared" si="0"/>
        <v>16.36</v>
      </c>
      <c r="O9" s="116"/>
    </row>
    <row r="10" spans="1:16" ht="13.8" thickBot="1" x14ac:dyDescent="0.3">
      <c r="A10" s="109" t="s">
        <v>99</v>
      </c>
      <c r="B10" s="110" t="s">
        <v>454</v>
      </c>
      <c r="C10" s="111" t="s">
        <v>455</v>
      </c>
      <c r="D10" s="112">
        <v>40367</v>
      </c>
      <c r="E10" s="113" t="s">
        <v>682</v>
      </c>
      <c r="F10" s="114" t="s">
        <v>68</v>
      </c>
      <c r="G10" s="115">
        <v>13.95</v>
      </c>
      <c r="H10" s="115">
        <v>14.03</v>
      </c>
      <c r="I10" s="115">
        <v>11.67</v>
      </c>
      <c r="J10" s="115"/>
      <c r="K10" s="115">
        <v>14.38</v>
      </c>
      <c r="L10" s="115">
        <v>15.72</v>
      </c>
      <c r="M10" s="115">
        <v>15.22</v>
      </c>
      <c r="N10" s="55">
        <f t="shared" si="0"/>
        <v>15.72</v>
      </c>
      <c r="O10" s="116"/>
    </row>
    <row r="11" spans="1:16" ht="13.8" thickBot="1" x14ac:dyDescent="0.3">
      <c r="A11" s="109" t="s">
        <v>100</v>
      </c>
      <c r="B11" s="110" t="s">
        <v>366</v>
      </c>
      <c r="C11" s="111" t="s">
        <v>367</v>
      </c>
      <c r="D11" s="112">
        <v>40337</v>
      </c>
      <c r="E11" s="113" t="s">
        <v>11</v>
      </c>
      <c r="F11" s="114" t="s">
        <v>68</v>
      </c>
      <c r="G11" s="115" t="s">
        <v>767</v>
      </c>
      <c r="H11" s="115">
        <v>12.32</v>
      </c>
      <c r="I11" s="115">
        <v>13.95</v>
      </c>
      <c r="J11" s="115"/>
      <c r="K11" s="115" t="s">
        <v>767</v>
      </c>
      <c r="L11" s="115">
        <v>14.76</v>
      </c>
      <c r="M11" s="115">
        <v>15.59</v>
      </c>
      <c r="N11" s="55">
        <f t="shared" si="0"/>
        <v>15.59</v>
      </c>
      <c r="O11" s="116"/>
    </row>
    <row r="12" spans="1:16" ht="13.8" thickBot="1" x14ac:dyDescent="0.3">
      <c r="A12" s="109" t="s">
        <v>101</v>
      </c>
      <c r="B12" s="110" t="s">
        <v>69</v>
      </c>
      <c r="C12" s="111" t="s">
        <v>70</v>
      </c>
      <c r="D12" s="112">
        <v>40496</v>
      </c>
      <c r="E12" s="113" t="s">
        <v>11</v>
      </c>
      <c r="F12" s="114" t="s">
        <v>68</v>
      </c>
      <c r="G12" s="115">
        <v>13.34</v>
      </c>
      <c r="H12" s="115">
        <v>14.95</v>
      </c>
      <c r="I12" s="115" t="s">
        <v>767</v>
      </c>
      <c r="J12" s="115"/>
      <c r="K12" s="115" t="s">
        <v>767</v>
      </c>
      <c r="L12" s="115">
        <v>12.35</v>
      </c>
      <c r="M12" s="115">
        <v>13.24</v>
      </c>
      <c r="N12" s="55">
        <f t="shared" si="0"/>
        <v>14.95</v>
      </c>
      <c r="O12" s="116"/>
    </row>
    <row r="13" spans="1:16" ht="13.8" thickBot="1" x14ac:dyDescent="0.3">
      <c r="A13" s="109" t="s">
        <v>102</v>
      </c>
      <c r="B13" s="110" t="s">
        <v>381</v>
      </c>
      <c r="C13" s="111" t="s">
        <v>382</v>
      </c>
      <c r="D13" s="112">
        <v>41215</v>
      </c>
      <c r="E13" s="113" t="s">
        <v>11</v>
      </c>
      <c r="F13" s="114" t="s">
        <v>68</v>
      </c>
      <c r="G13" s="115" t="s">
        <v>767</v>
      </c>
      <c r="H13" s="115">
        <v>9.98</v>
      </c>
      <c r="I13" s="115">
        <v>9.89</v>
      </c>
      <c r="J13" s="115"/>
      <c r="K13" s="115">
        <v>9.69</v>
      </c>
      <c r="L13" s="115">
        <v>12.95</v>
      </c>
      <c r="M13" s="115" t="s">
        <v>767</v>
      </c>
      <c r="N13" s="55">
        <f t="shared" si="0"/>
        <v>12.95</v>
      </c>
      <c r="O13" s="116"/>
    </row>
    <row r="14" spans="1:16" ht="13.8" thickBot="1" x14ac:dyDescent="0.3">
      <c r="A14" s="109"/>
      <c r="B14" s="110" t="s">
        <v>149</v>
      </c>
      <c r="C14" s="111" t="s">
        <v>150</v>
      </c>
      <c r="D14" s="112">
        <v>40757</v>
      </c>
      <c r="E14" s="113" t="s">
        <v>11</v>
      </c>
      <c r="F14" s="114" t="s">
        <v>68</v>
      </c>
      <c r="G14" s="115"/>
      <c r="H14" s="115"/>
      <c r="I14" s="115"/>
      <c r="J14" s="115"/>
      <c r="K14" s="115"/>
      <c r="L14" s="115"/>
      <c r="M14" s="115"/>
      <c r="N14" s="55" t="s">
        <v>284</v>
      </c>
      <c r="O14" s="116"/>
    </row>
    <row r="15" spans="1:16" ht="13.8" thickBot="1" x14ac:dyDescent="0.3">
      <c r="A15" s="109"/>
      <c r="B15" s="110" t="s">
        <v>50</v>
      </c>
      <c r="C15" s="111" t="s">
        <v>677</v>
      </c>
      <c r="D15" s="112">
        <v>40194</v>
      </c>
      <c r="E15" s="113" t="s">
        <v>675</v>
      </c>
      <c r="F15" s="114" t="s">
        <v>676</v>
      </c>
      <c r="G15" s="115"/>
      <c r="H15" s="115"/>
      <c r="I15" s="115"/>
      <c r="J15" s="115"/>
      <c r="K15" s="115"/>
      <c r="L15" s="115"/>
      <c r="M15" s="115"/>
      <c r="N15" s="55" t="s">
        <v>284</v>
      </c>
      <c r="O15" s="116"/>
    </row>
    <row r="16" spans="1:16" ht="13.8" thickBot="1" x14ac:dyDescent="0.3">
      <c r="A16" s="109"/>
      <c r="B16" s="110" t="s">
        <v>15</v>
      </c>
      <c r="C16" s="111" t="s">
        <v>365</v>
      </c>
      <c r="D16" s="112">
        <v>41474</v>
      </c>
      <c r="E16" s="113" t="s">
        <v>11</v>
      </c>
      <c r="F16" s="114" t="s">
        <v>68</v>
      </c>
      <c r="G16" s="115"/>
      <c r="H16" s="115"/>
      <c r="I16" s="115"/>
      <c r="J16" s="115"/>
      <c r="K16" s="115"/>
      <c r="L16" s="115"/>
      <c r="M16" s="115"/>
      <c r="N16" s="55" t="s">
        <v>284</v>
      </c>
      <c r="O16" s="116"/>
    </row>
    <row r="17" spans="1:15" ht="13.8" thickBot="1" x14ac:dyDescent="0.3">
      <c r="A17" s="109"/>
      <c r="B17" s="110" t="s">
        <v>35</v>
      </c>
      <c r="C17" s="111" t="s">
        <v>74</v>
      </c>
      <c r="D17" s="112">
        <v>41009</v>
      </c>
      <c r="E17" s="113" t="s">
        <v>682</v>
      </c>
      <c r="F17" s="114" t="s">
        <v>53</v>
      </c>
      <c r="G17" s="115"/>
      <c r="H17" s="115"/>
      <c r="I17" s="115"/>
      <c r="J17" s="115"/>
      <c r="K17" s="115"/>
      <c r="L17" s="115"/>
      <c r="M17" s="115"/>
      <c r="N17" s="55" t="s">
        <v>284</v>
      </c>
      <c r="O17" s="116"/>
    </row>
    <row r="18" spans="1:15" ht="15.6" x14ac:dyDescent="0.3">
      <c r="A18" s="83"/>
      <c r="B18" s="92" t="s">
        <v>285</v>
      </c>
      <c r="C18" s="83"/>
      <c r="D18" s="93"/>
      <c r="E18" s="94"/>
      <c r="F18" s="93"/>
      <c r="G18" s="83"/>
      <c r="H18" s="83"/>
      <c r="I18" s="83"/>
      <c r="J18" s="83"/>
      <c r="K18" s="83"/>
      <c r="L18" s="83"/>
      <c r="M18" s="83"/>
      <c r="N18" s="83"/>
      <c r="O18" s="83"/>
    </row>
    <row r="19" spans="1:15" ht="13.8" thickBot="1" x14ac:dyDescent="0.3">
      <c r="A19" s="89"/>
      <c r="B19" s="95"/>
      <c r="C19" s="89"/>
      <c r="D19" s="96"/>
      <c r="E19" s="97"/>
      <c r="F19" s="96"/>
      <c r="G19" s="89"/>
      <c r="H19" s="89"/>
      <c r="I19" s="89"/>
      <c r="J19" s="89"/>
      <c r="K19" s="89"/>
      <c r="L19" s="89"/>
      <c r="M19" s="89"/>
      <c r="N19" s="89"/>
      <c r="O19" s="89"/>
    </row>
    <row r="20" spans="1:15" ht="13.8" thickBot="1" x14ac:dyDescent="0.3">
      <c r="A20" s="83"/>
      <c r="B20" s="83"/>
      <c r="C20" s="83"/>
      <c r="D20" s="83"/>
      <c r="E20" s="83"/>
      <c r="F20" s="83"/>
      <c r="G20" s="152" t="s">
        <v>94</v>
      </c>
      <c r="H20" s="153"/>
      <c r="I20" s="153"/>
      <c r="J20" s="153"/>
      <c r="K20" s="153"/>
      <c r="L20" s="153"/>
      <c r="M20" s="154"/>
      <c r="N20" s="98"/>
      <c r="O20" s="83"/>
    </row>
    <row r="21" spans="1:15" ht="13.8" thickBot="1" x14ac:dyDescent="0.3">
      <c r="A21" s="99" t="s">
        <v>137</v>
      </c>
      <c r="B21" s="100" t="s">
        <v>0</v>
      </c>
      <c r="C21" s="101" t="s">
        <v>1</v>
      </c>
      <c r="D21" s="19" t="s">
        <v>2</v>
      </c>
      <c r="E21" s="102" t="s">
        <v>3</v>
      </c>
      <c r="F21" s="103" t="s">
        <v>4</v>
      </c>
      <c r="G21" s="104">
        <v>1</v>
      </c>
      <c r="H21" s="105">
        <v>2</v>
      </c>
      <c r="I21" s="105">
        <v>3</v>
      </c>
      <c r="J21" s="105" t="s">
        <v>89</v>
      </c>
      <c r="K21" s="105">
        <v>4</v>
      </c>
      <c r="L21" s="105">
        <v>5</v>
      </c>
      <c r="M21" s="106">
        <v>6</v>
      </c>
      <c r="N21" s="107" t="s">
        <v>95</v>
      </c>
      <c r="O21" s="108" t="s">
        <v>283</v>
      </c>
    </row>
    <row r="22" spans="1:15" ht="13.8" thickBot="1" x14ac:dyDescent="0.3">
      <c r="A22" s="109" t="s">
        <v>96</v>
      </c>
      <c r="B22" s="110" t="s">
        <v>679</v>
      </c>
      <c r="C22" s="111" t="s">
        <v>768</v>
      </c>
      <c r="D22" s="112" t="s">
        <v>8</v>
      </c>
      <c r="E22" s="113" t="s">
        <v>675</v>
      </c>
      <c r="F22" s="114" t="s">
        <v>676</v>
      </c>
      <c r="G22" s="115">
        <v>41.68</v>
      </c>
      <c r="H22" s="115">
        <v>31.16</v>
      </c>
      <c r="I22" s="115">
        <v>45.06</v>
      </c>
      <c r="J22" s="115"/>
      <c r="K22" s="115" t="s">
        <v>767</v>
      </c>
      <c r="L22" s="115" t="s">
        <v>767</v>
      </c>
      <c r="M22" s="115" t="s">
        <v>767</v>
      </c>
      <c r="N22" s="55">
        <f>MAX(G22:I22,K22:M22)</f>
        <v>45.06</v>
      </c>
      <c r="O22" s="116" t="s">
        <v>802</v>
      </c>
    </row>
    <row r="23" spans="1:15" ht="13.8" thickBot="1" x14ac:dyDescent="0.3">
      <c r="A23" s="109" t="s">
        <v>97</v>
      </c>
      <c r="B23" s="110" t="s">
        <v>378</v>
      </c>
      <c r="C23" s="111" t="s">
        <v>379</v>
      </c>
      <c r="D23" s="112">
        <v>40940</v>
      </c>
      <c r="E23" s="113" t="s">
        <v>682</v>
      </c>
      <c r="F23" s="114" t="s">
        <v>53</v>
      </c>
      <c r="G23" s="115" t="s">
        <v>767</v>
      </c>
      <c r="H23" s="115">
        <v>10.76</v>
      </c>
      <c r="I23" s="115" t="s">
        <v>767</v>
      </c>
      <c r="J23" s="115"/>
      <c r="K23" s="115" t="s">
        <v>767</v>
      </c>
      <c r="L23" s="115" t="s">
        <v>767</v>
      </c>
      <c r="M23" s="115">
        <v>12.06</v>
      </c>
      <c r="N23" s="55">
        <f>MAX(G23:I23,K23:M23)</f>
        <v>12.06</v>
      </c>
      <c r="O23" s="116"/>
    </row>
    <row r="24" spans="1:15" ht="13.8" thickBot="1" x14ac:dyDescent="0.3">
      <c r="A24" s="109" t="s">
        <v>98</v>
      </c>
      <c r="B24" s="110" t="s">
        <v>136</v>
      </c>
      <c r="C24" s="111" t="s">
        <v>134</v>
      </c>
      <c r="D24" s="112">
        <v>41827</v>
      </c>
      <c r="E24" s="113" t="s">
        <v>682</v>
      </c>
      <c r="F24" s="114" t="s">
        <v>68</v>
      </c>
      <c r="G24" s="115">
        <v>10.44</v>
      </c>
      <c r="H24" s="115">
        <v>9.69</v>
      </c>
      <c r="I24" s="115" t="s">
        <v>767</v>
      </c>
      <c r="J24" s="115"/>
      <c r="K24" s="115">
        <v>10.220000000000001</v>
      </c>
      <c r="L24" s="115">
        <v>10.220000000000001</v>
      </c>
      <c r="M24" s="115" t="s">
        <v>767</v>
      </c>
      <c r="N24" s="55">
        <f>MAX(G24:I24,K24:M24)</f>
        <v>10.44</v>
      </c>
      <c r="O24" s="116"/>
    </row>
    <row r="25" spans="1:15" ht="13.8" thickBot="1" x14ac:dyDescent="0.3">
      <c r="A25" s="109" t="s">
        <v>99</v>
      </c>
      <c r="B25" s="110" t="s">
        <v>51</v>
      </c>
      <c r="C25" s="111" t="s">
        <v>370</v>
      </c>
      <c r="D25" s="112">
        <v>41368</v>
      </c>
      <c r="E25" s="113" t="s">
        <v>11</v>
      </c>
      <c r="F25" s="114" t="s">
        <v>68</v>
      </c>
      <c r="G25" s="115" t="s">
        <v>767</v>
      </c>
      <c r="H25" s="115" t="s">
        <v>767</v>
      </c>
      <c r="I25" s="115" t="s">
        <v>767</v>
      </c>
      <c r="J25" s="115"/>
      <c r="K25" s="115" t="s">
        <v>767</v>
      </c>
      <c r="L25" s="115">
        <v>8.83</v>
      </c>
      <c r="M25" s="115">
        <v>7.42</v>
      </c>
      <c r="N25" s="55">
        <f>MAX(G25:I25,K25:M25)</f>
        <v>8.83</v>
      </c>
      <c r="O25" s="116"/>
    </row>
    <row r="26" spans="1:15" ht="13.8" thickBot="1" x14ac:dyDescent="0.3">
      <c r="A26" s="109" t="s">
        <v>100</v>
      </c>
      <c r="B26" s="110" t="s">
        <v>72</v>
      </c>
      <c r="C26" s="111" t="s">
        <v>71</v>
      </c>
      <c r="D26" s="112">
        <v>40687</v>
      </c>
      <c r="E26" s="113" t="s">
        <v>682</v>
      </c>
      <c r="F26" s="114" t="s">
        <v>68</v>
      </c>
      <c r="G26" s="115">
        <v>6.83</v>
      </c>
      <c r="H26" s="115">
        <v>6</v>
      </c>
      <c r="I26" s="115">
        <v>6.81</v>
      </c>
      <c r="J26" s="115"/>
      <c r="K26" s="115" t="s">
        <v>767</v>
      </c>
      <c r="L26" s="115" t="s">
        <v>767</v>
      </c>
      <c r="M26" s="115" t="s">
        <v>767</v>
      </c>
      <c r="N26" s="55">
        <f>MAX(G26:I26,K26:M26)</f>
        <v>6.83</v>
      </c>
      <c r="O26" s="116"/>
    </row>
    <row r="27" spans="1:15" ht="13.8" thickBot="1" x14ac:dyDescent="0.3">
      <c r="A27" s="109"/>
      <c r="B27" s="110" t="s">
        <v>372</v>
      </c>
      <c r="C27" s="111" t="s">
        <v>373</v>
      </c>
      <c r="D27" s="112">
        <v>41893</v>
      </c>
      <c r="E27" s="113" t="s">
        <v>11</v>
      </c>
      <c r="F27" s="114" t="s">
        <v>68</v>
      </c>
      <c r="G27" s="115"/>
      <c r="H27" s="115"/>
      <c r="I27" s="115"/>
      <c r="J27" s="115"/>
      <c r="K27" s="115"/>
      <c r="L27" s="115"/>
      <c r="M27" s="115"/>
      <c r="N27" s="55" t="s">
        <v>284</v>
      </c>
      <c r="O27" s="116"/>
    </row>
  </sheetData>
  <sortState ref="A7:WVV17">
    <sortCondition descending="1" ref="N7:N17"/>
  </sortState>
  <mergeCells count="2">
    <mergeCell ref="G5:M5"/>
    <mergeCell ref="G20:M20"/>
  </mergeCells>
  <phoneticPr fontId="20" type="noConversion"/>
  <printOptions horizontalCentered="1"/>
  <pageMargins left="0.39370078740157483" right="0.39370078740157483" top="0.4" bottom="0.26" header="0.26" footer="0.2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showZeros="0" zoomScaleNormal="100" workbookViewId="0"/>
  </sheetViews>
  <sheetFormatPr defaultRowHeight="13.2" x14ac:dyDescent="0.25"/>
  <cols>
    <col min="1" max="1" width="5.44140625" style="1" customWidth="1"/>
    <col min="2" max="2" width="8.5546875" style="1" customWidth="1"/>
    <col min="3" max="3" width="12" style="1" bestFit="1" customWidth="1"/>
    <col min="4" max="4" width="10" style="1" customWidth="1"/>
    <col min="5" max="5" width="12.33203125" style="1" bestFit="1" customWidth="1"/>
    <col min="6" max="6" width="14.33203125" style="1" customWidth="1"/>
    <col min="7" max="9" width="7" style="42" customWidth="1"/>
    <col min="10" max="10" width="4.5546875" style="42" hidden="1" customWidth="1"/>
    <col min="11" max="13" width="7" style="42" customWidth="1"/>
    <col min="14" max="14" width="7.5546875" style="34" customWidth="1"/>
    <col min="15" max="15" width="6.44140625" style="1" bestFit="1" customWidth="1"/>
    <col min="16" max="256" width="9.109375" style="1"/>
    <col min="257" max="257" width="5.44140625" style="1" customWidth="1"/>
    <col min="258" max="258" width="8.5546875" style="1" customWidth="1"/>
    <col min="259" max="259" width="14.6640625" style="1" customWidth="1"/>
    <col min="260" max="260" width="10" style="1" customWidth="1"/>
    <col min="261" max="261" width="12.33203125" style="1" bestFit="1" customWidth="1"/>
    <col min="262" max="262" width="18" style="1" bestFit="1" customWidth="1"/>
    <col min="263" max="265" width="7" style="1" customWidth="1"/>
    <col min="266" max="266" width="0" style="1" hidden="1" customWidth="1"/>
    <col min="267" max="269" width="7" style="1" customWidth="1"/>
    <col min="270" max="270" width="7.5546875" style="1" customWidth="1"/>
    <col min="271" max="512" width="9.109375" style="1"/>
    <col min="513" max="513" width="5.44140625" style="1" customWidth="1"/>
    <col min="514" max="514" width="8.5546875" style="1" customWidth="1"/>
    <col min="515" max="515" width="14.6640625" style="1" customWidth="1"/>
    <col min="516" max="516" width="10" style="1" customWidth="1"/>
    <col min="517" max="517" width="12.33203125" style="1" bestFit="1" customWidth="1"/>
    <col min="518" max="518" width="18" style="1" bestFit="1" customWidth="1"/>
    <col min="519" max="521" width="7" style="1" customWidth="1"/>
    <col min="522" max="522" width="0" style="1" hidden="1" customWidth="1"/>
    <col min="523" max="525" width="7" style="1" customWidth="1"/>
    <col min="526" max="526" width="7.5546875" style="1" customWidth="1"/>
    <col min="527" max="768" width="9.109375" style="1"/>
    <col min="769" max="769" width="5.44140625" style="1" customWidth="1"/>
    <col min="770" max="770" width="8.5546875" style="1" customWidth="1"/>
    <col min="771" max="771" width="14.6640625" style="1" customWidth="1"/>
    <col min="772" max="772" width="10" style="1" customWidth="1"/>
    <col min="773" max="773" width="12.33203125" style="1" bestFit="1" customWidth="1"/>
    <col min="774" max="774" width="18" style="1" bestFit="1" customWidth="1"/>
    <col min="775" max="777" width="7" style="1" customWidth="1"/>
    <col min="778" max="778" width="0" style="1" hidden="1" customWidth="1"/>
    <col min="779" max="781" width="7" style="1" customWidth="1"/>
    <col min="782" max="782" width="7.5546875" style="1" customWidth="1"/>
    <col min="783" max="1024" width="9.109375" style="1"/>
    <col min="1025" max="1025" width="5.44140625" style="1" customWidth="1"/>
    <col min="1026" max="1026" width="8.5546875" style="1" customWidth="1"/>
    <col min="1027" max="1027" width="14.6640625" style="1" customWidth="1"/>
    <col min="1028" max="1028" width="10" style="1" customWidth="1"/>
    <col min="1029" max="1029" width="12.33203125" style="1" bestFit="1" customWidth="1"/>
    <col min="1030" max="1030" width="18" style="1" bestFit="1" customWidth="1"/>
    <col min="1031" max="1033" width="7" style="1" customWidth="1"/>
    <col min="1034" max="1034" width="0" style="1" hidden="1" customWidth="1"/>
    <col min="1035" max="1037" width="7" style="1" customWidth="1"/>
    <col min="1038" max="1038" width="7.5546875" style="1" customWidth="1"/>
    <col min="1039" max="1280" width="9.109375" style="1"/>
    <col min="1281" max="1281" width="5.44140625" style="1" customWidth="1"/>
    <col min="1282" max="1282" width="8.5546875" style="1" customWidth="1"/>
    <col min="1283" max="1283" width="14.6640625" style="1" customWidth="1"/>
    <col min="1284" max="1284" width="10" style="1" customWidth="1"/>
    <col min="1285" max="1285" width="12.33203125" style="1" bestFit="1" customWidth="1"/>
    <col min="1286" max="1286" width="18" style="1" bestFit="1" customWidth="1"/>
    <col min="1287" max="1289" width="7" style="1" customWidth="1"/>
    <col min="1290" max="1290" width="0" style="1" hidden="1" customWidth="1"/>
    <col min="1291" max="1293" width="7" style="1" customWidth="1"/>
    <col min="1294" max="1294" width="7.5546875" style="1" customWidth="1"/>
    <col min="1295" max="1536" width="9.109375" style="1"/>
    <col min="1537" max="1537" width="5.44140625" style="1" customWidth="1"/>
    <col min="1538" max="1538" width="8.5546875" style="1" customWidth="1"/>
    <col min="1539" max="1539" width="14.6640625" style="1" customWidth="1"/>
    <col min="1540" max="1540" width="10" style="1" customWidth="1"/>
    <col min="1541" max="1541" width="12.33203125" style="1" bestFit="1" customWidth="1"/>
    <col min="1542" max="1542" width="18" style="1" bestFit="1" customWidth="1"/>
    <col min="1543" max="1545" width="7" style="1" customWidth="1"/>
    <col min="1546" max="1546" width="0" style="1" hidden="1" customWidth="1"/>
    <col min="1547" max="1549" width="7" style="1" customWidth="1"/>
    <col min="1550" max="1550" width="7.5546875" style="1" customWidth="1"/>
    <col min="1551" max="1792" width="9.109375" style="1"/>
    <col min="1793" max="1793" width="5.44140625" style="1" customWidth="1"/>
    <col min="1794" max="1794" width="8.5546875" style="1" customWidth="1"/>
    <col min="1795" max="1795" width="14.6640625" style="1" customWidth="1"/>
    <col min="1796" max="1796" width="10" style="1" customWidth="1"/>
    <col min="1797" max="1797" width="12.33203125" style="1" bestFit="1" customWidth="1"/>
    <col min="1798" max="1798" width="18" style="1" bestFit="1" customWidth="1"/>
    <col min="1799" max="1801" width="7" style="1" customWidth="1"/>
    <col min="1802" max="1802" width="0" style="1" hidden="1" customWidth="1"/>
    <col min="1803" max="1805" width="7" style="1" customWidth="1"/>
    <col min="1806" max="1806" width="7.5546875" style="1" customWidth="1"/>
    <col min="1807" max="2048" width="9.109375" style="1"/>
    <col min="2049" max="2049" width="5.44140625" style="1" customWidth="1"/>
    <col min="2050" max="2050" width="8.5546875" style="1" customWidth="1"/>
    <col min="2051" max="2051" width="14.6640625" style="1" customWidth="1"/>
    <col min="2052" max="2052" width="10" style="1" customWidth="1"/>
    <col min="2053" max="2053" width="12.33203125" style="1" bestFit="1" customWidth="1"/>
    <col min="2054" max="2054" width="18" style="1" bestFit="1" customWidth="1"/>
    <col min="2055" max="2057" width="7" style="1" customWidth="1"/>
    <col min="2058" max="2058" width="0" style="1" hidden="1" customWidth="1"/>
    <col min="2059" max="2061" width="7" style="1" customWidth="1"/>
    <col min="2062" max="2062" width="7.5546875" style="1" customWidth="1"/>
    <col min="2063" max="2304" width="9.109375" style="1"/>
    <col min="2305" max="2305" width="5.44140625" style="1" customWidth="1"/>
    <col min="2306" max="2306" width="8.5546875" style="1" customWidth="1"/>
    <col min="2307" max="2307" width="14.6640625" style="1" customWidth="1"/>
    <col min="2308" max="2308" width="10" style="1" customWidth="1"/>
    <col min="2309" max="2309" width="12.33203125" style="1" bestFit="1" customWidth="1"/>
    <col min="2310" max="2310" width="18" style="1" bestFit="1" customWidth="1"/>
    <col min="2311" max="2313" width="7" style="1" customWidth="1"/>
    <col min="2314" max="2314" width="0" style="1" hidden="1" customWidth="1"/>
    <col min="2315" max="2317" width="7" style="1" customWidth="1"/>
    <col min="2318" max="2318" width="7.5546875" style="1" customWidth="1"/>
    <col min="2319" max="2560" width="9.109375" style="1"/>
    <col min="2561" max="2561" width="5.44140625" style="1" customWidth="1"/>
    <col min="2562" max="2562" width="8.5546875" style="1" customWidth="1"/>
    <col min="2563" max="2563" width="14.6640625" style="1" customWidth="1"/>
    <col min="2564" max="2564" width="10" style="1" customWidth="1"/>
    <col min="2565" max="2565" width="12.33203125" style="1" bestFit="1" customWidth="1"/>
    <col min="2566" max="2566" width="18" style="1" bestFit="1" customWidth="1"/>
    <col min="2567" max="2569" width="7" style="1" customWidth="1"/>
    <col min="2570" max="2570" width="0" style="1" hidden="1" customWidth="1"/>
    <col min="2571" max="2573" width="7" style="1" customWidth="1"/>
    <col min="2574" max="2574" width="7.5546875" style="1" customWidth="1"/>
    <col min="2575" max="2816" width="9.109375" style="1"/>
    <col min="2817" max="2817" width="5.44140625" style="1" customWidth="1"/>
    <col min="2818" max="2818" width="8.5546875" style="1" customWidth="1"/>
    <col min="2819" max="2819" width="14.6640625" style="1" customWidth="1"/>
    <col min="2820" max="2820" width="10" style="1" customWidth="1"/>
    <col min="2821" max="2821" width="12.33203125" style="1" bestFit="1" customWidth="1"/>
    <col min="2822" max="2822" width="18" style="1" bestFit="1" customWidth="1"/>
    <col min="2823" max="2825" width="7" style="1" customWidth="1"/>
    <col min="2826" max="2826" width="0" style="1" hidden="1" customWidth="1"/>
    <col min="2827" max="2829" width="7" style="1" customWidth="1"/>
    <col min="2830" max="2830" width="7.5546875" style="1" customWidth="1"/>
    <col min="2831" max="3072" width="9.109375" style="1"/>
    <col min="3073" max="3073" width="5.44140625" style="1" customWidth="1"/>
    <col min="3074" max="3074" width="8.5546875" style="1" customWidth="1"/>
    <col min="3075" max="3075" width="14.6640625" style="1" customWidth="1"/>
    <col min="3076" max="3076" width="10" style="1" customWidth="1"/>
    <col min="3077" max="3077" width="12.33203125" style="1" bestFit="1" customWidth="1"/>
    <col min="3078" max="3078" width="18" style="1" bestFit="1" customWidth="1"/>
    <col min="3079" max="3081" width="7" style="1" customWidth="1"/>
    <col min="3082" max="3082" width="0" style="1" hidden="1" customWidth="1"/>
    <col min="3083" max="3085" width="7" style="1" customWidth="1"/>
    <col min="3086" max="3086" width="7.5546875" style="1" customWidth="1"/>
    <col min="3087" max="3328" width="9.109375" style="1"/>
    <col min="3329" max="3329" width="5.44140625" style="1" customWidth="1"/>
    <col min="3330" max="3330" width="8.5546875" style="1" customWidth="1"/>
    <col min="3331" max="3331" width="14.6640625" style="1" customWidth="1"/>
    <col min="3332" max="3332" width="10" style="1" customWidth="1"/>
    <col min="3333" max="3333" width="12.33203125" style="1" bestFit="1" customWidth="1"/>
    <col min="3334" max="3334" width="18" style="1" bestFit="1" customWidth="1"/>
    <col min="3335" max="3337" width="7" style="1" customWidth="1"/>
    <col min="3338" max="3338" width="0" style="1" hidden="1" customWidth="1"/>
    <col min="3339" max="3341" width="7" style="1" customWidth="1"/>
    <col min="3342" max="3342" width="7.5546875" style="1" customWidth="1"/>
    <col min="3343" max="3584" width="9.109375" style="1"/>
    <col min="3585" max="3585" width="5.44140625" style="1" customWidth="1"/>
    <col min="3586" max="3586" width="8.5546875" style="1" customWidth="1"/>
    <col min="3587" max="3587" width="14.6640625" style="1" customWidth="1"/>
    <col min="3588" max="3588" width="10" style="1" customWidth="1"/>
    <col min="3589" max="3589" width="12.33203125" style="1" bestFit="1" customWidth="1"/>
    <col min="3590" max="3590" width="18" style="1" bestFit="1" customWidth="1"/>
    <col min="3591" max="3593" width="7" style="1" customWidth="1"/>
    <col min="3594" max="3594" width="0" style="1" hidden="1" customWidth="1"/>
    <col min="3595" max="3597" width="7" style="1" customWidth="1"/>
    <col min="3598" max="3598" width="7.5546875" style="1" customWidth="1"/>
    <col min="3599" max="3840" width="9.109375" style="1"/>
    <col min="3841" max="3841" width="5.44140625" style="1" customWidth="1"/>
    <col min="3842" max="3842" width="8.5546875" style="1" customWidth="1"/>
    <col min="3843" max="3843" width="14.6640625" style="1" customWidth="1"/>
    <col min="3844" max="3844" width="10" style="1" customWidth="1"/>
    <col min="3845" max="3845" width="12.33203125" style="1" bestFit="1" customWidth="1"/>
    <col min="3846" max="3846" width="18" style="1" bestFit="1" customWidth="1"/>
    <col min="3847" max="3849" width="7" style="1" customWidth="1"/>
    <col min="3850" max="3850" width="0" style="1" hidden="1" customWidth="1"/>
    <col min="3851" max="3853" width="7" style="1" customWidth="1"/>
    <col min="3854" max="3854" width="7.5546875" style="1" customWidth="1"/>
    <col min="3855" max="4096" width="9.109375" style="1"/>
    <col min="4097" max="4097" width="5.44140625" style="1" customWidth="1"/>
    <col min="4098" max="4098" width="8.5546875" style="1" customWidth="1"/>
    <col min="4099" max="4099" width="14.6640625" style="1" customWidth="1"/>
    <col min="4100" max="4100" width="10" style="1" customWidth="1"/>
    <col min="4101" max="4101" width="12.33203125" style="1" bestFit="1" customWidth="1"/>
    <col min="4102" max="4102" width="18" style="1" bestFit="1" customWidth="1"/>
    <col min="4103" max="4105" width="7" style="1" customWidth="1"/>
    <col min="4106" max="4106" width="0" style="1" hidden="1" customWidth="1"/>
    <col min="4107" max="4109" width="7" style="1" customWidth="1"/>
    <col min="4110" max="4110" width="7.5546875" style="1" customWidth="1"/>
    <col min="4111" max="4352" width="9.109375" style="1"/>
    <col min="4353" max="4353" width="5.44140625" style="1" customWidth="1"/>
    <col min="4354" max="4354" width="8.5546875" style="1" customWidth="1"/>
    <col min="4355" max="4355" width="14.6640625" style="1" customWidth="1"/>
    <col min="4356" max="4356" width="10" style="1" customWidth="1"/>
    <col min="4357" max="4357" width="12.33203125" style="1" bestFit="1" customWidth="1"/>
    <col min="4358" max="4358" width="18" style="1" bestFit="1" customWidth="1"/>
    <col min="4359" max="4361" width="7" style="1" customWidth="1"/>
    <col min="4362" max="4362" width="0" style="1" hidden="1" customWidth="1"/>
    <col min="4363" max="4365" width="7" style="1" customWidth="1"/>
    <col min="4366" max="4366" width="7.5546875" style="1" customWidth="1"/>
    <col min="4367" max="4608" width="9.109375" style="1"/>
    <col min="4609" max="4609" width="5.44140625" style="1" customWidth="1"/>
    <col min="4610" max="4610" width="8.5546875" style="1" customWidth="1"/>
    <col min="4611" max="4611" width="14.6640625" style="1" customWidth="1"/>
    <col min="4612" max="4612" width="10" style="1" customWidth="1"/>
    <col min="4613" max="4613" width="12.33203125" style="1" bestFit="1" customWidth="1"/>
    <col min="4614" max="4614" width="18" style="1" bestFit="1" customWidth="1"/>
    <col min="4615" max="4617" width="7" style="1" customWidth="1"/>
    <col min="4618" max="4618" width="0" style="1" hidden="1" customWidth="1"/>
    <col min="4619" max="4621" width="7" style="1" customWidth="1"/>
    <col min="4622" max="4622" width="7.5546875" style="1" customWidth="1"/>
    <col min="4623" max="4864" width="9.109375" style="1"/>
    <col min="4865" max="4865" width="5.44140625" style="1" customWidth="1"/>
    <col min="4866" max="4866" width="8.5546875" style="1" customWidth="1"/>
    <col min="4867" max="4867" width="14.6640625" style="1" customWidth="1"/>
    <col min="4868" max="4868" width="10" style="1" customWidth="1"/>
    <col min="4869" max="4869" width="12.33203125" style="1" bestFit="1" customWidth="1"/>
    <col min="4870" max="4870" width="18" style="1" bestFit="1" customWidth="1"/>
    <col min="4871" max="4873" width="7" style="1" customWidth="1"/>
    <col min="4874" max="4874" width="0" style="1" hidden="1" customWidth="1"/>
    <col min="4875" max="4877" width="7" style="1" customWidth="1"/>
    <col min="4878" max="4878" width="7.5546875" style="1" customWidth="1"/>
    <col min="4879" max="5120" width="9.109375" style="1"/>
    <col min="5121" max="5121" width="5.44140625" style="1" customWidth="1"/>
    <col min="5122" max="5122" width="8.5546875" style="1" customWidth="1"/>
    <col min="5123" max="5123" width="14.6640625" style="1" customWidth="1"/>
    <col min="5124" max="5124" width="10" style="1" customWidth="1"/>
    <col min="5125" max="5125" width="12.33203125" style="1" bestFit="1" customWidth="1"/>
    <col min="5126" max="5126" width="18" style="1" bestFit="1" customWidth="1"/>
    <col min="5127" max="5129" width="7" style="1" customWidth="1"/>
    <col min="5130" max="5130" width="0" style="1" hidden="1" customWidth="1"/>
    <col min="5131" max="5133" width="7" style="1" customWidth="1"/>
    <col min="5134" max="5134" width="7.5546875" style="1" customWidth="1"/>
    <col min="5135" max="5376" width="9.109375" style="1"/>
    <col min="5377" max="5377" width="5.44140625" style="1" customWidth="1"/>
    <col min="5378" max="5378" width="8.5546875" style="1" customWidth="1"/>
    <col min="5379" max="5379" width="14.6640625" style="1" customWidth="1"/>
    <col min="5380" max="5380" width="10" style="1" customWidth="1"/>
    <col min="5381" max="5381" width="12.33203125" style="1" bestFit="1" customWidth="1"/>
    <col min="5382" max="5382" width="18" style="1" bestFit="1" customWidth="1"/>
    <col min="5383" max="5385" width="7" style="1" customWidth="1"/>
    <col min="5386" max="5386" width="0" style="1" hidden="1" customWidth="1"/>
    <col min="5387" max="5389" width="7" style="1" customWidth="1"/>
    <col min="5390" max="5390" width="7.5546875" style="1" customWidth="1"/>
    <col min="5391" max="5632" width="9.109375" style="1"/>
    <col min="5633" max="5633" width="5.44140625" style="1" customWidth="1"/>
    <col min="5634" max="5634" width="8.5546875" style="1" customWidth="1"/>
    <col min="5635" max="5635" width="14.6640625" style="1" customWidth="1"/>
    <col min="5636" max="5636" width="10" style="1" customWidth="1"/>
    <col min="5637" max="5637" width="12.33203125" style="1" bestFit="1" customWidth="1"/>
    <col min="5638" max="5638" width="18" style="1" bestFit="1" customWidth="1"/>
    <col min="5639" max="5641" width="7" style="1" customWidth="1"/>
    <col min="5642" max="5642" width="0" style="1" hidden="1" customWidth="1"/>
    <col min="5643" max="5645" width="7" style="1" customWidth="1"/>
    <col min="5646" max="5646" width="7.5546875" style="1" customWidth="1"/>
    <col min="5647" max="5888" width="9.109375" style="1"/>
    <col min="5889" max="5889" width="5.44140625" style="1" customWidth="1"/>
    <col min="5890" max="5890" width="8.5546875" style="1" customWidth="1"/>
    <col min="5891" max="5891" width="14.6640625" style="1" customWidth="1"/>
    <col min="5892" max="5892" width="10" style="1" customWidth="1"/>
    <col min="5893" max="5893" width="12.33203125" style="1" bestFit="1" customWidth="1"/>
    <col min="5894" max="5894" width="18" style="1" bestFit="1" customWidth="1"/>
    <col min="5895" max="5897" width="7" style="1" customWidth="1"/>
    <col min="5898" max="5898" width="0" style="1" hidden="1" customWidth="1"/>
    <col min="5899" max="5901" width="7" style="1" customWidth="1"/>
    <col min="5902" max="5902" width="7.5546875" style="1" customWidth="1"/>
    <col min="5903" max="6144" width="9.109375" style="1"/>
    <col min="6145" max="6145" width="5.44140625" style="1" customWidth="1"/>
    <col min="6146" max="6146" width="8.5546875" style="1" customWidth="1"/>
    <col min="6147" max="6147" width="14.6640625" style="1" customWidth="1"/>
    <col min="6148" max="6148" width="10" style="1" customWidth="1"/>
    <col min="6149" max="6149" width="12.33203125" style="1" bestFit="1" customWidth="1"/>
    <col min="6150" max="6150" width="18" style="1" bestFit="1" customWidth="1"/>
    <col min="6151" max="6153" width="7" style="1" customWidth="1"/>
    <col min="6154" max="6154" width="0" style="1" hidden="1" customWidth="1"/>
    <col min="6155" max="6157" width="7" style="1" customWidth="1"/>
    <col min="6158" max="6158" width="7.5546875" style="1" customWidth="1"/>
    <col min="6159" max="6400" width="9.109375" style="1"/>
    <col min="6401" max="6401" width="5.44140625" style="1" customWidth="1"/>
    <col min="6402" max="6402" width="8.5546875" style="1" customWidth="1"/>
    <col min="6403" max="6403" width="14.6640625" style="1" customWidth="1"/>
    <col min="6404" max="6404" width="10" style="1" customWidth="1"/>
    <col min="6405" max="6405" width="12.33203125" style="1" bestFit="1" customWidth="1"/>
    <col min="6406" max="6406" width="18" style="1" bestFit="1" customWidth="1"/>
    <col min="6407" max="6409" width="7" style="1" customWidth="1"/>
    <col min="6410" max="6410" width="0" style="1" hidden="1" customWidth="1"/>
    <col min="6411" max="6413" width="7" style="1" customWidth="1"/>
    <col min="6414" max="6414" width="7.5546875" style="1" customWidth="1"/>
    <col min="6415" max="6656" width="9.109375" style="1"/>
    <col min="6657" max="6657" width="5.44140625" style="1" customWidth="1"/>
    <col min="6658" max="6658" width="8.5546875" style="1" customWidth="1"/>
    <col min="6659" max="6659" width="14.6640625" style="1" customWidth="1"/>
    <col min="6660" max="6660" width="10" style="1" customWidth="1"/>
    <col min="6661" max="6661" width="12.33203125" style="1" bestFit="1" customWidth="1"/>
    <col min="6662" max="6662" width="18" style="1" bestFit="1" customWidth="1"/>
    <col min="6663" max="6665" width="7" style="1" customWidth="1"/>
    <col min="6666" max="6666" width="0" style="1" hidden="1" customWidth="1"/>
    <col min="6667" max="6669" width="7" style="1" customWidth="1"/>
    <col min="6670" max="6670" width="7.5546875" style="1" customWidth="1"/>
    <col min="6671" max="6912" width="9.109375" style="1"/>
    <col min="6913" max="6913" width="5.44140625" style="1" customWidth="1"/>
    <col min="6914" max="6914" width="8.5546875" style="1" customWidth="1"/>
    <col min="6915" max="6915" width="14.6640625" style="1" customWidth="1"/>
    <col min="6916" max="6916" width="10" style="1" customWidth="1"/>
    <col min="6917" max="6917" width="12.33203125" style="1" bestFit="1" customWidth="1"/>
    <col min="6918" max="6918" width="18" style="1" bestFit="1" customWidth="1"/>
    <col min="6919" max="6921" width="7" style="1" customWidth="1"/>
    <col min="6922" max="6922" width="0" style="1" hidden="1" customWidth="1"/>
    <col min="6923" max="6925" width="7" style="1" customWidth="1"/>
    <col min="6926" max="6926" width="7.5546875" style="1" customWidth="1"/>
    <col min="6927" max="7168" width="9.109375" style="1"/>
    <col min="7169" max="7169" width="5.44140625" style="1" customWidth="1"/>
    <col min="7170" max="7170" width="8.5546875" style="1" customWidth="1"/>
    <col min="7171" max="7171" width="14.6640625" style="1" customWidth="1"/>
    <col min="7172" max="7172" width="10" style="1" customWidth="1"/>
    <col min="7173" max="7173" width="12.33203125" style="1" bestFit="1" customWidth="1"/>
    <col min="7174" max="7174" width="18" style="1" bestFit="1" customWidth="1"/>
    <col min="7175" max="7177" width="7" style="1" customWidth="1"/>
    <col min="7178" max="7178" width="0" style="1" hidden="1" customWidth="1"/>
    <col min="7179" max="7181" width="7" style="1" customWidth="1"/>
    <col min="7182" max="7182" width="7.5546875" style="1" customWidth="1"/>
    <col min="7183" max="7424" width="9.109375" style="1"/>
    <col min="7425" max="7425" width="5.44140625" style="1" customWidth="1"/>
    <col min="7426" max="7426" width="8.5546875" style="1" customWidth="1"/>
    <col min="7427" max="7427" width="14.6640625" style="1" customWidth="1"/>
    <col min="7428" max="7428" width="10" style="1" customWidth="1"/>
    <col min="7429" max="7429" width="12.33203125" style="1" bestFit="1" customWidth="1"/>
    <col min="7430" max="7430" width="18" style="1" bestFit="1" customWidth="1"/>
    <col min="7431" max="7433" width="7" style="1" customWidth="1"/>
    <col min="7434" max="7434" width="0" style="1" hidden="1" customWidth="1"/>
    <col min="7435" max="7437" width="7" style="1" customWidth="1"/>
    <col min="7438" max="7438" width="7.5546875" style="1" customWidth="1"/>
    <col min="7439" max="7680" width="9.109375" style="1"/>
    <col min="7681" max="7681" width="5.44140625" style="1" customWidth="1"/>
    <col min="7682" max="7682" width="8.5546875" style="1" customWidth="1"/>
    <col min="7683" max="7683" width="14.6640625" style="1" customWidth="1"/>
    <col min="7684" max="7684" width="10" style="1" customWidth="1"/>
    <col min="7685" max="7685" width="12.33203125" style="1" bestFit="1" customWidth="1"/>
    <col min="7686" max="7686" width="18" style="1" bestFit="1" customWidth="1"/>
    <col min="7687" max="7689" width="7" style="1" customWidth="1"/>
    <col min="7690" max="7690" width="0" style="1" hidden="1" customWidth="1"/>
    <col min="7691" max="7693" width="7" style="1" customWidth="1"/>
    <col min="7694" max="7694" width="7.5546875" style="1" customWidth="1"/>
    <col min="7695" max="7936" width="9.109375" style="1"/>
    <col min="7937" max="7937" width="5.44140625" style="1" customWidth="1"/>
    <col min="7938" max="7938" width="8.5546875" style="1" customWidth="1"/>
    <col min="7939" max="7939" width="14.6640625" style="1" customWidth="1"/>
    <col min="7940" max="7940" width="10" style="1" customWidth="1"/>
    <col min="7941" max="7941" width="12.33203125" style="1" bestFit="1" customWidth="1"/>
    <col min="7942" max="7942" width="18" style="1" bestFit="1" customWidth="1"/>
    <col min="7943" max="7945" width="7" style="1" customWidth="1"/>
    <col min="7946" max="7946" width="0" style="1" hidden="1" customWidth="1"/>
    <col min="7947" max="7949" width="7" style="1" customWidth="1"/>
    <col min="7950" max="7950" width="7.5546875" style="1" customWidth="1"/>
    <col min="7951" max="8192" width="9.109375" style="1"/>
    <col min="8193" max="8193" width="5.44140625" style="1" customWidth="1"/>
    <col min="8194" max="8194" width="8.5546875" style="1" customWidth="1"/>
    <col min="8195" max="8195" width="14.6640625" style="1" customWidth="1"/>
    <col min="8196" max="8196" width="10" style="1" customWidth="1"/>
    <col min="8197" max="8197" width="12.33203125" style="1" bestFit="1" customWidth="1"/>
    <col min="8198" max="8198" width="18" style="1" bestFit="1" customWidth="1"/>
    <col min="8199" max="8201" width="7" style="1" customWidth="1"/>
    <col min="8202" max="8202" width="0" style="1" hidden="1" customWidth="1"/>
    <col min="8203" max="8205" width="7" style="1" customWidth="1"/>
    <col min="8206" max="8206" width="7.5546875" style="1" customWidth="1"/>
    <col min="8207" max="8448" width="9.109375" style="1"/>
    <col min="8449" max="8449" width="5.44140625" style="1" customWidth="1"/>
    <col min="8450" max="8450" width="8.5546875" style="1" customWidth="1"/>
    <col min="8451" max="8451" width="14.6640625" style="1" customWidth="1"/>
    <col min="8452" max="8452" width="10" style="1" customWidth="1"/>
    <col min="8453" max="8453" width="12.33203125" style="1" bestFit="1" customWidth="1"/>
    <col min="8454" max="8454" width="18" style="1" bestFit="1" customWidth="1"/>
    <col min="8455" max="8457" width="7" style="1" customWidth="1"/>
    <col min="8458" max="8458" width="0" style="1" hidden="1" customWidth="1"/>
    <col min="8459" max="8461" width="7" style="1" customWidth="1"/>
    <col min="8462" max="8462" width="7.5546875" style="1" customWidth="1"/>
    <col min="8463" max="8704" width="9.109375" style="1"/>
    <col min="8705" max="8705" width="5.44140625" style="1" customWidth="1"/>
    <col min="8706" max="8706" width="8.5546875" style="1" customWidth="1"/>
    <col min="8707" max="8707" width="14.6640625" style="1" customWidth="1"/>
    <col min="8708" max="8708" width="10" style="1" customWidth="1"/>
    <col min="8709" max="8709" width="12.33203125" style="1" bestFit="1" customWidth="1"/>
    <col min="8710" max="8710" width="18" style="1" bestFit="1" customWidth="1"/>
    <col min="8711" max="8713" width="7" style="1" customWidth="1"/>
    <col min="8714" max="8714" width="0" style="1" hidden="1" customWidth="1"/>
    <col min="8715" max="8717" width="7" style="1" customWidth="1"/>
    <col min="8718" max="8718" width="7.5546875" style="1" customWidth="1"/>
    <col min="8719" max="8960" width="9.109375" style="1"/>
    <col min="8961" max="8961" width="5.44140625" style="1" customWidth="1"/>
    <col min="8962" max="8962" width="8.5546875" style="1" customWidth="1"/>
    <col min="8963" max="8963" width="14.6640625" style="1" customWidth="1"/>
    <col min="8964" max="8964" width="10" style="1" customWidth="1"/>
    <col min="8965" max="8965" width="12.33203125" style="1" bestFit="1" customWidth="1"/>
    <col min="8966" max="8966" width="18" style="1" bestFit="1" customWidth="1"/>
    <col min="8967" max="8969" width="7" style="1" customWidth="1"/>
    <col min="8970" max="8970" width="0" style="1" hidden="1" customWidth="1"/>
    <col min="8971" max="8973" width="7" style="1" customWidth="1"/>
    <col min="8974" max="8974" width="7.5546875" style="1" customWidth="1"/>
    <col min="8975" max="9216" width="9.109375" style="1"/>
    <col min="9217" max="9217" width="5.44140625" style="1" customWidth="1"/>
    <col min="9218" max="9218" width="8.5546875" style="1" customWidth="1"/>
    <col min="9219" max="9219" width="14.6640625" style="1" customWidth="1"/>
    <col min="9220" max="9220" width="10" style="1" customWidth="1"/>
    <col min="9221" max="9221" width="12.33203125" style="1" bestFit="1" customWidth="1"/>
    <col min="9222" max="9222" width="18" style="1" bestFit="1" customWidth="1"/>
    <col min="9223" max="9225" width="7" style="1" customWidth="1"/>
    <col min="9226" max="9226" width="0" style="1" hidden="1" customWidth="1"/>
    <col min="9227" max="9229" width="7" style="1" customWidth="1"/>
    <col min="9230" max="9230" width="7.5546875" style="1" customWidth="1"/>
    <col min="9231" max="9472" width="9.109375" style="1"/>
    <col min="9473" max="9473" width="5.44140625" style="1" customWidth="1"/>
    <col min="9474" max="9474" width="8.5546875" style="1" customWidth="1"/>
    <col min="9475" max="9475" width="14.6640625" style="1" customWidth="1"/>
    <col min="9476" max="9476" width="10" style="1" customWidth="1"/>
    <col min="9477" max="9477" width="12.33203125" style="1" bestFit="1" customWidth="1"/>
    <col min="9478" max="9478" width="18" style="1" bestFit="1" customWidth="1"/>
    <col min="9479" max="9481" width="7" style="1" customWidth="1"/>
    <col min="9482" max="9482" width="0" style="1" hidden="1" customWidth="1"/>
    <col min="9483" max="9485" width="7" style="1" customWidth="1"/>
    <col min="9486" max="9486" width="7.5546875" style="1" customWidth="1"/>
    <col min="9487" max="9728" width="9.109375" style="1"/>
    <col min="9729" max="9729" width="5.44140625" style="1" customWidth="1"/>
    <col min="9730" max="9730" width="8.5546875" style="1" customWidth="1"/>
    <col min="9731" max="9731" width="14.6640625" style="1" customWidth="1"/>
    <col min="9732" max="9732" width="10" style="1" customWidth="1"/>
    <col min="9733" max="9733" width="12.33203125" style="1" bestFit="1" customWidth="1"/>
    <col min="9734" max="9734" width="18" style="1" bestFit="1" customWidth="1"/>
    <col min="9735" max="9737" width="7" style="1" customWidth="1"/>
    <col min="9738" max="9738" width="0" style="1" hidden="1" customWidth="1"/>
    <col min="9739" max="9741" width="7" style="1" customWidth="1"/>
    <col min="9742" max="9742" width="7.5546875" style="1" customWidth="1"/>
    <col min="9743" max="9984" width="9.109375" style="1"/>
    <col min="9985" max="9985" width="5.44140625" style="1" customWidth="1"/>
    <col min="9986" max="9986" width="8.5546875" style="1" customWidth="1"/>
    <col min="9987" max="9987" width="14.6640625" style="1" customWidth="1"/>
    <col min="9988" max="9988" width="10" style="1" customWidth="1"/>
    <col min="9989" max="9989" width="12.33203125" style="1" bestFit="1" customWidth="1"/>
    <col min="9990" max="9990" width="18" style="1" bestFit="1" customWidth="1"/>
    <col min="9991" max="9993" width="7" style="1" customWidth="1"/>
    <col min="9994" max="9994" width="0" style="1" hidden="1" customWidth="1"/>
    <col min="9995" max="9997" width="7" style="1" customWidth="1"/>
    <col min="9998" max="9998" width="7.5546875" style="1" customWidth="1"/>
    <col min="9999" max="10240" width="9.109375" style="1"/>
    <col min="10241" max="10241" width="5.44140625" style="1" customWidth="1"/>
    <col min="10242" max="10242" width="8.5546875" style="1" customWidth="1"/>
    <col min="10243" max="10243" width="14.6640625" style="1" customWidth="1"/>
    <col min="10244" max="10244" width="10" style="1" customWidth="1"/>
    <col min="10245" max="10245" width="12.33203125" style="1" bestFit="1" customWidth="1"/>
    <col min="10246" max="10246" width="18" style="1" bestFit="1" customWidth="1"/>
    <col min="10247" max="10249" width="7" style="1" customWidth="1"/>
    <col min="10250" max="10250" width="0" style="1" hidden="1" customWidth="1"/>
    <col min="10251" max="10253" width="7" style="1" customWidth="1"/>
    <col min="10254" max="10254" width="7.5546875" style="1" customWidth="1"/>
    <col min="10255" max="10496" width="9.109375" style="1"/>
    <col min="10497" max="10497" width="5.44140625" style="1" customWidth="1"/>
    <col min="10498" max="10498" width="8.5546875" style="1" customWidth="1"/>
    <col min="10499" max="10499" width="14.6640625" style="1" customWidth="1"/>
    <col min="10500" max="10500" width="10" style="1" customWidth="1"/>
    <col min="10501" max="10501" width="12.33203125" style="1" bestFit="1" customWidth="1"/>
    <col min="10502" max="10502" width="18" style="1" bestFit="1" customWidth="1"/>
    <col min="10503" max="10505" width="7" style="1" customWidth="1"/>
    <col min="10506" max="10506" width="0" style="1" hidden="1" customWidth="1"/>
    <col min="10507" max="10509" width="7" style="1" customWidth="1"/>
    <col min="10510" max="10510" width="7.5546875" style="1" customWidth="1"/>
    <col min="10511" max="10752" width="9.109375" style="1"/>
    <col min="10753" max="10753" width="5.44140625" style="1" customWidth="1"/>
    <col min="10754" max="10754" width="8.5546875" style="1" customWidth="1"/>
    <col min="10755" max="10755" width="14.6640625" style="1" customWidth="1"/>
    <col min="10756" max="10756" width="10" style="1" customWidth="1"/>
    <col min="10757" max="10757" width="12.33203125" style="1" bestFit="1" customWidth="1"/>
    <col min="10758" max="10758" width="18" style="1" bestFit="1" customWidth="1"/>
    <col min="10759" max="10761" width="7" style="1" customWidth="1"/>
    <col min="10762" max="10762" width="0" style="1" hidden="1" customWidth="1"/>
    <col min="10763" max="10765" width="7" style="1" customWidth="1"/>
    <col min="10766" max="10766" width="7.5546875" style="1" customWidth="1"/>
    <col min="10767" max="11008" width="9.109375" style="1"/>
    <col min="11009" max="11009" width="5.44140625" style="1" customWidth="1"/>
    <col min="11010" max="11010" width="8.5546875" style="1" customWidth="1"/>
    <col min="11011" max="11011" width="14.6640625" style="1" customWidth="1"/>
    <col min="11012" max="11012" width="10" style="1" customWidth="1"/>
    <col min="11013" max="11013" width="12.33203125" style="1" bestFit="1" customWidth="1"/>
    <col min="11014" max="11014" width="18" style="1" bestFit="1" customWidth="1"/>
    <col min="11015" max="11017" width="7" style="1" customWidth="1"/>
    <col min="11018" max="11018" width="0" style="1" hidden="1" customWidth="1"/>
    <col min="11019" max="11021" width="7" style="1" customWidth="1"/>
    <col min="11022" max="11022" width="7.5546875" style="1" customWidth="1"/>
    <col min="11023" max="11264" width="9.109375" style="1"/>
    <col min="11265" max="11265" width="5.44140625" style="1" customWidth="1"/>
    <col min="11266" max="11266" width="8.5546875" style="1" customWidth="1"/>
    <col min="11267" max="11267" width="14.6640625" style="1" customWidth="1"/>
    <col min="11268" max="11268" width="10" style="1" customWidth="1"/>
    <col min="11269" max="11269" width="12.33203125" style="1" bestFit="1" customWidth="1"/>
    <col min="11270" max="11270" width="18" style="1" bestFit="1" customWidth="1"/>
    <col min="11271" max="11273" width="7" style="1" customWidth="1"/>
    <col min="11274" max="11274" width="0" style="1" hidden="1" customWidth="1"/>
    <col min="11275" max="11277" width="7" style="1" customWidth="1"/>
    <col min="11278" max="11278" width="7.5546875" style="1" customWidth="1"/>
    <col min="11279" max="11520" width="9.109375" style="1"/>
    <col min="11521" max="11521" width="5.44140625" style="1" customWidth="1"/>
    <col min="11522" max="11522" width="8.5546875" style="1" customWidth="1"/>
    <col min="11523" max="11523" width="14.6640625" style="1" customWidth="1"/>
    <col min="11524" max="11524" width="10" style="1" customWidth="1"/>
    <col min="11525" max="11525" width="12.33203125" style="1" bestFit="1" customWidth="1"/>
    <col min="11526" max="11526" width="18" style="1" bestFit="1" customWidth="1"/>
    <col min="11527" max="11529" width="7" style="1" customWidth="1"/>
    <col min="11530" max="11530" width="0" style="1" hidden="1" customWidth="1"/>
    <col min="11531" max="11533" width="7" style="1" customWidth="1"/>
    <col min="11534" max="11534" width="7.5546875" style="1" customWidth="1"/>
    <col min="11535" max="11776" width="9.109375" style="1"/>
    <col min="11777" max="11777" width="5.44140625" style="1" customWidth="1"/>
    <col min="11778" max="11778" width="8.5546875" style="1" customWidth="1"/>
    <col min="11779" max="11779" width="14.6640625" style="1" customWidth="1"/>
    <col min="11780" max="11780" width="10" style="1" customWidth="1"/>
    <col min="11781" max="11781" width="12.33203125" style="1" bestFit="1" customWidth="1"/>
    <col min="11782" max="11782" width="18" style="1" bestFit="1" customWidth="1"/>
    <col min="11783" max="11785" width="7" style="1" customWidth="1"/>
    <col min="11786" max="11786" width="0" style="1" hidden="1" customWidth="1"/>
    <col min="11787" max="11789" width="7" style="1" customWidth="1"/>
    <col min="11790" max="11790" width="7.5546875" style="1" customWidth="1"/>
    <col min="11791" max="12032" width="9.109375" style="1"/>
    <col min="12033" max="12033" width="5.44140625" style="1" customWidth="1"/>
    <col min="12034" max="12034" width="8.5546875" style="1" customWidth="1"/>
    <col min="12035" max="12035" width="14.6640625" style="1" customWidth="1"/>
    <col min="12036" max="12036" width="10" style="1" customWidth="1"/>
    <col min="12037" max="12037" width="12.33203125" style="1" bestFit="1" customWidth="1"/>
    <col min="12038" max="12038" width="18" style="1" bestFit="1" customWidth="1"/>
    <col min="12039" max="12041" width="7" style="1" customWidth="1"/>
    <col min="12042" max="12042" width="0" style="1" hidden="1" customWidth="1"/>
    <col min="12043" max="12045" width="7" style="1" customWidth="1"/>
    <col min="12046" max="12046" width="7.5546875" style="1" customWidth="1"/>
    <col min="12047" max="12288" width="9.109375" style="1"/>
    <col min="12289" max="12289" width="5.44140625" style="1" customWidth="1"/>
    <col min="12290" max="12290" width="8.5546875" style="1" customWidth="1"/>
    <col min="12291" max="12291" width="14.6640625" style="1" customWidth="1"/>
    <col min="12292" max="12292" width="10" style="1" customWidth="1"/>
    <col min="12293" max="12293" width="12.33203125" style="1" bestFit="1" customWidth="1"/>
    <col min="12294" max="12294" width="18" style="1" bestFit="1" customWidth="1"/>
    <col min="12295" max="12297" width="7" style="1" customWidth="1"/>
    <col min="12298" max="12298" width="0" style="1" hidden="1" customWidth="1"/>
    <col min="12299" max="12301" width="7" style="1" customWidth="1"/>
    <col min="12302" max="12302" width="7.5546875" style="1" customWidth="1"/>
    <col min="12303" max="12544" width="9.109375" style="1"/>
    <col min="12545" max="12545" width="5.44140625" style="1" customWidth="1"/>
    <col min="12546" max="12546" width="8.5546875" style="1" customWidth="1"/>
    <col min="12547" max="12547" width="14.6640625" style="1" customWidth="1"/>
    <col min="12548" max="12548" width="10" style="1" customWidth="1"/>
    <col min="12549" max="12549" width="12.33203125" style="1" bestFit="1" customWidth="1"/>
    <col min="12550" max="12550" width="18" style="1" bestFit="1" customWidth="1"/>
    <col min="12551" max="12553" width="7" style="1" customWidth="1"/>
    <col min="12554" max="12554" width="0" style="1" hidden="1" customWidth="1"/>
    <col min="12555" max="12557" width="7" style="1" customWidth="1"/>
    <col min="12558" max="12558" width="7.5546875" style="1" customWidth="1"/>
    <col min="12559" max="12800" width="9.109375" style="1"/>
    <col min="12801" max="12801" width="5.44140625" style="1" customWidth="1"/>
    <col min="12802" max="12802" width="8.5546875" style="1" customWidth="1"/>
    <col min="12803" max="12803" width="14.6640625" style="1" customWidth="1"/>
    <col min="12804" max="12804" width="10" style="1" customWidth="1"/>
    <col min="12805" max="12805" width="12.33203125" style="1" bestFit="1" customWidth="1"/>
    <col min="12806" max="12806" width="18" style="1" bestFit="1" customWidth="1"/>
    <col min="12807" max="12809" width="7" style="1" customWidth="1"/>
    <col min="12810" max="12810" width="0" style="1" hidden="1" customWidth="1"/>
    <col min="12811" max="12813" width="7" style="1" customWidth="1"/>
    <col min="12814" max="12814" width="7.5546875" style="1" customWidth="1"/>
    <col min="12815" max="13056" width="9.109375" style="1"/>
    <col min="13057" max="13057" width="5.44140625" style="1" customWidth="1"/>
    <col min="13058" max="13058" width="8.5546875" style="1" customWidth="1"/>
    <col min="13059" max="13059" width="14.6640625" style="1" customWidth="1"/>
    <col min="13060" max="13060" width="10" style="1" customWidth="1"/>
    <col min="13061" max="13061" width="12.33203125" style="1" bestFit="1" customWidth="1"/>
    <col min="13062" max="13062" width="18" style="1" bestFit="1" customWidth="1"/>
    <col min="13063" max="13065" width="7" style="1" customWidth="1"/>
    <col min="13066" max="13066" width="0" style="1" hidden="1" customWidth="1"/>
    <col min="13067" max="13069" width="7" style="1" customWidth="1"/>
    <col min="13070" max="13070" width="7.5546875" style="1" customWidth="1"/>
    <col min="13071" max="13312" width="9.109375" style="1"/>
    <col min="13313" max="13313" width="5.44140625" style="1" customWidth="1"/>
    <col min="13314" max="13314" width="8.5546875" style="1" customWidth="1"/>
    <col min="13315" max="13315" width="14.6640625" style="1" customWidth="1"/>
    <col min="13316" max="13316" width="10" style="1" customWidth="1"/>
    <col min="13317" max="13317" width="12.33203125" style="1" bestFit="1" customWidth="1"/>
    <col min="13318" max="13318" width="18" style="1" bestFit="1" customWidth="1"/>
    <col min="13319" max="13321" width="7" style="1" customWidth="1"/>
    <col min="13322" max="13322" width="0" style="1" hidden="1" customWidth="1"/>
    <col min="13323" max="13325" width="7" style="1" customWidth="1"/>
    <col min="13326" max="13326" width="7.5546875" style="1" customWidth="1"/>
    <col min="13327" max="13568" width="9.109375" style="1"/>
    <col min="13569" max="13569" width="5.44140625" style="1" customWidth="1"/>
    <col min="13570" max="13570" width="8.5546875" style="1" customWidth="1"/>
    <col min="13571" max="13571" width="14.6640625" style="1" customWidth="1"/>
    <col min="13572" max="13572" width="10" style="1" customWidth="1"/>
    <col min="13573" max="13573" width="12.33203125" style="1" bestFit="1" customWidth="1"/>
    <col min="13574" max="13574" width="18" style="1" bestFit="1" customWidth="1"/>
    <col min="13575" max="13577" width="7" style="1" customWidth="1"/>
    <col min="13578" max="13578" width="0" style="1" hidden="1" customWidth="1"/>
    <col min="13579" max="13581" width="7" style="1" customWidth="1"/>
    <col min="13582" max="13582" width="7.5546875" style="1" customWidth="1"/>
    <col min="13583" max="13824" width="9.109375" style="1"/>
    <col min="13825" max="13825" width="5.44140625" style="1" customWidth="1"/>
    <col min="13826" max="13826" width="8.5546875" style="1" customWidth="1"/>
    <col min="13827" max="13827" width="14.6640625" style="1" customWidth="1"/>
    <col min="13828" max="13828" width="10" style="1" customWidth="1"/>
    <col min="13829" max="13829" width="12.33203125" style="1" bestFit="1" customWidth="1"/>
    <col min="13830" max="13830" width="18" style="1" bestFit="1" customWidth="1"/>
    <col min="13831" max="13833" width="7" style="1" customWidth="1"/>
    <col min="13834" max="13834" width="0" style="1" hidden="1" customWidth="1"/>
    <col min="13835" max="13837" width="7" style="1" customWidth="1"/>
    <col min="13838" max="13838" width="7.5546875" style="1" customWidth="1"/>
    <col min="13839" max="14080" width="9.109375" style="1"/>
    <col min="14081" max="14081" width="5.44140625" style="1" customWidth="1"/>
    <col min="14082" max="14082" width="8.5546875" style="1" customWidth="1"/>
    <col min="14083" max="14083" width="14.6640625" style="1" customWidth="1"/>
    <col min="14084" max="14084" width="10" style="1" customWidth="1"/>
    <col min="14085" max="14085" width="12.33203125" style="1" bestFit="1" customWidth="1"/>
    <col min="14086" max="14086" width="18" style="1" bestFit="1" customWidth="1"/>
    <col min="14087" max="14089" width="7" style="1" customWidth="1"/>
    <col min="14090" max="14090" width="0" style="1" hidden="1" customWidth="1"/>
    <col min="14091" max="14093" width="7" style="1" customWidth="1"/>
    <col min="14094" max="14094" width="7.5546875" style="1" customWidth="1"/>
    <col min="14095" max="14336" width="9.109375" style="1"/>
    <col min="14337" max="14337" width="5.44140625" style="1" customWidth="1"/>
    <col min="14338" max="14338" width="8.5546875" style="1" customWidth="1"/>
    <col min="14339" max="14339" width="14.6640625" style="1" customWidth="1"/>
    <col min="14340" max="14340" width="10" style="1" customWidth="1"/>
    <col min="14341" max="14341" width="12.33203125" style="1" bestFit="1" customWidth="1"/>
    <col min="14342" max="14342" width="18" style="1" bestFit="1" customWidth="1"/>
    <col min="14343" max="14345" width="7" style="1" customWidth="1"/>
    <col min="14346" max="14346" width="0" style="1" hidden="1" customWidth="1"/>
    <col min="14347" max="14349" width="7" style="1" customWidth="1"/>
    <col min="14350" max="14350" width="7.5546875" style="1" customWidth="1"/>
    <col min="14351" max="14592" width="9.109375" style="1"/>
    <col min="14593" max="14593" width="5.44140625" style="1" customWidth="1"/>
    <col min="14594" max="14594" width="8.5546875" style="1" customWidth="1"/>
    <col min="14595" max="14595" width="14.6640625" style="1" customWidth="1"/>
    <col min="14596" max="14596" width="10" style="1" customWidth="1"/>
    <col min="14597" max="14597" width="12.33203125" style="1" bestFit="1" customWidth="1"/>
    <col min="14598" max="14598" width="18" style="1" bestFit="1" customWidth="1"/>
    <col min="14599" max="14601" width="7" style="1" customWidth="1"/>
    <col min="14602" max="14602" width="0" style="1" hidden="1" customWidth="1"/>
    <col min="14603" max="14605" width="7" style="1" customWidth="1"/>
    <col min="14606" max="14606" width="7.5546875" style="1" customWidth="1"/>
    <col min="14607" max="14848" width="9.109375" style="1"/>
    <col min="14849" max="14849" width="5.44140625" style="1" customWidth="1"/>
    <col min="14850" max="14850" width="8.5546875" style="1" customWidth="1"/>
    <col min="14851" max="14851" width="14.6640625" style="1" customWidth="1"/>
    <col min="14852" max="14852" width="10" style="1" customWidth="1"/>
    <col min="14853" max="14853" width="12.33203125" style="1" bestFit="1" customWidth="1"/>
    <col min="14854" max="14854" width="18" style="1" bestFit="1" customWidth="1"/>
    <col min="14855" max="14857" width="7" style="1" customWidth="1"/>
    <col min="14858" max="14858" width="0" style="1" hidden="1" customWidth="1"/>
    <col min="14859" max="14861" width="7" style="1" customWidth="1"/>
    <col min="14862" max="14862" width="7.5546875" style="1" customWidth="1"/>
    <col min="14863" max="15104" width="9.109375" style="1"/>
    <col min="15105" max="15105" width="5.44140625" style="1" customWidth="1"/>
    <col min="15106" max="15106" width="8.5546875" style="1" customWidth="1"/>
    <col min="15107" max="15107" width="14.6640625" style="1" customWidth="1"/>
    <col min="15108" max="15108" width="10" style="1" customWidth="1"/>
    <col min="15109" max="15109" width="12.33203125" style="1" bestFit="1" customWidth="1"/>
    <col min="15110" max="15110" width="18" style="1" bestFit="1" customWidth="1"/>
    <col min="15111" max="15113" width="7" style="1" customWidth="1"/>
    <col min="15114" max="15114" width="0" style="1" hidden="1" customWidth="1"/>
    <col min="15115" max="15117" width="7" style="1" customWidth="1"/>
    <col min="15118" max="15118" width="7.5546875" style="1" customWidth="1"/>
    <col min="15119" max="15360" width="9.109375" style="1"/>
    <col min="15361" max="15361" width="5.44140625" style="1" customWidth="1"/>
    <col min="15362" max="15362" width="8.5546875" style="1" customWidth="1"/>
    <col min="15363" max="15363" width="14.6640625" style="1" customWidth="1"/>
    <col min="15364" max="15364" width="10" style="1" customWidth="1"/>
    <col min="15365" max="15365" width="12.33203125" style="1" bestFit="1" customWidth="1"/>
    <col min="15366" max="15366" width="18" style="1" bestFit="1" customWidth="1"/>
    <col min="15367" max="15369" width="7" style="1" customWidth="1"/>
    <col min="15370" max="15370" width="0" style="1" hidden="1" customWidth="1"/>
    <col min="15371" max="15373" width="7" style="1" customWidth="1"/>
    <col min="15374" max="15374" width="7.5546875" style="1" customWidth="1"/>
    <col min="15375" max="15616" width="9.109375" style="1"/>
    <col min="15617" max="15617" width="5.44140625" style="1" customWidth="1"/>
    <col min="15618" max="15618" width="8.5546875" style="1" customWidth="1"/>
    <col min="15619" max="15619" width="14.6640625" style="1" customWidth="1"/>
    <col min="15620" max="15620" width="10" style="1" customWidth="1"/>
    <col min="15621" max="15621" width="12.33203125" style="1" bestFit="1" customWidth="1"/>
    <col min="15622" max="15622" width="18" style="1" bestFit="1" customWidth="1"/>
    <col min="15623" max="15625" width="7" style="1" customWidth="1"/>
    <col min="15626" max="15626" width="0" style="1" hidden="1" customWidth="1"/>
    <col min="15627" max="15629" width="7" style="1" customWidth="1"/>
    <col min="15630" max="15630" width="7.5546875" style="1" customWidth="1"/>
    <col min="15631" max="15872" width="9.109375" style="1"/>
    <col min="15873" max="15873" width="5.44140625" style="1" customWidth="1"/>
    <col min="15874" max="15874" width="8.5546875" style="1" customWidth="1"/>
    <col min="15875" max="15875" width="14.6640625" style="1" customWidth="1"/>
    <col min="15876" max="15876" width="10" style="1" customWidth="1"/>
    <col min="15877" max="15877" width="12.33203125" style="1" bestFit="1" customWidth="1"/>
    <col min="15878" max="15878" width="18" style="1" bestFit="1" customWidth="1"/>
    <col min="15879" max="15881" width="7" style="1" customWidth="1"/>
    <col min="15882" max="15882" width="0" style="1" hidden="1" customWidth="1"/>
    <col min="15883" max="15885" width="7" style="1" customWidth="1"/>
    <col min="15886" max="15886" width="7.5546875" style="1" customWidth="1"/>
    <col min="15887" max="16128" width="9.109375" style="1"/>
    <col min="16129" max="16129" width="5.44140625" style="1" customWidth="1"/>
    <col min="16130" max="16130" width="8.5546875" style="1" customWidth="1"/>
    <col min="16131" max="16131" width="14.6640625" style="1" customWidth="1"/>
    <col min="16132" max="16132" width="10" style="1" customWidth="1"/>
    <col min="16133" max="16133" width="12.33203125" style="1" bestFit="1" customWidth="1"/>
    <col min="16134" max="16134" width="18" style="1" bestFit="1" customWidth="1"/>
    <col min="16135" max="16137" width="7" style="1" customWidth="1"/>
    <col min="16138" max="16138" width="0" style="1" hidden="1" customWidth="1"/>
    <col min="16139" max="16141" width="7" style="1" customWidth="1"/>
    <col min="16142" max="16142" width="7.5546875" style="1" customWidth="1"/>
    <col min="16143" max="16384" width="9.109375" style="1"/>
  </cols>
  <sheetData>
    <row r="1" spans="1:16" ht="17.399999999999999" x14ac:dyDescent="0.3">
      <c r="A1" s="79" t="s">
        <v>271</v>
      </c>
      <c r="B1" s="2"/>
      <c r="E1" s="2"/>
      <c r="F1" s="80"/>
      <c r="H1" s="4"/>
      <c r="I1" s="1"/>
      <c r="J1" s="1"/>
      <c r="K1" s="1"/>
      <c r="L1" s="1"/>
      <c r="M1" s="1"/>
      <c r="N1" s="80" t="s">
        <v>287</v>
      </c>
    </row>
    <row r="2" spans="1:16" s="5" customFormat="1" ht="4.2" x14ac:dyDescent="0.15">
      <c r="B2" s="6"/>
      <c r="E2" s="7"/>
    </row>
    <row r="3" spans="1:16" ht="15.6" x14ac:dyDescent="0.3">
      <c r="B3" s="8" t="s">
        <v>140</v>
      </c>
      <c r="D3" s="9"/>
      <c r="E3" s="43" t="s">
        <v>90</v>
      </c>
      <c r="F3" s="44"/>
      <c r="G3" s="1"/>
      <c r="H3" s="1"/>
      <c r="I3" s="1"/>
      <c r="J3" s="1"/>
      <c r="K3" s="1"/>
      <c r="L3" s="1"/>
      <c r="M3" s="1"/>
      <c r="N3" s="1"/>
      <c r="P3" s="4"/>
    </row>
    <row r="4" spans="1:16" s="5" customFormat="1" ht="12.75" customHeight="1" thickBot="1" x14ac:dyDescent="0.2">
      <c r="B4" s="31"/>
      <c r="D4" s="32"/>
      <c r="E4" s="33"/>
      <c r="F4" s="32"/>
    </row>
    <row r="5" spans="1:16" ht="13.8" thickBot="1" x14ac:dyDescent="0.3">
      <c r="G5" s="149" t="s">
        <v>94</v>
      </c>
      <c r="H5" s="150"/>
      <c r="I5" s="150"/>
      <c r="J5" s="150"/>
      <c r="K5" s="150"/>
      <c r="L5" s="150"/>
      <c r="M5" s="151"/>
    </row>
    <row r="6" spans="1:16" ht="13.8" thickBot="1" x14ac:dyDescent="0.3">
      <c r="A6" s="57" t="s">
        <v>137</v>
      </c>
      <c r="B6" s="45" t="s">
        <v>0</v>
      </c>
      <c r="C6" s="46" t="s">
        <v>1</v>
      </c>
      <c r="D6" s="47" t="s">
        <v>2</v>
      </c>
      <c r="E6" s="48" t="s">
        <v>3</v>
      </c>
      <c r="F6" s="49" t="s">
        <v>4</v>
      </c>
      <c r="G6" s="50">
        <v>1</v>
      </c>
      <c r="H6" s="51">
        <v>2</v>
      </c>
      <c r="I6" s="51">
        <v>3</v>
      </c>
      <c r="J6" s="51" t="s">
        <v>89</v>
      </c>
      <c r="K6" s="51">
        <v>4</v>
      </c>
      <c r="L6" s="51">
        <v>5</v>
      </c>
      <c r="M6" s="52">
        <v>6</v>
      </c>
      <c r="N6" s="53" t="s">
        <v>95</v>
      </c>
      <c r="O6" s="117" t="s">
        <v>283</v>
      </c>
    </row>
    <row r="7" spans="1:16" ht="13.8" thickBot="1" x14ac:dyDescent="0.3">
      <c r="A7" s="56" t="s">
        <v>96</v>
      </c>
      <c r="B7" s="35" t="s">
        <v>777</v>
      </c>
      <c r="C7" s="36" t="s">
        <v>467</v>
      </c>
      <c r="D7" s="37">
        <v>40481</v>
      </c>
      <c r="E7" s="38" t="s">
        <v>682</v>
      </c>
      <c r="F7" s="39" t="s">
        <v>469</v>
      </c>
      <c r="G7" s="40">
        <v>12.41</v>
      </c>
      <c r="H7" s="40">
        <v>16.25</v>
      </c>
      <c r="I7" s="40">
        <v>18.109000000000002</v>
      </c>
      <c r="J7" s="41"/>
      <c r="K7" s="40">
        <v>16.27</v>
      </c>
      <c r="L7" s="40" t="s">
        <v>767</v>
      </c>
      <c r="M7" s="54">
        <v>19.2</v>
      </c>
      <c r="N7" s="55">
        <f>MAX(G7:I7,K7:M7)</f>
        <v>19.2</v>
      </c>
      <c r="O7" s="116" t="str">
        <f>IF(ISBLANK(N7),"",IF(N7&gt;=90,"KSM",IF(N7&gt;=45,"I A",IF(N7&gt;=37,"II A",IF(N7&gt;=31,"III A",IF(N7&gt;=26,"I JA",IF(N7&gt;=22,"II JA",IF(N7&gt;=19,"III JA"))))))))</f>
        <v>III JA</v>
      </c>
    </row>
    <row r="8" spans="1:16" ht="13.8" thickBot="1" x14ac:dyDescent="0.3">
      <c r="A8" s="56" t="s">
        <v>97</v>
      </c>
      <c r="B8" s="35" t="s">
        <v>778</v>
      </c>
      <c r="C8" s="36" t="s">
        <v>779</v>
      </c>
      <c r="D8" s="37">
        <v>41253</v>
      </c>
      <c r="E8" s="38" t="s">
        <v>682</v>
      </c>
      <c r="F8" s="39" t="s">
        <v>469</v>
      </c>
      <c r="G8" s="40">
        <v>15.5</v>
      </c>
      <c r="H8" s="40">
        <v>14.35</v>
      </c>
      <c r="I8" s="40">
        <v>17.2</v>
      </c>
      <c r="J8" s="41"/>
      <c r="K8" s="40">
        <v>16.25</v>
      </c>
      <c r="L8" s="40">
        <v>17.61</v>
      </c>
      <c r="M8" s="54">
        <v>18.899999999999999</v>
      </c>
      <c r="N8" s="55">
        <f t="shared" ref="N8" si="0">MAX(G8:I8,K8:M8)</f>
        <v>18.899999999999999</v>
      </c>
      <c r="O8" s="116"/>
    </row>
    <row r="9" spans="1:16" x14ac:dyDescent="0.25">
      <c r="I9" s="1"/>
    </row>
    <row r="10" spans="1:16" s="5" customFormat="1" ht="4.2" x14ac:dyDescent="0.15">
      <c r="B10" s="6"/>
      <c r="E10" s="7"/>
    </row>
    <row r="11" spans="1:16" ht="15.6" x14ac:dyDescent="0.3">
      <c r="B11" s="8" t="s">
        <v>140</v>
      </c>
      <c r="D11" s="9"/>
      <c r="E11" s="43" t="s">
        <v>91</v>
      </c>
      <c r="F11" s="44"/>
      <c r="G11" s="1"/>
      <c r="H11" s="1"/>
      <c r="I11" s="1"/>
      <c r="J11" s="1"/>
      <c r="K11" s="1"/>
      <c r="L11" s="1"/>
      <c r="M11" s="1"/>
      <c r="N11" s="1"/>
      <c r="P11" s="4"/>
    </row>
    <row r="12" spans="1:16" s="5" customFormat="1" ht="12.75" customHeight="1" thickBot="1" x14ac:dyDescent="0.2">
      <c r="B12" s="31"/>
      <c r="D12" s="32"/>
      <c r="E12" s="33"/>
      <c r="F12" s="32"/>
    </row>
    <row r="13" spans="1:16" ht="13.8" thickBot="1" x14ac:dyDescent="0.3">
      <c r="G13" s="149" t="s">
        <v>94</v>
      </c>
      <c r="H13" s="150"/>
      <c r="I13" s="150"/>
      <c r="J13" s="150"/>
      <c r="K13" s="150"/>
      <c r="L13" s="150"/>
      <c r="M13" s="151"/>
    </row>
    <row r="14" spans="1:16" ht="13.8" thickBot="1" x14ac:dyDescent="0.3">
      <c r="A14" s="57" t="s">
        <v>137</v>
      </c>
      <c r="B14" s="45" t="s">
        <v>0</v>
      </c>
      <c r="C14" s="46" t="s">
        <v>1</v>
      </c>
      <c r="D14" s="47" t="s">
        <v>2</v>
      </c>
      <c r="E14" s="48" t="s">
        <v>3</v>
      </c>
      <c r="F14" s="49" t="s">
        <v>4</v>
      </c>
      <c r="G14" s="50">
        <v>1</v>
      </c>
      <c r="H14" s="51">
        <v>2</v>
      </c>
      <c r="I14" s="51">
        <v>3</v>
      </c>
      <c r="J14" s="51" t="s">
        <v>89</v>
      </c>
      <c r="K14" s="51">
        <v>4</v>
      </c>
      <c r="L14" s="51">
        <v>5</v>
      </c>
      <c r="M14" s="52">
        <v>6</v>
      </c>
      <c r="N14" s="53" t="s">
        <v>95</v>
      </c>
      <c r="O14" s="117" t="s">
        <v>283</v>
      </c>
    </row>
    <row r="15" spans="1:16" ht="13.8" thickBot="1" x14ac:dyDescent="0.3">
      <c r="A15" s="56" t="s">
        <v>96</v>
      </c>
      <c r="B15" s="35" t="s">
        <v>259</v>
      </c>
      <c r="C15" s="36" t="s">
        <v>470</v>
      </c>
      <c r="D15" s="37" t="s">
        <v>471</v>
      </c>
      <c r="E15" s="38" t="s">
        <v>682</v>
      </c>
      <c r="F15" s="39" t="s">
        <v>469</v>
      </c>
      <c r="G15" s="40">
        <v>23.1</v>
      </c>
      <c r="H15" s="40">
        <v>25.02</v>
      </c>
      <c r="I15" s="40" t="s">
        <v>767</v>
      </c>
      <c r="J15" s="41"/>
      <c r="K15" s="40">
        <v>20.25</v>
      </c>
      <c r="L15" s="40">
        <v>21.62</v>
      </c>
      <c r="M15" s="54">
        <v>24.92</v>
      </c>
      <c r="N15" s="55">
        <f>MAX(G15:I15,K15:M15)</f>
        <v>25.02</v>
      </c>
      <c r="O15" s="145" t="b">
        <f>IF(ISBLANK(N15),"",IF(N15&gt;=99,"KSM",IF(N15&gt;=99,"I A",IF(N15&gt;=99,"II A",IF(N15&gt;=50.5,"III A",IF(N15&gt;=42,"I JA",IF(N15&gt;=35.5,"II JA",IF(N15&gt;=30,"III JA"))))))))</f>
        <v>0</v>
      </c>
    </row>
    <row r="16" spans="1:16" ht="13.8" thickBot="1" x14ac:dyDescent="0.3">
      <c r="A16" s="56" t="s">
        <v>97</v>
      </c>
      <c r="B16" s="35" t="s">
        <v>48</v>
      </c>
      <c r="C16" s="36" t="s">
        <v>193</v>
      </c>
      <c r="D16" s="37" t="s">
        <v>194</v>
      </c>
      <c r="E16" s="38" t="s">
        <v>682</v>
      </c>
      <c r="F16" s="39" t="s">
        <v>469</v>
      </c>
      <c r="G16" s="40">
        <v>15.5</v>
      </c>
      <c r="H16" s="40">
        <v>14.35</v>
      </c>
      <c r="I16" s="40">
        <v>17.2</v>
      </c>
      <c r="J16" s="41"/>
      <c r="K16" s="40">
        <v>16.25</v>
      </c>
      <c r="L16" s="40">
        <v>17.61</v>
      </c>
      <c r="M16" s="54">
        <v>18.899999999999999</v>
      </c>
      <c r="N16" s="55">
        <f>MAX(G16:I16,K16:M16)</f>
        <v>18.899999999999999</v>
      </c>
      <c r="O16" s="145" t="b">
        <f>IF(ISBLANK(N16),"",IF(N16&gt;=99,"KSM",IF(N16&gt;=99,"I A",IF(N16&gt;=99,"II A",IF(N16&gt;=50.5,"III A",IF(N16&gt;=42,"I JA",IF(N16&gt;=35.5,"II JA",IF(N16&gt;=30,"III JA"))))))))</f>
        <v>0</v>
      </c>
    </row>
    <row r="17" spans="1:15" ht="13.8" thickBot="1" x14ac:dyDescent="0.3">
      <c r="A17" s="56" t="s">
        <v>98</v>
      </c>
      <c r="B17" s="35" t="s">
        <v>476</v>
      </c>
      <c r="C17" s="36" t="s">
        <v>477</v>
      </c>
      <c r="D17" s="37" t="s">
        <v>478</v>
      </c>
      <c r="E17" s="38" t="s">
        <v>11</v>
      </c>
      <c r="F17" s="39" t="s">
        <v>469</v>
      </c>
      <c r="G17" s="40" t="s">
        <v>767</v>
      </c>
      <c r="H17" s="40">
        <v>12.8</v>
      </c>
      <c r="I17" s="40">
        <v>15.7</v>
      </c>
      <c r="J17" s="41"/>
      <c r="K17" s="40" t="s">
        <v>767</v>
      </c>
      <c r="L17" s="40" t="s">
        <v>767</v>
      </c>
      <c r="M17" s="54">
        <v>15.15</v>
      </c>
      <c r="N17" s="55">
        <f>MAX(G17:I17,K17:M17)</f>
        <v>15.7</v>
      </c>
      <c r="O17" s="145" t="b">
        <f>IF(ISBLANK(N17),"",IF(N17&gt;=99,"KSM",IF(N17&gt;=99,"I A",IF(N17&gt;=99,"II A",IF(N17&gt;=50.5,"III A",IF(N17&gt;=42,"I JA",IF(N17&gt;=35.5,"II JA",IF(N17&gt;=30,"III JA"))))))))</f>
        <v>0</v>
      </c>
    </row>
  </sheetData>
  <sortState ref="A15:P17">
    <sortCondition descending="1" ref="N15:N17"/>
  </sortState>
  <mergeCells count="2">
    <mergeCell ref="G5:M5"/>
    <mergeCell ref="G13:M13"/>
  </mergeCells>
  <printOptions horizontalCentered="1"/>
  <pageMargins left="0.39370078740157483" right="0.39370078740157483" top="0.4" bottom="0.26" header="0.26" footer="0.2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showZeros="0" zoomScaleNormal="100" workbookViewId="0"/>
  </sheetViews>
  <sheetFormatPr defaultRowHeight="13.2" x14ac:dyDescent="0.25"/>
  <cols>
    <col min="1" max="1" width="5.44140625" style="1" customWidth="1"/>
    <col min="2" max="2" width="14.5546875" style="1" customWidth="1"/>
    <col min="3" max="3" width="13.6640625" style="1" bestFit="1" customWidth="1"/>
    <col min="4" max="4" width="10.88671875" style="1" customWidth="1"/>
    <col min="5" max="5" width="13.88671875" style="1" bestFit="1" customWidth="1"/>
    <col min="6" max="6" width="23.88671875" style="1" bestFit="1" customWidth="1"/>
    <col min="7" max="11" width="7" style="42" customWidth="1"/>
    <col min="12" max="12" width="7.5546875" style="34" customWidth="1"/>
    <col min="13" max="255" width="8.88671875" style="1"/>
    <col min="256" max="256" width="5.44140625" style="1" customWidth="1"/>
    <col min="257" max="257" width="9.44140625" style="1" customWidth="1"/>
    <col min="258" max="258" width="13.5546875" style="1" customWidth="1"/>
    <col min="259" max="259" width="10.88671875" style="1" customWidth="1"/>
    <col min="260" max="260" width="13.88671875" style="1" bestFit="1" customWidth="1"/>
    <col min="261" max="261" width="20.88671875" style="1" bestFit="1" customWidth="1"/>
    <col min="262" max="263" width="7" style="1" customWidth="1"/>
    <col min="264" max="264" width="12" style="1" bestFit="1" customWidth="1"/>
    <col min="265" max="267" width="7" style="1" customWidth="1"/>
    <col min="268" max="268" width="7.5546875" style="1" customWidth="1"/>
    <col min="269" max="511" width="8.88671875" style="1"/>
    <col min="512" max="512" width="5.44140625" style="1" customWidth="1"/>
    <col min="513" max="513" width="9.44140625" style="1" customWidth="1"/>
    <col min="514" max="514" width="13.5546875" style="1" customWidth="1"/>
    <col min="515" max="515" width="10.88671875" style="1" customWidth="1"/>
    <col min="516" max="516" width="13.88671875" style="1" bestFit="1" customWidth="1"/>
    <col min="517" max="517" width="20.88671875" style="1" bestFit="1" customWidth="1"/>
    <col min="518" max="519" width="7" style="1" customWidth="1"/>
    <col min="520" max="520" width="12" style="1" bestFit="1" customWidth="1"/>
    <col min="521" max="523" width="7" style="1" customWidth="1"/>
    <col min="524" max="524" width="7.5546875" style="1" customWidth="1"/>
    <col min="525" max="767" width="8.88671875" style="1"/>
    <col min="768" max="768" width="5.44140625" style="1" customWidth="1"/>
    <col min="769" max="769" width="9.44140625" style="1" customWidth="1"/>
    <col min="770" max="770" width="13.5546875" style="1" customWidth="1"/>
    <col min="771" max="771" width="10.88671875" style="1" customWidth="1"/>
    <col min="772" max="772" width="13.88671875" style="1" bestFit="1" customWidth="1"/>
    <col min="773" max="773" width="20.88671875" style="1" bestFit="1" customWidth="1"/>
    <col min="774" max="775" width="7" style="1" customWidth="1"/>
    <col min="776" max="776" width="12" style="1" bestFit="1" customWidth="1"/>
    <col min="777" max="779" width="7" style="1" customWidth="1"/>
    <col min="780" max="780" width="7.5546875" style="1" customWidth="1"/>
    <col min="781" max="1023" width="8.88671875" style="1"/>
    <col min="1024" max="1024" width="5.44140625" style="1" customWidth="1"/>
    <col min="1025" max="1025" width="9.44140625" style="1" customWidth="1"/>
    <col min="1026" max="1026" width="13.5546875" style="1" customWidth="1"/>
    <col min="1027" max="1027" width="10.88671875" style="1" customWidth="1"/>
    <col min="1028" max="1028" width="13.88671875" style="1" bestFit="1" customWidth="1"/>
    <col min="1029" max="1029" width="20.88671875" style="1" bestFit="1" customWidth="1"/>
    <col min="1030" max="1031" width="7" style="1" customWidth="1"/>
    <col min="1032" max="1032" width="12" style="1" bestFit="1" customWidth="1"/>
    <col min="1033" max="1035" width="7" style="1" customWidth="1"/>
    <col min="1036" max="1036" width="7.5546875" style="1" customWidth="1"/>
    <col min="1037" max="1279" width="8.88671875" style="1"/>
    <col min="1280" max="1280" width="5.44140625" style="1" customWidth="1"/>
    <col min="1281" max="1281" width="9.44140625" style="1" customWidth="1"/>
    <col min="1282" max="1282" width="13.5546875" style="1" customWidth="1"/>
    <col min="1283" max="1283" width="10.88671875" style="1" customWidth="1"/>
    <col min="1284" max="1284" width="13.88671875" style="1" bestFit="1" customWidth="1"/>
    <col min="1285" max="1285" width="20.88671875" style="1" bestFit="1" customWidth="1"/>
    <col min="1286" max="1287" width="7" style="1" customWidth="1"/>
    <col min="1288" max="1288" width="12" style="1" bestFit="1" customWidth="1"/>
    <col min="1289" max="1291" width="7" style="1" customWidth="1"/>
    <col min="1292" max="1292" width="7.5546875" style="1" customWidth="1"/>
    <col min="1293" max="1535" width="8.88671875" style="1"/>
    <col min="1536" max="1536" width="5.44140625" style="1" customWidth="1"/>
    <col min="1537" max="1537" width="9.44140625" style="1" customWidth="1"/>
    <col min="1538" max="1538" width="13.5546875" style="1" customWidth="1"/>
    <col min="1539" max="1539" width="10.88671875" style="1" customWidth="1"/>
    <col min="1540" max="1540" width="13.88671875" style="1" bestFit="1" customWidth="1"/>
    <col min="1541" max="1541" width="20.88671875" style="1" bestFit="1" customWidth="1"/>
    <col min="1542" max="1543" width="7" style="1" customWidth="1"/>
    <col min="1544" max="1544" width="12" style="1" bestFit="1" customWidth="1"/>
    <col min="1545" max="1547" width="7" style="1" customWidth="1"/>
    <col min="1548" max="1548" width="7.5546875" style="1" customWidth="1"/>
    <col min="1549" max="1791" width="8.88671875" style="1"/>
    <col min="1792" max="1792" width="5.44140625" style="1" customWidth="1"/>
    <col min="1793" max="1793" width="9.44140625" style="1" customWidth="1"/>
    <col min="1794" max="1794" width="13.5546875" style="1" customWidth="1"/>
    <col min="1795" max="1795" width="10.88671875" style="1" customWidth="1"/>
    <col min="1796" max="1796" width="13.88671875" style="1" bestFit="1" customWidth="1"/>
    <col min="1797" max="1797" width="20.88671875" style="1" bestFit="1" customWidth="1"/>
    <col min="1798" max="1799" width="7" style="1" customWidth="1"/>
    <col min="1800" max="1800" width="12" style="1" bestFit="1" customWidth="1"/>
    <col min="1801" max="1803" width="7" style="1" customWidth="1"/>
    <col min="1804" max="1804" width="7.5546875" style="1" customWidth="1"/>
    <col min="1805" max="2047" width="8.88671875" style="1"/>
    <col min="2048" max="2048" width="5.44140625" style="1" customWidth="1"/>
    <col min="2049" max="2049" width="9.44140625" style="1" customWidth="1"/>
    <col min="2050" max="2050" width="13.5546875" style="1" customWidth="1"/>
    <col min="2051" max="2051" width="10.88671875" style="1" customWidth="1"/>
    <col min="2052" max="2052" width="13.88671875" style="1" bestFit="1" customWidth="1"/>
    <col min="2053" max="2053" width="20.88671875" style="1" bestFit="1" customWidth="1"/>
    <col min="2054" max="2055" width="7" style="1" customWidth="1"/>
    <col min="2056" max="2056" width="12" style="1" bestFit="1" customWidth="1"/>
    <col min="2057" max="2059" width="7" style="1" customWidth="1"/>
    <col min="2060" max="2060" width="7.5546875" style="1" customWidth="1"/>
    <col min="2061" max="2303" width="8.88671875" style="1"/>
    <col min="2304" max="2304" width="5.44140625" style="1" customWidth="1"/>
    <col min="2305" max="2305" width="9.44140625" style="1" customWidth="1"/>
    <col min="2306" max="2306" width="13.5546875" style="1" customWidth="1"/>
    <col min="2307" max="2307" width="10.88671875" style="1" customWidth="1"/>
    <col min="2308" max="2308" width="13.88671875" style="1" bestFit="1" customWidth="1"/>
    <col min="2309" max="2309" width="20.88671875" style="1" bestFit="1" customWidth="1"/>
    <col min="2310" max="2311" width="7" style="1" customWidth="1"/>
    <col min="2312" max="2312" width="12" style="1" bestFit="1" customWidth="1"/>
    <col min="2313" max="2315" width="7" style="1" customWidth="1"/>
    <col min="2316" max="2316" width="7.5546875" style="1" customWidth="1"/>
    <col min="2317" max="2559" width="8.88671875" style="1"/>
    <col min="2560" max="2560" width="5.44140625" style="1" customWidth="1"/>
    <col min="2561" max="2561" width="9.44140625" style="1" customWidth="1"/>
    <col min="2562" max="2562" width="13.5546875" style="1" customWidth="1"/>
    <col min="2563" max="2563" width="10.88671875" style="1" customWidth="1"/>
    <col min="2564" max="2564" width="13.88671875" style="1" bestFit="1" customWidth="1"/>
    <col min="2565" max="2565" width="20.88671875" style="1" bestFit="1" customWidth="1"/>
    <col min="2566" max="2567" width="7" style="1" customWidth="1"/>
    <col min="2568" max="2568" width="12" style="1" bestFit="1" customWidth="1"/>
    <col min="2569" max="2571" width="7" style="1" customWidth="1"/>
    <col min="2572" max="2572" width="7.5546875" style="1" customWidth="1"/>
    <col min="2573" max="2815" width="8.88671875" style="1"/>
    <col min="2816" max="2816" width="5.44140625" style="1" customWidth="1"/>
    <col min="2817" max="2817" width="9.44140625" style="1" customWidth="1"/>
    <col min="2818" max="2818" width="13.5546875" style="1" customWidth="1"/>
    <col min="2819" max="2819" width="10.88671875" style="1" customWidth="1"/>
    <col min="2820" max="2820" width="13.88671875" style="1" bestFit="1" customWidth="1"/>
    <col min="2821" max="2821" width="20.88671875" style="1" bestFit="1" customWidth="1"/>
    <col min="2822" max="2823" width="7" style="1" customWidth="1"/>
    <col min="2824" max="2824" width="12" style="1" bestFit="1" customWidth="1"/>
    <col min="2825" max="2827" width="7" style="1" customWidth="1"/>
    <col min="2828" max="2828" width="7.5546875" style="1" customWidth="1"/>
    <col min="2829" max="3071" width="8.88671875" style="1"/>
    <col min="3072" max="3072" width="5.44140625" style="1" customWidth="1"/>
    <col min="3073" max="3073" width="9.44140625" style="1" customWidth="1"/>
    <col min="3074" max="3074" width="13.5546875" style="1" customWidth="1"/>
    <col min="3075" max="3075" width="10.88671875" style="1" customWidth="1"/>
    <col min="3076" max="3076" width="13.88671875" style="1" bestFit="1" customWidth="1"/>
    <col min="3077" max="3077" width="20.88671875" style="1" bestFit="1" customWidth="1"/>
    <col min="3078" max="3079" width="7" style="1" customWidth="1"/>
    <col min="3080" max="3080" width="12" style="1" bestFit="1" customWidth="1"/>
    <col min="3081" max="3083" width="7" style="1" customWidth="1"/>
    <col min="3084" max="3084" width="7.5546875" style="1" customWidth="1"/>
    <col min="3085" max="3327" width="8.88671875" style="1"/>
    <col min="3328" max="3328" width="5.44140625" style="1" customWidth="1"/>
    <col min="3329" max="3329" width="9.44140625" style="1" customWidth="1"/>
    <col min="3330" max="3330" width="13.5546875" style="1" customWidth="1"/>
    <col min="3331" max="3331" width="10.88671875" style="1" customWidth="1"/>
    <col min="3332" max="3332" width="13.88671875" style="1" bestFit="1" customWidth="1"/>
    <col min="3333" max="3333" width="20.88671875" style="1" bestFit="1" customWidth="1"/>
    <col min="3334" max="3335" width="7" style="1" customWidth="1"/>
    <col min="3336" max="3336" width="12" style="1" bestFit="1" customWidth="1"/>
    <col min="3337" max="3339" width="7" style="1" customWidth="1"/>
    <col min="3340" max="3340" width="7.5546875" style="1" customWidth="1"/>
    <col min="3341" max="3583" width="8.88671875" style="1"/>
    <col min="3584" max="3584" width="5.44140625" style="1" customWidth="1"/>
    <col min="3585" max="3585" width="9.44140625" style="1" customWidth="1"/>
    <col min="3586" max="3586" width="13.5546875" style="1" customWidth="1"/>
    <col min="3587" max="3587" width="10.88671875" style="1" customWidth="1"/>
    <col min="3588" max="3588" width="13.88671875" style="1" bestFit="1" customWidth="1"/>
    <col min="3589" max="3589" width="20.88671875" style="1" bestFit="1" customWidth="1"/>
    <col min="3590" max="3591" width="7" style="1" customWidth="1"/>
    <col min="3592" max="3592" width="12" style="1" bestFit="1" customWidth="1"/>
    <col min="3593" max="3595" width="7" style="1" customWidth="1"/>
    <col min="3596" max="3596" width="7.5546875" style="1" customWidth="1"/>
    <col min="3597" max="3839" width="8.88671875" style="1"/>
    <col min="3840" max="3840" width="5.44140625" style="1" customWidth="1"/>
    <col min="3841" max="3841" width="9.44140625" style="1" customWidth="1"/>
    <col min="3842" max="3842" width="13.5546875" style="1" customWidth="1"/>
    <col min="3843" max="3843" width="10.88671875" style="1" customWidth="1"/>
    <col min="3844" max="3844" width="13.88671875" style="1" bestFit="1" customWidth="1"/>
    <col min="3845" max="3845" width="20.88671875" style="1" bestFit="1" customWidth="1"/>
    <col min="3846" max="3847" width="7" style="1" customWidth="1"/>
    <col min="3848" max="3848" width="12" style="1" bestFit="1" customWidth="1"/>
    <col min="3849" max="3851" width="7" style="1" customWidth="1"/>
    <col min="3852" max="3852" width="7.5546875" style="1" customWidth="1"/>
    <col min="3853" max="4095" width="8.88671875" style="1"/>
    <col min="4096" max="4096" width="5.44140625" style="1" customWidth="1"/>
    <col min="4097" max="4097" width="9.44140625" style="1" customWidth="1"/>
    <col min="4098" max="4098" width="13.5546875" style="1" customWidth="1"/>
    <col min="4099" max="4099" width="10.88671875" style="1" customWidth="1"/>
    <col min="4100" max="4100" width="13.88671875" style="1" bestFit="1" customWidth="1"/>
    <col min="4101" max="4101" width="20.88671875" style="1" bestFit="1" customWidth="1"/>
    <col min="4102" max="4103" width="7" style="1" customWidth="1"/>
    <col min="4104" max="4104" width="12" style="1" bestFit="1" customWidth="1"/>
    <col min="4105" max="4107" width="7" style="1" customWidth="1"/>
    <col min="4108" max="4108" width="7.5546875" style="1" customWidth="1"/>
    <col min="4109" max="4351" width="8.88671875" style="1"/>
    <col min="4352" max="4352" width="5.44140625" style="1" customWidth="1"/>
    <col min="4353" max="4353" width="9.44140625" style="1" customWidth="1"/>
    <col min="4354" max="4354" width="13.5546875" style="1" customWidth="1"/>
    <col min="4355" max="4355" width="10.88671875" style="1" customWidth="1"/>
    <col min="4356" max="4356" width="13.88671875" style="1" bestFit="1" customWidth="1"/>
    <col min="4357" max="4357" width="20.88671875" style="1" bestFit="1" customWidth="1"/>
    <col min="4358" max="4359" width="7" style="1" customWidth="1"/>
    <col min="4360" max="4360" width="12" style="1" bestFit="1" customWidth="1"/>
    <col min="4361" max="4363" width="7" style="1" customWidth="1"/>
    <col min="4364" max="4364" width="7.5546875" style="1" customWidth="1"/>
    <col min="4365" max="4607" width="8.88671875" style="1"/>
    <col min="4608" max="4608" width="5.44140625" style="1" customWidth="1"/>
    <col min="4609" max="4609" width="9.44140625" style="1" customWidth="1"/>
    <col min="4610" max="4610" width="13.5546875" style="1" customWidth="1"/>
    <col min="4611" max="4611" width="10.88671875" style="1" customWidth="1"/>
    <col min="4612" max="4612" width="13.88671875" style="1" bestFit="1" customWidth="1"/>
    <col min="4613" max="4613" width="20.88671875" style="1" bestFit="1" customWidth="1"/>
    <col min="4614" max="4615" width="7" style="1" customWidth="1"/>
    <col min="4616" max="4616" width="12" style="1" bestFit="1" customWidth="1"/>
    <col min="4617" max="4619" width="7" style="1" customWidth="1"/>
    <col min="4620" max="4620" width="7.5546875" style="1" customWidth="1"/>
    <col min="4621" max="4863" width="8.88671875" style="1"/>
    <col min="4864" max="4864" width="5.44140625" style="1" customWidth="1"/>
    <col min="4865" max="4865" width="9.44140625" style="1" customWidth="1"/>
    <col min="4866" max="4866" width="13.5546875" style="1" customWidth="1"/>
    <col min="4867" max="4867" width="10.88671875" style="1" customWidth="1"/>
    <col min="4868" max="4868" width="13.88671875" style="1" bestFit="1" customWidth="1"/>
    <col min="4869" max="4869" width="20.88671875" style="1" bestFit="1" customWidth="1"/>
    <col min="4870" max="4871" width="7" style="1" customWidth="1"/>
    <col min="4872" max="4872" width="12" style="1" bestFit="1" customWidth="1"/>
    <col min="4873" max="4875" width="7" style="1" customWidth="1"/>
    <col min="4876" max="4876" width="7.5546875" style="1" customWidth="1"/>
    <col min="4877" max="5119" width="8.88671875" style="1"/>
    <col min="5120" max="5120" width="5.44140625" style="1" customWidth="1"/>
    <col min="5121" max="5121" width="9.44140625" style="1" customWidth="1"/>
    <col min="5122" max="5122" width="13.5546875" style="1" customWidth="1"/>
    <col min="5123" max="5123" width="10.88671875" style="1" customWidth="1"/>
    <col min="5124" max="5124" width="13.88671875" style="1" bestFit="1" customWidth="1"/>
    <col min="5125" max="5125" width="20.88671875" style="1" bestFit="1" customWidth="1"/>
    <col min="5126" max="5127" width="7" style="1" customWidth="1"/>
    <col min="5128" max="5128" width="12" style="1" bestFit="1" customWidth="1"/>
    <col min="5129" max="5131" width="7" style="1" customWidth="1"/>
    <col min="5132" max="5132" width="7.5546875" style="1" customWidth="1"/>
    <col min="5133" max="5375" width="8.88671875" style="1"/>
    <col min="5376" max="5376" width="5.44140625" style="1" customWidth="1"/>
    <col min="5377" max="5377" width="9.44140625" style="1" customWidth="1"/>
    <col min="5378" max="5378" width="13.5546875" style="1" customWidth="1"/>
    <col min="5379" max="5379" width="10.88671875" style="1" customWidth="1"/>
    <col min="5380" max="5380" width="13.88671875" style="1" bestFit="1" customWidth="1"/>
    <col min="5381" max="5381" width="20.88671875" style="1" bestFit="1" customWidth="1"/>
    <col min="5382" max="5383" width="7" style="1" customWidth="1"/>
    <col min="5384" max="5384" width="12" style="1" bestFit="1" customWidth="1"/>
    <col min="5385" max="5387" width="7" style="1" customWidth="1"/>
    <col min="5388" max="5388" width="7.5546875" style="1" customWidth="1"/>
    <col min="5389" max="5631" width="8.88671875" style="1"/>
    <col min="5632" max="5632" width="5.44140625" style="1" customWidth="1"/>
    <col min="5633" max="5633" width="9.44140625" style="1" customWidth="1"/>
    <col min="5634" max="5634" width="13.5546875" style="1" customWidth="1"/>
    <col min="5635" max="5635" width="10.88671875" style="1" customWidth="1"/>
    <col min="5636" max="5636" width="13.88671875" style="1" bestFit="1" customWidth="1"/>
    <col min="5637" max="5637" width="20.88671875" style="1" bestFit="1" customWidth="1"/>
    <col min="5638" max="5639" width="7" style="1" customWidth="1"/>
    <col min="5640" max="5640" width="12" style="1" bestFit="1" customWidth="1"/>
    <col min="5641" max="5643" width="7" style="1" customWidth="1"/>
    <col min="5644" max="5644" width="7.5546875" style="1" customWidth="1"/>
    <col min="5645" max="5887" width="8.88671875" style="1"/>
    <col min="5888" max="5888" width="5.44140625" style="1" customWidth="1"/>
    <col min="5889" max="5889" width="9.44140625" style="1" customWidth="1"/>
    <col min="5890" max="5890" width="13.5546875" style="1" customWidth="1"/>
    <col min="5891" max="5891" width="10.88671875" style="1" customWidth="1"/>
    <col min="5892" max="5892" width="13.88671875" style="1" bestFit="1" customWidth="1"/>
    <col min="5893" max="5893" width="20.88671875" style="1" bestFit="1" customWidth="1"/>
    <col min="5894" max="5895" width="7" style="1" customWidth="1"/>
    <col min="5896" max="5896" width="12" style="1" bestFit="1" customWidth="1"/>
    <col min="5897" max="5899" width="7" style="1" customWidth="1"/>
    <col min="5900" max="5900" width="7.5546875" style="1" customWidth="1"/>
    <col min="5901" max="6143" width="8.88671875" style="1"/>
    <col min="6144" max="6144" width="5.44140625" style="1" customWidth="1"/>
    <col min="6145" max="6145" width="9.44140625" style="1" customWidth="1"/>
    <col min="6146" max="6146" width="13.5546875" style="1" customWidth="1"/>
    <col min="6147" max="6147" width="10.88671875" style="1" customWidth="1"/>
    <col min="6148" max="6148" width="13.88671875" style="1" bestFit="1" customWidth="1"/>
    <col min="6149" max="6149" width="20.88671875" style="1" bestFit="1" customWidth="1"/>
    <col min="6150" max="6151" width="7" style="1" customWidth="1"/>
    <col min="6152" max="6152" width="12" style="1" bestFit="1" customWidth="1"/>
    <col min="6153" max="6155" width="7" style="1" customWidth="1"/>
    <col min="6156" max="6156" width="7.5546875" style="1" customWidth="1"/>
    <col min="6157" max="6399" width="8.88671875" style="1"/>
    <col min="6400" max="6400" width="5.44140625" style="1" customWidth="1"/>
    <col min="6401" max="6401" width="9.44140625" style="1" customWidth="1"/>
    <col min="6402" max="6402" width="13.5546875" style="1" customWidth="1"/>
    <col min="6403" max="6403" width="10.88671875" style="1" customWidth="1"/>
    <col min="6404" max="6404" width="13.88671875" style="1" bestFit="1" customWidth="1"/>
    <col min="6405" max="6405" width="20.88671875" style="1" bestFit="1" customWidth="1"/>
    <col min="6406" max="6407" width="7" style="1" customWidth="1"/>
    <col min="6408" max="6408" width="12" style="1" bestFit="1" customWidth="1"/>
    <col min="6409" max="6411" width="7" style="1" customWidth="1"/>
    <col min="6412" max="6412" width="7.5546875" style="1" customWidth="1"/>
    <col min="6413" max="6655" width="8.88671875" style="1"/>
    <col min="6656" max="6656" width="5.44140625" style="1" customWidth="1"/>
    <col min="6657" max="6657" width="9.44140625" style="1" customWidth="1"/>
    <col min="6658" max="6658" width="13.5546875" style="1" customWidth="1"/>
    <col min="6659" max="6659" width="10.88671875" style="1" customWidth="1"/>
    <col min="6660" max="6660" width="13.88671875" style="1" bestFit="1" customWidth="1"/>
    <col min="6661" max="6661" width="20.88671875" style="1" bestFit="1" customWidth="1"/>
    <col min="6662" max="6663" width="7" style="1" customWidth="1"/>
    <col min="6664" max="6664" width="12" style="1" bestFit="1" customWidth="1"/>
    <col min="6665" max="6667" width="7" style="1" customWidth="1"/>
    <col min="6668" max="6668" width="7.5546875" style="1" customWidth="1"/>
    <col min="6669" max="6911" width="8.88671875" style="1"/>
    <col min="6912" max="6912" width="5.44140625" style="1" customWidth="1"/>
    <col min="6913" max="6913" width="9.44140625" style="1" customWidth="1"/>
    <col min="6914" max="6914" width="13.5546875" style="1" customWidth="1"/>
    <col min="6915" max="6915" width="10.88671875" style="1" customWidth="1"/>
    <col min="6916" max="6916" width="13.88671875" style="1" bestFit="1" customWidth="1"/>
    <col min="6917" max="6917" width="20.88671875" style="1" bestFit="1" customWidth="1"/>
    <col min="6918" max="6919" width="7" style="1" customWidth="1"/>
    <col min="6920" max="6920" width="12" style="1" bestFit="1" customWidth="1"/>
    <col min="6921" max="6923" width="7" style="1" customWidth="1"/>
    <col min="6924" max="6924" width="7.5546875" style="1" customWidth="1"/>
    <col min="6925" max="7167" width="8.88671875" style="1"/>
    <col min="7168" max="7168" width="5.44140625" style="1" customWidth="1"/>
    <col min="7169" max="7169" width="9.44140625" style="1" customWidth="1"/>
    <col min="7170" max="7170" width="13.5546875" style="1" customWidth="1"/>
    <col min="7171" max="7171" width="10.88671875" style="1" customWidth="1"/>
    <col min="7172" max="7172" width="13.88671875" style="1" bestFit="1" customWidth="1"/>
    <col min="7173" max="7173" width="20.88671875" style="1" bestFit="1" customWidth="1"/>
    <col min="7174" max="7175" width="7" style="1" customWidth="1"/>
    <col min="7176" max="7176" width="12" style="1" bestFit="1" customWidth="1"/>
    <col min="7177" max="7179" width="7" style="1" customWidth="1"/>
    <col min="7180" max="7180" width="7.5546875" style="1" customWidth="1"/>
    <col min="7181" max="7423" width="8.88671875" style="1"/>
    <col min="7424" max="7424" width="5.44140625" style="1" customWidth="1"/>
    <col min="7425" max="7425" width="9.44140625" style="1" customWidth="1"/>
    <col min="7426" max="7426" width="13.5546875" style="1" customWidth="1"/>
    <col min="7427" max="7427" width="10.88671875" style="1" customWidth="1"/>
    <col min="7428" max="7428" width="13.88671875" style="1" bestFit="1" customWidth="1"/>
    <col min="7429" max="7429" width="20.88671875" style="1" bestFit="1" customWidth="1"/>
    <col min="7430" max="7431" width="7" style="1" customWidth="1"/>
    <col min="7432" max="7432" width="12" style="1" bestFit="1" customWidth="1"/>
    <col min="7433" max="7435" width="7" style="1" customWidth="1"/>
    <col min="7436" max="7436" width="7.5546875" style="1" customWidth="1"/>
    <col min="7437" max="7679" width="8.88671875" style="1"/>
    <col min="7680" max="7680" width="5.44140625" style="1" customWidth="1"/>
    <col min="7681" max="7681" width="9.44140625" style="1" customWidth="1"/>
    <col min="7682" max="7682" width="13.5546875" style="1" customWidth="1"/>
    <col min="7683" max="7683" width="10.88671875" style="1" customWidth="1"/>
    <col min="7684" max="7684" width="13.88671875" style="1" bestFit="1" customWidth="1"/>
    <col min="7685" max="7685" width="20.88671875" style="1" bestFit="1" customWidth="1"/>
    <col min="7686" max="7687" width="7" style="1" customWidth="1"/>
    <col min="7688" max="7688" width="12" style="1" bestFit="1" customWidth="1"/>
    <col min="7689" max="7691" width="7" style="1" customWidth="1"/>
    <col min="7692" max="7692" width="7.5546875" style="1" customWidth="1"/>
    <col min="7693" max="7935" width="8.88671875" style="1"/>
    <col min="7936" max="7936" width="5.44140625" style="1" customWidth="1"/>
    <col min="7937" max="7937" width="9.44140625" style="1" customWidth="1"/>
    <col min="7938" max="7938" width="13.5546875" style="1" customWidth="1"/>
    <col min="7939" max="7939" width="10.88671875" style="1" customWidth="1"/>
    <col min="7940" max="7940" width="13.88671875" style="1" bestFit="1" customWidth="1"/>
    <col min="7941" max="7941" width="20.88671875" style="1" bestFit="1" customWidth="1"/>
    <col min="7942" max="7943" width="7" style="1" customWidth="1"/>
    <col min="7944" max="7944" width="12" style="1" bestFit="1" customWidth="1"/>
    <col min="7945" max="7947" width="7" style="1" customWidth="1"/>
    <col min="7948" max="7948" width="7.5546875" style="1" customWidth="1"/>
    <col min="7949" max="8191" width="8.88671875" style="1"/>
    <col min="8192" max="8192" width="5.44140625" style="1" customWidth="1"/>
    <col min="8193" max="8193" width="9.44140625" style="1" customWidth="1"/>
    <col min="8194" max="8194" width="13.5546875" style="1" customWidth="1"/>
    <col min="8195" max="8195" width="10.88671875" style="1" customWidth="1"/>
    <col min="8196" max="8196" width="13.88671875" style="1" bestFit="1" customWidth="1"/>
    <col min="8197" max="8197" width="20.88671875" style="1" bestFit="1" customWidth="1"/>
    <col min="8198" max="8199" width="7" style="1" customWidth="1"/>
    <col min="8200" max="8200" width="12" style="1" bestFit="1" customWidth="1"/>
    <col min="8201" max="8203" width="7" style="1" customWidth="1"/>
    <col min="8204" max="8204" width="7.5546875" style="1" customWidth="1"/>
    <col min="8205" max="8447" width="8.88671875" style="1"/>
    <col min="8448" max="8448" width="5.44140625" style="1" customWidth="1"/>
    <col min="8449" max="8449" width="9.44140625" style="1" customWidth="1"/>
    <col min="8450" max="8450" width="13.5546875" style="1" customWidth="1"/>
    <col min="8451" max="8451" width="10.88671875" style="1" customWidth="1"/>
    <col min="8452" max="8452" width="13.88671875" style="1" bestFit="1" customWidth="1"/>
    <col min="8453" max="8453" width="20.88671875" style="1" bestFit="1" customWidth="1"/>
    <col min="8454" max="8455" width="7" style="1" customWidth="1"/>
    <col min="8456" max="8456" width="12" style="1" bestFit="1" customWidth="1"/>
    <col min="8457" max="8459" width="7" style="1" customWidth="1"/>
    <col min="8460" max="8460" width="7.5546875" style="1" customWidth="1"/>
    <col min="8461" max="8703" width="8.88671875" style="1"/>
    <col min="8704" max="8704" width="5.44140625" style="1" customWidth="1"/>
    <col min="8705" max="8705" width="9.44140625" style="1" customWidth="1"/>
    <col min="8706" max="8706" width="13.5546875" style="1" customWidth="1"/>
    <col min="8707" max="8707" width="10.88671875" style="1" customWidth="1"/>
    <col min="8708" max="8708" width="13.88671875" style="1" bestFit="1" customWidth="1"/>
    <col min="8709" max="8709" width="20.88671875" style="1" bestFit="1" customWidth="1"/>
    <col min="8710" max="8711" width="7" style="1" customWidth="1"/>
    <col min="8712" max="8712" width="12" style="1" bestFit="1" customWidth="1"/>
    <col min="8713" max="8715" width="7" style="1" customWidth="1"/>
    <col min="8716" max="8716" width="7.5546875" style="1" customWidth="1"/>
    <col min="8717" max="8959" width="8.88671875" style="1"/>
    <col min="8960" max="8960" width="5.44140625" style="1" customWidth="1"/>
    <col min="8961" max="8961" width="9.44140625" style="1" customWidth="1"/>
    <col min="8962" max="8962" width="13.5546875" style="1" customWidth="1"/>
    <col min="8963" max="8963" width="10.88671875" style="1" customWidth="1"/>
    <col min="8964" max="8964" width="13.88671875" style="1" bestFit="1" customWidth="1"/>
    <col min="8965" max="8965" width="20.88671875" style="1" bestFit="1" customWidth="1"/>
    <col min="8966" max="8967" width="7" style="1" customWidth="1"/>
    <col min="8968" max="8968" width="12" style="1" bestFit="1" customWidth="1"/>
    <col min="8969" max="8971" width="7" style="1" customWidth="1"/>
    <col min="8972" max="8972" width="7.5546875" style="1" customWidth="1"/>
    <col min="8973" max="9215" width="8.88671875" style="1"/>
    <col min="9216" max="9216" width="5.44140625" style="1" customWidth="1"/>
    <col min="9217" max="9217" width="9.44140625" style="1" customWidth="1"/>
    <col min="9218" max="9218" width="13.5546875" style="1" customWidth="1"/>
    <col min="9219" max="9219" width="10.88671875" style="1" customWidth="1"/>
    <col min="9220" max="9220" width="13.88671875" style="1" bestFit="1" customWidth="1"/>
    <col min="9221" max="9221" width="20.88671875" style="1" bestFit="1" customWidth="1"/>
    <col min="9222" max="9223" width="7" style="1" customWidth="1"/>
    <col min="9224" max="9224" width="12" style="1" bestFit="1" customWidth="1"/>
    <col min="9225" max="9227" width="7" style="1" customWidth="1"/>
    <col min="9228" max="9228" width="7.5546875" style="1" customWidth="1"/>
    <col min="9229" max="9471" width="8.88671875" style="1"/>
    <col min="9472" max="9472" width="5.44140625" style="1" customWidth="1"/>
    <col min="9473" max="9473" width="9.44140625" style="1" customWidth="1"/>
    <col min="9474" max="9474" width="13.5546875" style="1" customWidth="1"/>
    <col min="9475" max="9475" width="10.88671875" style="1" customWidth="1"/>
    <col min="9476" max="9476" width="13.88671875" style="1" bestFit="1" customWidth="1"/>
    <col min="9477" max="9477" width="20.88671875" style="1" bestFit="1" customWidth="1"/>
    <col min="9478" max="9479" width="7" style="1" customWidth="1"/>
    <col min="9480" max="9480" width="12" style="1" bestFit="1" customWidth="1"/>
    <col min="9481" max="9483" width="7" style="1" customWidth="1"/>
    <col min="9484" max="9484" width="7.5546875" style="1" customWidth="1"/>
    <col min="9485" max="9727" width="8.88671875" style="1"/>
    <col min="9728" max="9728" width="5.44140625" style="1" customWidth="1"/>
    <col min="9729" max="9729" width="9.44140625" style="1" customWidth="1"/>
    <col min="9730" max="9730" width="13.5546875" style="1" customWidth="1"/>
    <col min="9731" max="9731" width="10.88671875" style="1" customWidth="1"/>
    <col min="9732" max="9732" width="13.88671875" style="1" bestFit="1" customWidth="1"/>
    <col min="9733" max="9733" width="20.88671875" style="1" bestFit="1" customWidth="1"/>
    <col min="9734" max="9735" width="7" style="1" customWidth="1"/>
    <col min="9736" max="9736" width="12" style="1" bestFit="1" customWidth="1"/>
    <col min="9737" max="9739" width="7" style="1" customWidth="1"/>
    <col min="9740" max="9740" width="7.5546875" style="1" customWidth="1"/>
    <col min="9741" max="9983" width="8.88671875" style="1"/>
    <col min="9984" max="9984" width="5.44140625" style="1" customWidth="1"/>
    <col min="9985" max="9985" width="9.44140625" style="1" customWidth="1"/>
    <col min="9986" max="9986" width="13.5546875" style="1" customWidth="1"/>
    <col min="9987" max="9987" width="10.88671875" style="1" customWidth="1"/>
    <col min="9988" max="9988" width="13.88671875" style="1" bestFit="1" customWidth="1"/>
    <col min="9989" max="9989" width="20.88671875" style="1" bestFit="1" customWidth="1"/>
    <col min="9990" max="9991" width="7" style="1" customWidth="1"/>
    <col min="9992" max="9992" width="12" style="1" bestFit="1" customWidth="1"/>
    <col min="9993" max="9995" width="7" style="1" customWidth="1"/>
    <col min="9996" max="9996" width="7.5546875" style="1" customWidth="1"/>
    <col min="9997" max="10239" width="8.88671875" style="1"/>
    <col min="10240" max="10240" width="5.44140625" style="1" customWidth="1"/>
    <col min="10241" max="10241" width="9.44140625" style="1" customWidth="1"/>
    <col min="10242" max="10242" width="13.5546875" style="1" customWidth="1"/>
    <col min="10243" max="10243" width="10.88671875" style="1" customWidth="1"/>
    <col min="10244" max="10244" width="13.88671875" style="1" bestFit="1" customWidth="1"/>
    <col min="10245" max="10245" width="20.88671875" style="1" bestFit="1" customWidth="1"/>
    <col min="10246" max="10247" width="7" style="1" customWidth="1"/>
    <col min="10248" max="10248" width="12" style="1" bestFit="1" customWidth="1"/>
    <col min="10249" max="10251" width="7" style="1" customWidth="1"/>
    <col min="10252" max="10252" width="7.5546875" style="1" customWidth="1"/>
    <col min="10253" max="10495" width="8.88671875" style="1"/>
    <col min="10496" max="10496" width="5.44140625" style="1" customWidth="1"/>
    <col min="10497" max="10497" width="9.44140625" style="1" customWidth="1"/>
    <col min="10498" max="10498" width="13.5546875" style="1" customWidth="1"/>
    <col min="10499" max="10499" width="10.88671875" style="1" customWidth="1"/>
    <col min="10500" max="10500" width="13.88671875" style="1" bestFit="1" customWidth="1"/>
    <col min="10501" max="10501" width="20.88671875" style="1" bestFit="1" customWidth="1"/>
    <col min="10502" max="10503" width="7" style="1" customWidth="1"/>
    <col min="10504" max="10504" width="12" style="1" bestFit="1" customWidth="1"/>
    <col min="10505" max="10507" width="7" style="1" customWidth="1"/>
    <col min="10508" max="10508" width="7.5546875" style="1" customWidth="1"/>
    <col min="10509" max="10751" width="8.88671875" style="1"/>
    <col min="10752" max="10752" width="5.44140625" style="1" customWidth="1"/>
    <col min="10753" max="10753" width="9.44140625" style="1" customWidth="1"/>
    <col min="10754" max="10754" width="13.5546875" style="1" customWidth="1"/>
    <col min="10755" max="10755" width="10.88671875" style="1" customWidth="1"/>
    <col min="10756" max="10756" width="13.88671875" style="1" bestFit="1" customWidth="1"/>
    <col min="10757" max="10757" width="20.88671875" style="1" bestFit="1" customWidth="1"/>
    <col min="10758" max="10759" width="7" style="1" customWidth="1"/>
    <col min="10760" max="10760" width="12" style="1" bestFit="1" customWidth="1"/>
    <col min="10761" max="10763" width="7" style="1" customWidth="1"/>
    <col min="10764" max="10764" width="7.5546875" style="1" customWidth="1"/>
    <col min="10765" max="11007" width="8.88671875" style="1"/>
    <col min="11008" max="11008" width="5.44140625" style="1" customWidth="1"/>
    <col min="11009" max="11009" width="9.44140625" style="1" customWidth="1"/>
    <col min="11010" max="11010" width="13.5546875" style="1" customWidth="1"/>
    <col min="11011" max="11011" width="10.88671875" style="1" customWidth="1"/>
    <col min="11012" max="11012" width="13.88671875" style="1" bestFit="1" customWidth="1"/>
    <col min="11013" max="11013" width="20.88671875" style="1" bestFit="1" customWidth="1"/>
    <col min="11014" max="11015" width="7" style="1" customWidth="1"/>
    <col min="11016" max="11016" width="12" style="1" bestFit="1" customWidth="1"/>
    <col min="11017" max="11019" width="7" style="1" customWidth="1"/>
    <col min="11020" max="11020" width="7.5546875" style="1" customWidth="1"/>
    <col min="11021" max="11263" width="8.88671875" style="1"/>
    <col min="11264" max="11264" width="5.44140625" style="1" customWidth="1"/>
    <col min="11265" max="11265" width="9.44140625" style="1" customWidth="1"/>
    <col min="11266" max="11266" width="13.5546875" style="1" customWidth="1"/>
    <col min="11267" max="11267" width="10.88671875" style="1" customWidth="1"/>
    <col min="11268" max="11268" width="13.88671875" style="1" bestFit="1" customWidth="1"/>
    <col min="11269" max="11269" width="20.88671875" style="1" bestFit="1" customWidth="1"/>
    <col min="11270" max="11271" width="7" style="1" customWidth="1"/>
    <col min="11272" max="11272" width="12" style="1" bestFit="1" customWidth="1"/>
    <col min="11273" max="11275" width="7" style="1" customWidth="1"/>
    <col min="11276" max="11276" width="7.5546875" style="1" customWidth="1"/>
    <col min="11277" max="11519" width="8.88671875" style="1"/>
    <col min="11520" max="11520" width="5.44140625" style="1" customWidth="1"/>
    <col min="11521" max="11521" width="9.44140625" style="1" customWidth="1"/>
    <col min="11522" max="11522" width="13.5546875" style="1" customWidth="1"/>
    <col min="11523" max="11523" width="10.88671875" style="1" customWidth="1"/>
    <col min="11524" max="11524" width="13.88671875" style="1" bestFit="1" customWidth="1"/>
    <col min="11525" max="11525" width="20.88671875" style="1" bestFit="1" customWidth="1"/>
    <col min="11526" max="11527" width="7" style="1" customWidth="1"/>
    <col min="11528" max="11528" width="12" style="1" bestFit="1" customWidth="1"/>
    <col min="11529" max="11531" width="7" style="1" customWidth="1"/>
    <col min="11532" max="11532" width="7.5546875" style="1" customWidth="1"/>
    <col min="11533" max="11775" width="8.88671875" style="1"/>
    <col min="11776" max="11776" width="5.44140625" style="1" customWidth="1"/>
    <col min="11777" max="11777" width="9.44140625" style="1" customWidth="1"/>
    <col min="11778" max="11778" width="13.5546875" style="1" customWidth="1"/>
    <col min="11779" max="11779" width="10.88671875" style="1" customWidth="1"/>
    <col min="11780" max="11780" width="13.88671875" style="1" bestFit="1" customWidth="1"/>
    <col min="11781" max="11781" width="20.88671875" style="1" bestFit="1" customWidth="1"/>
    <col min="11782" max="11783" width="7" style="1" customWidth="1"/>
    <col min="11784" max="11784" width="12" style="1" bestFit="1" customWidth="1"/>
    <col min="11785" max="11787" width="7" style="1" customWidth="1"/>
    <col min="11788" max="11788" width="7.5546875" style="1" customWidth="1"/>
    <col min="11789" max="12031" width="8.88671875" style="1"/>
    <col min="12032" max="12032" width="5.44140625" style="1" customWidth="1"/>
    <col min="12033" max="12033" width="9.44140625" style="1" customWidth="1"/>
    <col min="12034" max="12034" width="13.5546875" style="1" customWidth="1"/>
    <col min="12035" max="12035" width="10.88671875" style="1" customWidth="1"/>
    <col min="12036" max="12036" width="13.88671875" style="1" bestFit="1" customWidth="1"/>
    <col min="12037" max="12037" width="20.88671875" style="1" bestFit="1" customWidth="1"/>
    <col min="12038" max="12039" width="7" style="1" customWidth="1"/>
    <col min="12040" max="12040" width="12" style="1" bestFit="1" customWidth="1"/>
    <col min="12041" max="12043" width="7" style="1" customWidth="1"/>
    <col min="12044" max="12044" width="7.5546875" style="1" customWidth="1"/>
    <col min="12045" max="12287" width="8.88671875" style="1"/>
    <col min="12288" max="12288" width="5.44140625" style="1" customWidth="1"/>
    <col min="12289" max="12289" width="9.44140625" style="1" customWidth="1"/>
    <col min="12290" max="12290" width="13.5546875" style="1" customWidth="1"/>
    <col min="12291" max="12291" width="10.88671875" style="1" customWidth="1"/>
    <col min="12292" max="12292" width="13.88671875" style="1" bestFit="1" customWidth="1"/>
    <col min="12293" max="12293" width="20.88671875" style="1" bestFit="1" customWidth="1"/>
    <col min="12294" max="12295" width="7" style="1" customWidth="1"/>
    <col min="12296" max="12296" width="12" style="1" bestFit="1" customWidth="1"/>
    <col min="12297" max="12299" width="7" style="1" customWidth="1"/>
    <col min="12300" max="12300" width="7.5546875" style="1" customWidth="1"/>
    <col min="12301" max="12543" width="8.88671875" style="1"/>
    <col min="12544" max="12544" width="5.44140625" style="1" customWidth="1"/>
    <col min="12545" max="12545" width="9.44140625" style="1" customWidth="1"/>
    <col min="12546" max="12546" width="13.5546875" style="1" customWidth="1"/>
    <col min="12547" max="12547" width="10.88671875" style="1" customWidth="1"/>
    <col min="12548" max="12548" width="13.88671875" style="1" bestFit="1" customWidth="1"/>
    <col min="12549" max="12549" width="20.88671875" style="1" bestFit="1" customWidth="1"/>
    <col min="12550" max="12551" width="7" style="1" customWidth="1"/>
    <col min="12552" max="12552" width="12" style="1" bestFit="1" customWidth="1"/>
    <col min="12553" max="12555" width="7" style="1" customWidth="1"/>
    <col min="12556" max="12556" width="7.5546875" style="1" customWidth="1"/>
    <col min="12557" max="12799" width="8.88671875" style="1"/>
    <col min="12800" max="12800" width="5.44140625" style="1" customWidth="1"/>
    <col min="12801" max="12801" width="9.44140625" style="1" customWidth="1"/>
    <col min="12802" max="12802" width="13.5546875" style="1" customWidth="1"/>
    <col min="12803" max="12803" width="10.88671875" style="1" customWidth="1"/>
    <col min="12804" max="12804" width="13.88671875" style="1" bestFit="1" customWidth="1"/>
    <col min="12805" max="12805" width="20.88671875" style="1" bestFit="1" customWidth="1"/>
    <col min="12806" max="12807" width="7" style="1" customWidth="1"/>
    <col min="12808" max="12808" width="12" style="1" bestFit="1" customWidth="1"/>
    <col min="12809" max="12811" width="7" style="1" customWidth="1"/>
    <col min="12812" max="12812" width="7.5546875" style="1" customWidth="1"/>
    <col min="12813" max="13055" width="8.88671875" style="1"/>
    <col min="13056" max="13056" width="5.44140625" style="1" customWidth="1"/>
    <col min="13057" max="13057" width="9.44140625" style="1" customWidth="1"/>
    <col min="13058" max="13058" width="13.5546875" style="1" customWidth="1"/>
    <col min="13059" max="13059" width="10.88671875" style="1" customWidth="1"/>
    <col min="13060" max="13060" width="13.88671875" style="1" bestFit="1" customWidth="1"/>
    <col min="13061" max="13061" width="20.88671875" style="1" bestFit="1" customWidth="1"/>
    <col min="13062" max="13063" width="7" style="1" customWidth="1"/>
    <col min="13064" max="13064" width="12" style="1" bestFit="1" customWidth="1"/>
    <col min="13065" max="13067" width="7" style="1" customWidth="1"/>
    <col min="13068" max="13068" width="7.5546875" style="1" customWidth="1"/>
    <col min="13069" max="13311" width="8.88671875" style="1"/>
    <col min="13312" max="13312" width="5.44140625" style="1" customWidth="1"/>
    <col min="13313" max="13313" width="9.44140625" style="1" customWidth="1"/>
    <col min="13314" max="13314" width="13.5546875" style="1" customWidth="1"/>
    <col min="13315" max="13315" width="10.88671875" style="1" customWidth="1"/>
    <col min="13316" max="13316" width="13.88671875" style="1" bestFit="1" customWidth="1"/>
    <col min="13317" max="13317" width="20.88671875" style="1" bestFit="1" customWidth="1"/>
    <col min="13318" max="13319" width="7" style="1" customWidth="1"/>
    <col min="13320" max="13320" width="12" style="1" bestFit="1" customWidth="1"/>
    <col min="13321" max="13323" width="7" style="1" customWidth="1"/>
    <col min="13324" max="13324" width="7.5546875" style="1" customWidth="1"/>
    <col min="13325" max="13567" width="8.88671875" style="1"/>
    <col min="13568" max="13568" width="5.44140625" style="1" customWidth="1"/>
    <col min="13569" max="13569" width="9.44140625" style="1" customWidth="1"/>
    <col min="13570" max="13570" width="13.5546875" style="1" customWidth="1"/>
    <col min="13571" max="13571" width="10.88671875" style="1" customWidth="1"/>
    <col min="13572" max="13572" width="13.88671875" style="1" bestFit="1" customWidth="1"/>
    <col min="13573" max="13573" width="20.88671875" style="1" bestFit="1" customWidth="1"/>
    <col min="13574" max="13575" width="7" style="1" customWidth="1"/>
    <col min="13576" max="13576" width="12" style="1" bestFit="1" customWidth="1"/>
    <col min="13577" max="13579" width="7" style="1" customWidth="1"/>
    <col min="13580" max="13580" width="7.5546875" style="1" customWidth="1"/>
    <col min="13581" max="13823" width="8.88671875" style="1"/>
    <col min="13824" max="13824" width="5.44140625" style="1" customWidth="1"/>
    <col min="13825" max="13825" width="9.44140625" style="1" customWidth="1"/>
    <col min="13826" max="13826" width="13.5546875" style="1" customWidth="1"/>
    <col min="13827" max="13827" width="10.88671875" style="1" customWidth="1"/>
    <col min="13828" max="13828" width="13.88671875" style="1" bestFit="1" customWidth="1"/>
    <col min="13829" max="13829" width="20.88671875" style="1" bestFit="1" customWidth="1"/>
    <col min="13830" max="13831" width="7" style="1" customWidth="1"/>
    <col min="13832" max="13832" width="12" style="1" bestFit="1" customWidth="1"/>
    <col min="13833" max="13835" width="7" style="1" customWidth="1"/>
    <col min="13836" max="13836" width="7.5546875" style="1" customWidth="1"/>
    <col min="13837" max="14079" width="8.88671875" style="1"/>
    <col min="14080" max="14080" width="5.44140625" style="1" customWidth="1"/>
    <col min="14081" max="14081" width="9.44140625" style="1" customWidth="1"/>
    <col min="14082" max="14082" width="13.5546875" style="1" customWidth="1"/>
    <col min="14083" max="14083" width="10.88671875" style="1" customWidth="1"/>
    <col min="14084" max="14084" width="13.88671875" style="1" bestFit="1" customWidth="1"/>
    <col min="14085" max="14085" width="20.88671875" style="1" bestFit="1" customWidth="1"/>
    <col min="14086" max="14087" width="7" style="1" customWidth="1"/>
    <col min="14088" max="14088" width="12" style="1" bestFit="1" customWidth="1"/>
    <col min="14089" max="14091" width="7" style="1" customWidth="1"/>
    <col min="14092" max="14092" width="7.5546875" style="1" customWidth="1"/>
    <col min="14093" max="14335" width="8.88671875" style="1"/>
    <col min="14336" max="14336" width="5.44140625" style="1" customWidth="1"/>
    <col min="14337" max="14337" width="9.44140625" style="1" customWidth="1"/>
    <col min="14338" max="14338" width="13.5546875" style="1" customWidth="1"/>
    <col min="14339" max="14339" width="10.88671875" style="1" customWidth="1"/>
    <col min="14340" max="14340" width="13.88671875" style="1" bestFit="1" customWidth="1"/>
    <col min="14341" max="14341" width="20.88671875" style="1" bestFit="1" customWidth="1"/>
    <col min="14342" max="14343" width="7" style="1" customWidth="1"/>
    <col min="14344" max="14344" width="12" style="1" bestFit="1" customWidth="1"/>
    <col min="14345" max="14347" width="7" style="1" customWidth="1"/>
    <col min="14348" max="14348" width="7.5546875" style="1" customWidth="1"/>
    <col min="14349" max="14591" width="8.88671875" style="1"/>
    <col min="14592" max="14592" width="5.44140625" style="1" customWidth="1"/>
    <col min="14593" max="14593" width="9.44140625" style="1" customWidth="1"/>
    <col min="14594" max="14594" width="13.5546875" style="1" customWidth="1"/>
    <col min="14595" max="14595" width="10.88671875" style="1" customWidth="1"/>
    <col min="14596" max="14596" width="13.88671875" style="1" bestFit="1" customWidth="1"/>
    <col min="14597" max="14597" width="20.88671875" style="1" bestFit="1" customWidth="1"/>
    <col min="14598" max="14599" width="7" style="1" customWidth="1"/>
    <col min="14600" max="14600" width="12" style="1" bestFit="1" customWidth="1"/>
    <col min="14601" max="14603" width="7" style="1" customWidth="1"/>
    <col min="14604" max="14604" width="7.5546875" style="1" customWidth="1"/>
    <col min="14605" max="14847" width="8.88671875" style="1"/>
    <col min="14848" max="14848" width="5.44140625" style="1" customWidth="1"/>
    <col min="14849" max="14849" width="9.44140625" style="1" customWidth="1"/>
    <col min="14850" max="14850" width="13.5546875" style="1" customWidth="1"/>
    <col min="14851" max="14851" width="10.88671875" style="1" customWidth="1"/>
    <col min="14852" max="14852" width="13.88671875" style="1" bestFit="1" customWidth="1"/>
    <col min="14853" max="14853" width="20.88671875" style="1" bestFit="1" customWidth="1"/>
    <col min="14854" max="14855" width="7" style="1" customWidth="1"/>
    <col min="14856" max="14856" width="12" style="1" bestFit="1" customWidth="1"/>
    <col min="14857" max="14859" width="7" style="1" customWidth="1"/>
    <col min="14860" max="14860" width="7.5546875" style="1" customWidth="1"/>
    <col min="14861" max="15103" width="8.88671875" style="1"/>
    <col min="15104" max="15104" width="5.44140625" style="1" customWidth="1"/>
    <col min="15105" max="15105" width="9.44140625" style="1" customWidth="1"/>
    <col min="15106" max="15106" width="13.5546875" style="1" customWidth="1"/>
    <col min="15107" max="15107" width="10.88671875" style="1" customWidth="1"/>
    <col min="15108" max="15108" width="13.88671875" style="1" bestFit="1" customWidth="1"/>
    <col min="15109" max="15109" width="20.88671875" style="1" bestFit="1" customWidth="1"/>
    <col min="15110" max="15111" width="7" style="1" customWidth="1"/>
    <col min="15112" max="15112" width="12" style="1" bestFit="1" customWidth="1"/>
    <col min="15113" max="15115" width="7" style="1" customWidth="1"/>
    <col min="15116" max="15116" width="7.5546875" style="1" customWidth="1"/>
    <col min="15117" max="15359" width="8.88671875" style="1"/>
    <col min="15360" max="15360" width="5.44140625" style="1" customWidth="1"/>
    <col min="15361" max="15361" width="9.44140625" style="1" customWidth="1"/>
    <col min="15362" max="15362" width="13.5546875" style="1" customWidth="1"/>
    <col min="15363" max="15363" width="10.88671875" style="1" customWidth="1"/>
    <col min="15364" max="15364" width="13.88671875" style="1" bestFit="1" customWidth="1"/>
    <col min="15365" max="15365" width="20.88671875" style="1" bestFit="1" customWidth="1"/>
    <col min="15366" max="15367" width="7" style="1" customWidth="1"/>
    <col min="15368" max="15368" width="12" style="1" bestFit="1" customWidth="1"/>
    <col min="15369" max="15371" width="7" style="1" customWidth="1"/>
    <col min="15372" max="15372" width="7.5546875" style="1" customWidth="1"/>
    <col min="15373" max="15615" width="8.88671875" style="1"/>
    <col min="15616" max="15616" width="5.44140625" style="1" customWidth="1"/>
    <col min="15617" max="15617" width="9.44140625" style="1" customWidth="1"/>
    <col min="15618" max="15618" width="13.5546875" style="1" customWidth="1"/>
    <col min="15619" max="15619" width="10.88671875" style="1" customWidth="1"/>
    <col min="15620" max="15620" width="13.88671875" style="1" bestFit="1" customWidth="1"/>
    <col min="15621" max="15621" width="20.88671875" style="1" bestFit="1" customWidth="1"/>
    <col min="15622" max="15623" width="7" style="1" customWidth="1"/>
    <col min="15624" max="15624" width="12" style="1" bestFit="1" customWidth="1"/>
    <col min="15625" max="15627" width="7" style="1" customWidth="1"/>
    <col min="15628" max="15628" width="7.5546875" style="1" customWidth="1"/>
    <col min="15629" max="15871" width="8.88671875" style="1"/>
    <col min="15872" max="15872" width="5.44140625" style="1" customWidth="1"/>
    <col min="15873" max="15873" width="9.44140625" style="1" customWidth="1"/>
    <col min="15874" max="15874" width="13.5546875" style="1" customWidth="1"/>
    <col min="15875" max="15875" width="10.88671875" style="1" customWidth="1"/>
    <col min="15876" max="15876" width="13.88671875" style="1" bestFit="1" customWidth="1"/>
    <col min="15877" max="15877" width="20.88671875" style="1" bestFit="1" customWidth="1"/>
    <col min="15878" max="15879" width="7" style="1" customWidth="1"/>
    <col min="15880" max="15880" width="12" style="1" bestFit="1" customWidth="1"/>
    <col min="15881" max="15883" width="7" style="1" customWidth="1"/>
    <col min="15884" max="15884" width="7.5546875" style="1" customWidth="1"/>
    <col min="15885" max="16127" width="8.88671875" style="1"/>
    <col min="16128" max="16128" width="5.44140625" style="1" customWidth="1"/>
    <col min="16129" max="16129" width="9.44140625" style="1" customWidth="1"/>
    <col min="16130" max="16130" width="13.5546875" style="1" customWidth="1"/>
    <col min="16131" max="16131" width="10.88671875" style="1" customWidth="1"/>
    <col min="16132" max="16132" width="13.88671875" style="1" bestFit="1" customWidth="1"/>
    <col min="16133" max="16133" width="20.88671875" style="1" bestFit="1" customWidth="1"/>
    <col min="16134" max="16135" width="7" style="1" customWidth="1"/>
    <col min="16136" max="16136" width="12" style="1" bestFit="1" customWidth="1"/>
    <col min="16137" max="16139" width="7" style="1" customWidth="1"/>
    <col min="16140" max="16140" width="7.5546875" style="1" customWidth="1"/>
    <col min="16141" max="16384" width="8.88671875" style="1"/>
  </cols>
  <sheetData>
    <row r="1" spans="1:13" ht="17.399999999999999" x14ac:dyDescent="0.3">
      <c r="A1" s="79" t="s">
        <v>271</v>
      </c>
      <c r="B1" s="2"/>
      <c r="E1" s="2"/>
      <c r="F1" s="3"/>
      <c r="G1" s="80" t="s">
        <v>287</v>
      </c>
      <c r="H1" s="4"/>
      <c r="I1" s="1"/>
      <c r="J1" s="1"/>
      <c r="K1" s="1"/>
      <c r="L1" s="1"/>
    </row>
    <row r="2" spans="1:13" s="5" customFormat="1" ht="15.6" x14ac:dyDescent="0.3">
      <c r="B2" s="6"/>
      <c r="E2" s="7"/>
      <c r="F2" s="3"/>
    </row>
    <row r="3" spans="1:13" s="34" customFormat="1" x14ac:dyDescent="0.25">
      <c r="A3" s="58"/>
      <c r="B3" s="59" t="s">
        <v>128</v>
      </c>
      <c r="C3" s="59"/>
      <c r="D3" s="59" t="s">
        <v>90</v>
      </c>
      <c r="E3" s="60"/>
      <c r="F3" s="61"/>
      <c r="G3" s="58"/>
      <c r="H3" s="58"/>
      <c r="I3" s="42"/>
      <c r="J3" s="42"/>
      <c r="K3" s="42"/>
      <c r="M3" s="1"/>
    </row>
    <row r="4" spans="1:13" s="34" customFormat="1" ht="13.8" thickBot="1" x14ac:dyDescent="0.3">
      <c r="A4" s="58"/>
      <c r="B4" s="58"/>
      <c r="C4" s="58"/>
      <c r="D4" s="58" t="s">
        <v>709</v>
      </c>
      <c r="E4" s="58"/>
      <c r="F4" s="58"/>
      <c r="G4" s="58"/>
      <c r="H4" s="58"/>
      <c r="I4" s="42"/>
      <c r="J4" s="42"/>
      <c r="K4" s="42"/>
      <c r="M4" s="1"/>
    </row>
    <row r="5" spans="1:13" s="34" customFormat="1" ht="13.8" thickBot="1" x14ac:dyDescent="0.3">
      <c r="A5" s="62" t="s">
        <v>685</v>
      </c>
      <c r="B5" s="63" t="s">
        <v>0</v>
      </c>
      <c r="C5" s="64" t="s">
        <v>1</v>
      </c>
      <c r="D5" s="62" t="s">
        <v>2</v>
      </c>
      <c r="E5" s="62" t="s">
        <v>3</v>
      </c>
      <c r="F5" s="62" t="s">
        <v>4</v>
      </c>
      <c r="G5" s="65" t="s">
        <v>95</v>
      </c>
      <c r="H5" s="65" t="s">
        <v>130</v>
      </c>
      <c r="I5" s="117" t="s">
        <v>283</v>
      </c>
      <c r="J5" s="42"/>
      <c r="K5" s="42"/>
      <c r="M5" s="1"/>
    </row>
    <row r="6" spans="1:13" s="34" customFormat="1" x14ac:dyDescent="0.25">
      <c r="A6" s="66">
        <v>1</v>
      </c>
      <c r="B6" s="67" t="s">
        <v>511</v>
      </c>
      <c r="C6" s="68" t="s">
        <v>234</v>
      </c>
      <c r="D6" s="69">
        <v>40260</v>
      </c>
      <c r="E6" s="70" t="s">
        <v>682</v>
      </c>
      <c r="F6" s="70" t="s">
        <v>290</v>
      </c>
      <c r="G6" s="72">
        <v>8.58</v>
      </c>
      <c r="H6" s="71">
        <v>8.5399999999999991</v>
      </c>
      <c r="I6" s="116" t="str">
        <f>IF(ISBLANK(G6),"",IF(G6&lt;=7.7,"KSM",IF(G6&lt;=8,"I A",IF(G6&lt;=8.44,"II A",IF(G6&lt;=9.04,"III A",IF(G6&lt;=9.64,"I JA",IF(G6&lt;=10.04,"II JA",IF(G6&lt;=10.34,"III JA"))))))))</f>
        <v>III A</v>
      </c>
      <c r="J6" s="42"/>
      <c r="K6" s="42"/>
      <c r="M6" s="1"/>
    </row>
    <row r="7" spans="1:13" s="34" customFormat="1" x14ac:dyDescent="0.25">
      <c r="A7" s="66">
        <v>2</v>
      </c>
      <c r="B7" s="67" t="s">
        <v>61</v>
      </c>
      <c r="C7" s="68" t="s">
        <v>237</v>
      </c>
      <c r="D7" s="69" t="s">
        <v>644</v>
      </c>
      <c r="E7" s="70" t="s">
        <v>682</v>
      </c>
      <c r="F7" s="70" t="s">
        <v>5</v>
      </c>
      <c r="G7" s="72">
        <v>8.8800000000000008</v>
      </c>
      <c r="H7" s="71">
        <v>8.86</v>
      </c>
      <c r="I7" s="116" t="str">
        <f t="shared" ref="I7:I12" si="0">IF(ISBLANK(G7),"",IF(G7&lt;=7.7,"KSM",IF(G7&lt;=8,"I A",IF(G7&lt;=8.44,"II A",IF(G7&lt;=9.04,"III A",IF(G7&lt;=9.64,"I JA",IF(G7&lt;=10.04,"II JA",IF(G7&lt;=10.34,"III JA"))))))))</f>
        <v>III A</v>
      </c>
      <c r="J7" s="42"/>
      <c r="K7" s="42"/>
      <c r="M7" s="1"/>
    </row>
    <row r="8" spans="1:13" s="34" customFormat="1" x14ac:dyDescent="0.25">
      <c r="A8" s="66">
        <v>3</v>
      </c>
      <c r="B8" s="67" t="s">
        <v>29</v>
      </c>
      <c r="C8" s="68" t="s">
        <v>206</v>
      </c>
      <c r="D8" s="69">
        <v>40816</v>
      </c>
      <c r="E8" s="70" t="s">
        <v>203</v>
      </c>
      <c r="F8" s="70" t="s">
        <v>204</v>
      </c>
      <c r="G8" s="72">
        <v>9.11</v>
      </c>
      <c r="H8" s="71">
        <v>8.8800000000000008</v>
      </c>
      <c r="I8" s="116" t="str">
        <f t="shared" si="0"/>
        <v>I JA</v>
      </c>
      <c r="J8" s="42"/>
      <c r="K8" s="42"/>
      <c r="M8" s="1"/>
    </row>
    <row r="9" spans="1:13" s="34" customFormat="1" x14ac:dyDescent="0.25">
      <c r="A9" s="66">
        <v>4</v>
      </c>
      <c r="B9" s="67" t="s">
        <v>343</v>
      </c>
      <c r="C9" s="68" t="s">
        <v>344</v>
      </c>
      <c r="D9" s="69">
        <v>40401</v>
      </c>
      <c r="E9" s="70" t="s">
        <v>336</v>
      </c>
      <c r="F9" s="70" t="s">
        <v>229</v>
      </c>
      <c r="G9" s="72">
        <v>9.02</v>
      </c>
      <c r="H9" s="71">
        <v>9.01</v>
      </c>
      <c r="I9" s="116" t="str">
        <f t="shared" si="0"/>
        <v>III A</v>
      </c>
      <c r="J9" s="42"/>
      <c r="K9" s="42"/>
      <c r="M9" s="1"/>
    </row>
    <row r="10" spans="1:13" s="34" customFormat="1" x14ac:dyDescent="0.25">
      <c r="A10" s="66">
        <v>5</v>
      </c>
      <c r="B10" s="67" t="s">
        <v>509</v>
      </c>
      <c r="C10" s="68" t="s">
        <v>510</v>
      </c>
      <c r="D10" s="69">
        <v>40466</v>
      </c>
      <c r="E10" s="70" t="s">
        <v>682</v>
      </c>
      <c r="F10" s="70" t="s">
        <v>290</v>
      </c>
      <c r="G10" s="72">
        <v>9.14</v>
      </c>
      <c r="H10" s="71">
        <v>9.0500000000000007</v>
      </c>
      <c r="I10" s="116" t="str">
        <f t="shared" si="0"/>
        <v>I JA</v>
      </c>
      <c r="J10" s="42"/>
      <c r="K10" s="42"/>
      <c r="M10" s="1"/>
    </row>
    <row r="11" spans="1:13" s="34" customFormat="1" x14ac:dyDescent="0.25">
      <c r="A11" s="66">
        <v>6</v>
      </c>
      <c r="B11" s="67" t="s">
        <v>45</v>
      </c>
      <c r="C11" s="68" t="s">
        <v>484</v>
      </c>
      <c r="D11" s="69">
        <v>40340</v>
      </c>
      <c r="E11" s="70" t="s">
        <v>258</v>
      </c>
      <c r="F11" s="70" t="s">
        <v>79</v>
      </c>
      <c r="G11" s="72">
        <v>9.08</v>
      </c>
      <c r="H11" s="71">
        <v>9.19</v>
      </c>
      <c r="I11" s="116" t="str">
        <f t="shared" si="0"/>
        <v>I JA</v>
      </c>
      <c r="J11" s="42"/>
      <c r="K11" s="42"/>
      <c r="M11" s="1"/>
    </row>
    <row r="12" spans="1:13" s="34" customFormat="1" ht="10.95" customHeight="1" x14ac:dyDescent="0.25">
      <c r="A12" s="66">
        <v>7</v>
      </c>
      <c r="B12" s="67" t="s">
        <v>308</v>
      </c>
      <c r="C12" s="68" t="s">
        <v>309</v>
      </c>
      <c r="D12" s="69" t="s">
        <v>310</v>
      </c>
      <c r="E12" s="70" t="s">
        <v>303</v>
      </c>
      <c r="F12" s="70" t="s">
        <v>304</v>
      </c>
      <c r="G12" s="72">
        <v>9.16</v>
      </c>
      <c r="H12" s="71">
        <v>9.2200000000000006</v>
      </c>
      <c r="I12" s="116" t="str">
        <f t="shared" si="0"/>
        <v>I JA</v>
      </c>
      <c r="J12" s="42"/>
      <c r="K12" s="42"/>
      <c r="M12" s="1"/>
    </row>
    <row r="13" spans="1:13" s="34" customFormat="1" ht="13.8" thickBot="1" x14ac:dyDescent="0.3">
      <c r="A13" s="66">
        <v>8</v>
      </c>
      <c r="B13" s="67" t="s">
        <v>45</v>
      </c>
      <c r="C13" s="68" t="s">
        <v>519</v>
      </c>
      <c r="D13" s="69">
        <v>40416</v>
      </c>
      <c r="E13" s="70" t="s">
        <v>682</v>
      </c>
      <c r="F13" s="70" t="s">
        <v>290</v>
      </c>
      <c r="G13" s="72">
        <v>9.0299999999999994</v>
      </c>
      <c r="H13" s="71">
        <v>9.23</v>
      </c>
      <c r="I13" s="116"/>
      <c r="J13" s="42"/>
      <c r="K13" s="42"/>
      <c r="M13" s="1"/>
    </row>
    <row r="14" spans="1:13" s="34" customFormat="1" ht="13.8" thickBot="1" x14ac:dyDescent="0.3">
      <c r="A14" s="62" t="s">
        <v>137</v>
      </c>
      <c r="B14" s="63" t="s">
        <v>0</v>
      </c>
      <c r="C14" s="64" t="s">
        <v>1</v>
      </c>
      <c r="D14" s="62" t="s">
        <v>2</v>
      </c>
      <c r="E14" s="62" t="s">
        <v>3</v>
      </c>
      <c r="F14" s="62" t="s">
        <v>4</v>
      </c>
      <c r="G14" s="65" t="s">
        <v>95</v>
      </c>
      <c r="H14" s="65" t="s">
        <v>130</v>
      </c>
      <c r="I14" s="117" t="s">
        <v>283</v>
      </c>
      <c r="J14" s="42"/>
      <c r="K14" s="42"/>
      <c r="M14" s="1"/>
    </row>
    <row r="15" spans="1:13" s="34" customFormat="1" x14ac:dyDescent="0.25">
      <c r="A15" s="66">
        <v>9</v>
      </c>
      <c r="B15" s="67" t="s">
        <v>65</v>
      </c>
      <c r="C15" s="68" t="s">
        <v>146</v>
      </c>
      <c r="D15" s="69" t="s">
        <v>617</v>
      </c>
      <c r="E15" s="70" t="s">
        <v>682</v>
      </c>
      <c r="F15" s="70" t="s">
        <v>86</v>
      </c>
      <c r="G15" s="72">
        <v>9.24</v>
      </c>
      <c r="H15" s="71"/>
      <c r="I15" s="116" t="str">
        <f t="shared" ref="I15:I52" si="1">IF(ISBLANK(G15),"",IF(G15&lt;=7.7,"KSM",IF(G15&lt;=8,"I A",IF(G15&lt;=8.44,"II A",IF(G15&lt;=9.04,"III A",IF(G15&lt;=9.64,"I JA",IF(G15&lt;=10.04,"II JA",IF(G15&lt;=10.34,"III JA"))))))))</f>
        <v>I JA</v>
      </c>
      <c r="J15" s="42"/>
      <c r="K15" s="42"/>
      <c r="M15" s="1"/>
    </row>
    <row r="16" spans="1:13" s="34" customFormat="1" x14ac:dyDescent="0.25">
      <c r="A16" s="66">
        <v>10</v>
      </c>
      <c r="B16" s="67" t="s">
        <v>13</v>
      </c>
      <c r="C16" s="68" t="s">
        <v>171</v>
      </c>
      <c r="D16" s="69" t="s">
        <v>412</v>
      </c>
      <c r="E16" s="70" t="s">
        <v>682</v>
      </c>
      <c r="F16" s="70" t="s">
        <v>396</v>
      </c>
      <c r="G16" s="72">
        <v>9.26</v>
      </c>
      <c r="H16" s="71"/>
      <c r="I16" s="116" t="str">
        <f t="shared" si="1"/>
        <v>I JA</v>
      </c>
      <c r="J16" s="42"/>
      <c r="K16" s="42"/>
      <c r="M16" s="1"/>
    </row>
    <row r="17" spans="1:13" s="34" customFormat="1" x14ac:dyDescent="0.25">
      <c r="A17" s="66">
        <v>11</v>
      </c>
      <c r="B17" s="67" t="s">
        <v>57</v>
      </c>
      <c r="C17" s="68" t="s">
        <v>347</v>
      </c>
      <c r="D17" s="69" t="s">
        <v>8</v>
      </c>
      <c r="E17" s="70" t="s">
        <v>336</v>
      </c>
      <c r="F17" s="70" t="s">
        <v>229</v>
      </c>
      <c r="G17" s="72">
        <v>9.2799999999999994</v>
      </c>
      <c r="H17" s="71"/>
      <c r="I17" s="116" t="str">
        <f t="shared" si="1"/>
        <v>I JA</v>
      </c>
      <c r="J17" s="42"/>
      <c r="K17" s="42"/>
      <c r="M17" s="1"/>
    </row>
    <row r="18" spans="1:13" s="34" customFormat="1" x14ac:dyDescent="0.25">
      <c r="A18" s="66">
        <v>12</v>
      </c>
      <c r="B18" s="67" t="s">
        <v>46</v>
      </c>
      <c r="C18" s="68" t="s">
        <v>247</v>
      </c>
      <c r="D18" s="69" t="s">
        <v>328</v>
      </c>
      <c r="E18" s="70" t="s">
        <v>682</v>
      </c>
      <c r="F18" s="70" t="s">
        <v>139</v>
      </c>
      <c r="G18" s="72">
        <v>9.33</v>
      </c>
      <c r="H18" s="71"/>
      <c r="I18" s="116" t="str">
        <f t="shared" si="1"/>
        <v>I JA</v>
      </c>
      <c r="J18" s="42"/>
      <c r="K18" s="42"/>
      <c r="M18" s="1"/>
    </row>
    <row r="19" spans="1:13" s="34" customFormat="1" x14ac:dyDescent="0.25">
      <c r="A19" s="66">
        <v>12</v>
      </c>
      <c r="B19" s="67" t="s">
        <v>368</v>
      </c>
      <c r="C19" s="68" t="s">
        <v>612</v>
      </c>
      <c r="D19" s="69" t="s">
        <v>613</v>
      </c>
      <c r="E19" s="70" t="s">
        <v>682</v>
      </c>
      <c r="F19" s="70" t="s">
        <v>86</v>
      </c>
      <c r="G19" s="72">
        <v>9.33</v>
      </c>
      <c r="H19" s="71"/>
      <c r="I19" s="116" t="str">
        <f t="shared" si="1"/>
        <v>I JA</v>
      </c>
      <c r="J19" s="42"/>
      <c r="K19" s="42"/>
      <c r="M19" s="1"/>
    </row>
    <row r="20" spans="1:13" s="34" customFormat="1" x14ac:dyDescent="0.25">
      <c r="A20" s="66">
        <v>14</v>
      </c>
      <c r="B20" s="67" t="s">
        <v>243</v>
      </c>
      <c r="C20" s="68" t="s">
        <v>244</v>
      </c>
      <c r="D20" s="69" t="s">
        <v>236</v>
      </c>
      <c r="E20" s="70" t="s">
        <v>682</v>
      </c>
      <c r="F20" s="70" t="s">
        <v>139</v>
      </c>
      <c r="G20" s="72">
        <v>9.34</v>
      </c>
      <c r="H20" s="71"/>
      <c r="I20" s="116" t="str">
        <f t="shared" si="1"/>
        <v>I JA</v>
      </c>
      <c r="J20" s="42"/>
      <c r="K20" s="42"/>
      <c r="M20" s="1"/>
    </row>
    <row r="21" spans="1:13" s="34" customFormat="1" x14ac:dyDescent="0.25">
      <c r="A21" s="66">
        <v>15</v>
      </c>
      <c r="B21" s="67" t="s">
        <v>409</v>
      </c>
      <c r="C21" s="68" t="s">
        <v>410</v>
      </c>
      <c r="D21" s="69" t="s">
        <v>411</v>
      </c>
      <c r="E21" s="70" t="s">
        <v>682</v>
      </c>
      <c r="F21" s="70" t="s">
        <v>396</v>
      </c>
      <c r="G21" s="72">
        <v>9.36</v>
      </c>
      <c r="H21" s="71"/>
      <c r="I21" s="116" t="str">
        <f t="shared" si="1"/>
        <v>I JA</v>
      </c>
      <c r="J21" s="42"/>
      <c r="K21" s="42"/>
      <c r="M21" s="1"/>
    </row>
    <row r="22" spans="1:13" s="34" customFormat="1" x14ac:dyDescent="0.25">
      <c r="A22" s="66">
        <v>16</v>
      </c>
      <c r="B22" s="67" t="s">
        <v>216</v>
      </c>
      <c r="C22" s="68" t="s">
        <v>217</v>
      </c>
      <c r="D22" s="69">
        <v>40377</v>
      </c>
      <c r="E22" s="70" t="s">
        <v>336</v>
      </c>
      <c r="F22" s="70" t="s">
        <v>210</v>
      </c>
      <c r="G22" s="72">
        <v>9.39</v>
      </c>
      <c r="H22" s="71"/>
      <c r="I22" s="116" t="str">
        <f t="shared" si="1"/>
        <v>I JA</v>
      </c>
      <c r="J22" s="42"/>
      <c r="K22" s="42"/>
      <c r="M22" s="1"/>
    </row>
    <row r="23" spans="1:13" s="34" customFormat="1" x14ac:dyDescent="0.25">
      <c r="A23" s="66">
        <v>16</v>
      </c>
      <c r="B23" s="67" t="s">
        <v>52</v>
      </c>
      <c r="C23" s="68" t="s">
        <v>301</v>
      </c>
      <c r="D23" s="69" t="s">
        <v>302</v>
      </c>
      <c r="E23" s="70" t="s">
        <v>303</v>
      </c>
      <c r="F23" s="70" t="s">
        <v>304</v>
      </c>
      <c r="G23" s="72">
        <v>9.39</v>
      </c>
      <c r="H23" s="71"/>
      <c r="I23" s="116" t="str">
        <f t="shared" si="1"/>
        <v>I JA</v>
      </c>
      <c r="J23" s="42"/>
      <c r="K23" s="42"/>
      <c r="M23" s="1"/>
    </row>
    <row r="24" spans="1:13" s="34" customFormat="1" x14ac:dyDescent="0.25">
      <c r="A24" s="66">
        <v>18</v>
      </c>
      <c r="B24" s="67" t="s">
        <v>706</v>
      </c>
      <c r="C24" s="68" t="s">
        <v>388</v>
      </c>
      <c r="D24" s="69">
        <v>41199</v>
      </c>
      <c r="E24" s="70"/>
      <c r="F24" s="70"/>
      <c r="G24" s="72">
        <v>9.49</v>
      </c>
      <c r="H24" s="71"/>
      <c r="I24" s="116" t="str">
        <f t="shared" si="1"/>
        <v>I JA</v>
      </c>
      <c r="J24" s="42"/>
      <c r="K24" s="42"/>
      <c r="M24" s="1"/>
    </row>
    <row r="25" spans="1:13" s="34" customFormat="1" x14ac:dyDescent="0.25">
      <c r="A25" s="66">
        <v>19</v>
      </c>
      <c r="B25" s="67" t="s">
        <v>50</v>
      </c>
      <c r="C25" s="68" t="s">
        <v>215</v>
      </c>
      <c r="D25" s="69">
        <v>40760</v>
      </c>
      <c r="E25" s="70" t="s">
        <v>336</v>
      </c>
      <c r="F25" s="70" t="s">
        <v>210</v>
      </c>
      <c r="G25" s="72">
        <v>9.5299999999999994</v>
      </c>
      <c r="H25" s="71"/>
      <c r="I25" s="116" t="str">
        <f t="shared" si="1"/>
        <v>I JA</v>
      </c>
      <c r="J25" s="42"/>
      <c r="K25" s="42"/>
      <c r="M25" s="1"/>
    </row>
    <row r="26" spans="1:13" s="34" customFormat="1" x14ac:dyDescent="0.25">
      <c r="A26" s="66">
        <v>20</v>
      </c>
      <c r="B26" s="67" t="s">
        <v>602</v>
      </c>
      <c r="C26" s="68" t="s">
        <v>603</v>
      </c>
      <c r="D26" s="69" t="s">
        <v>604</v>
      </c>
      <c r="E26" s="70" t="s">
        <v>682</v>
      </c>
      <c r="F26" s="70" t="s">
        <v>77</v>
      </c>
      <c r="G26" s="72">
        <v>9.5399999999999991</v>
      </c>
      <c r="H26" s="71"/>
      <c r="I26" s="116" t="str">
        <f t="shared" si="1"/>
        <v>I JA</v>
      </c>
      <c r="J26" s="42"/>
      <c r="K26" s="42"/>
      <c r="M26" s="1"/>
    </row>
    <row r="27" spans="1:13" s="34" customFormat="1" x14ac:dyDescent="0.25">
      <c r="A27" s="66">
        <v>21</v>
      </c>
      <c r="B27" s="67" t="s">
        <v>47</v>
      </c>
      <c r="C27" s="68" t="s">
        <v>192</v>
      </c>
      <c r="D27" s="69">
        <v>40419</v>
      </c>
      <c r="E27" s="70" t="s">
        <v>682</v>
      </c>
      <c r="F27" s="70" t="s">
        <v>383</v>
      </c>
      <c r="G27" s="72">
        <v>9.58</v>
      </c>
      <c r="H27" s="71"/>
      <c r="I27" s="116" t="str">
        <f t="shared" si="1"/>
        <v>I JA</v>
      </c>
      <c r="J27" s="42"/>
      <c r="K27" s="42"/>
      <c r="M27" s="1"/>
    </row>
    <row r="28" spans="1:13" s="34" customFormat="1" x14ac:dyDescent="0.25">
      <c r="A28" s="66">
        <v>22</v>
      </c>
      <c r="B28" s="67" t="s">
        <v>572</v>
      </c>
      <c r="C28" s="68" t="s">
        <v>573</v>
      </c>
      <c r="D28" s="69">
        <v>40616</v>
      </c>
      <c r="E28" s="70" t="s">
        <v>203</v>
      </c>
      <c r="F28" s="70" t="s">
        <v>204</v>
      </c>
      <c r="G28" s="72">
        <v>9.6</v>
      </c>
      <c r="H28" s="71"/>
      <c r="I28" s="116" t="str">
        <f t="shared" si="1"/>
        <v>I JA</v>
      </c>
      <c r="J28" s="42"/>
      <c r="K28" s="42"/>
      <c r="M28" s="1"/>
    </row>
    <row r="29" spans="1:13" s="34" customFormat="1" x14ac:dyDescent="0.25">
      <c r="A29" s="66">
        <v>23</v>
      </c>
      <c r="B29" s="67" t="s">
        <v>707</v>
      </c>
      <c r="C29" s="68" t="s">
        <v>708</v>
      </c>
      <c r="D29" s="69"/>
      <c r="E29" s="70" t="s">
        <v>682</v>
      </c>
      <c r="F29" s="70" t="s">
        <v>705</v>
      </c>
      <c r="G29" s="72">
        <v>9.65</v>
      </c>
      <c r="H29" s="71"/>
      <c r="I29" s="116" t="str">
        <f t="shared" si="1"/>
        <v>II JA</v>
      </c>
      <c r="J29" s="42"/>
      <c r="K29" s="42"/>
      <c r="M29" s="1"/>
    </row>
    <row r="30" spans="1:13" s="34" customFormat="1" x14ac:dyDescent="0.25">
      <c r="A30" s="66">
        <v>24</v>
      </c>
      <c r="B30" s="67" t="s">
        <v>387</v>
      </c>
      <c r="C30" s="68" t="s">
        <v>190</v>
      </c>
      <c r="D30" s="69">
        <v>40885</v>
      </c>
      <c r="E30" s="70" t="s">
        <v>682</v>
      </c>
      <c r="F30" s="70" t="s">
        <v>386</v>
      </c>
      <c r="G30" s="72">
        <v>9.7200000000000006</v>
      </c>
      <c r="H30" s="71"/>
      <c r="I30" s="116" t="str">
        <f t="shared" si="1"/>
        <v>II JA</v>
      </c>
      <c r="J30" s="42"/>
      <c r="K30" s="42"/>
      <c r="M30" s="1"/>
    </row>
    <row r="31" spans="1:13" s="34" customFormat="1" x14ac:dyDescent="0.25">
      <c r="A31" s="66">
        <v>25</v>
      </c>
      <c r="B31" s="67" t="s">
        <v>314</v>
      </c>
      <c r="C31" s="68" t="s">
        <v>315</v>
      </c>
      <c r="D31" s="69" t="s">
        <v>316</v>
      </c>
      <c r="E31" s="70" t="s">
        <v>303</v>
      </c>
      <c r="F31" s="70" t="s">
        <v>304</v>
      </c>
      <c r="G31" s="72">
        <v>9.73</v>
      </c>
      <c r="H31" s="71"/>
      <c r="I31" s="116" t="str">
        <f t="shared" si="1"/>
        <v>II JA</v>
      </c>
      <c r="J31" s="42"/>
      <c r="K31" s="42"/>
      <c r="M31" s="1"/>
    </row>
    <row r="32" spans="1:13" s="34" customFormat="1" x14ac:dyDescent="0.25">
      <c r="A32" s="66">
        <v>26</v>
      </c>
      <c r="B32" s="67" t="s">
        <v>275</v>
      </c>
      <c r="C32" s="68" t="s">
        <v>242</v>
      </c>
      <c r="D32" s="69" t="s">
        <v>636</v>
      </c>
      <c r="E32" s="70" t="s">
        <v>682</v>
      </c>
      <c r="F32" s="70" t="s">
        <v>139</v>
      </c>
      <c r="G32" s="72">
        <v>9.76</v>
      </c>
      <c r="H32" s="71"/>
      <c r="I32" s="116" t="str">
        <f t="shared" si="1"/>
        <v>II JA</v>
      </c>
      <c r="J32" s="42"/>
      <c r="K32" s="42"/>
      <c r="M32" s="1"/>
    </row>
    <row r="33" spans="1:13" s="34" customFormat="1" x14ac:dyDescent="0.25">
      <c r="A33" s="66">
        <v>27</v>
      </c>
      <c r="B33" s="67" t="s">
        <v>618</v>
      </c>
      <c r="C33" s="68" t="s">
        <v>619</v>
      </c>
      <c r="D33" s="69" t="s">
        <v>601</v>
      </c>
      <c r="E33" s="70" t="s">
        <v>682</v>
      </c>
      <c r="F33" s="70" t="s">
        <v>86</v>
      </c>
      <c r="G33" s="72">
        <v>9.77</v>
      </c>
      <c r="H33" s="71"/>
      <c r="I33" s="116" t="str">
        <f t="shared" si="1"/>
        <v>II JA</v>
      </c>
      <c r="J33" s="42"/>
      <c r="K33" s="42"/>
      <c r="M33" s="1"/>
    </row>
    <row r="34" spans="1:13" s="34" customFormat="1" x14ac:dyDescent="0.25">
      <c r="A34" s="66">
        <v>27</v>
      </c>
      <c r="B34" s="67" t="s">
        <v>311</v>
      </c>
      <c r="C34" s="68" t="s">
        <v>312</v>
      </c>
      <c r="D34" s="69" t="s">
        <v>313</v>
      </c>
      <c r="E34" s="70" t="s">
        <v>303</v>
      </c>
      <c r="F34" s="70" t="s">
        <v>304</v>
      </c>
      <c r="G34" s="72">
        <v>9.77</v>
      </c>
      <c r="H34" s="71"/>
      <c r="I34" s="116" t="str">
        <f t="shared" si="1"/>
        <v>II JA</v>
      </c>
      <c r="J34" s="42"/>
      <c r="K34" s="42"/>
      <c r="M34" s="1"/>
    </row>
    <row r="35" spans="1:13" s="34" customFormat="1" x14ac:dyDescent="0.25">
      <c r="A35" s="66">
        <v>29</v>
      </c>
      <c r="B35" s="67" t="s">
        <v>255</v>
      </c>
      <c r="C35" s="68" t="s">
        <v>256</v>
      </c>
      <c r="D35" s="69" t="s">
        <v>257</v>
      </c>
      <c r="E35" s="70" t="s">
        <v>682</v>
      </c>
      <c r="F35" s="70" t="s">
        <v>139</v>
      </c>
      <c r="G35" s="72">
        <v>9.8000000000000007</v>
      </c>
      <c r="H35" s="71"/>
      <c r="I35" s="116" t="str">
        <f t="shared" si="1"/>
        <v>II JA</v>
      </c>
      <c r="J35" s="42"/>
      <c r="K35" s="42"/>
      <c r="M35" s="1"/>
    </row>
    <row r="36" spans="1:13" s="34" customFormat="1" x14ac:dyDescent="0.25">
      <c r="A36" s="66">
        <v>29</v>
      </c>
      <c r="B36" s="67" t="s">
        <v>305</v>
      </c>
      <c r="C36" s="68" t="s">
        <v>534</v>
      </c>
      <c r="D36" s="69" t="s">
        <v>105</v>
      </c>
      <c r="E36" s="70" t="s">
        <v>682</v>
      </c>
      <c r="F36" s="70" t="s">
        <v>20</v>
      </c>
      <c r="G36" s="72">
        <v>9.8000000000000007</v>
      </c>
      <c r="H36" s="71"/>
      <c r="I36" s="116" t="str">
        <f t="shared" si="1"/>
        <v>II JA</v>
      </c>
      <c r="J36" s="42"/>
      <c r="K36" s="42"/>
      <c r="M36" s="1"/>
    </row>
    <row r="37" spans="1:13" s="34" customFormat="1" ht="13.95" customHeight="1" x14ac:dyDescent="0.25">
      <c r="A37" s="66">
        <v>31</v>
      </c>
      <c r="B37" s="67" t="s">
        <v>413</v>
      </c>
      <c r="C37" s="68" t="s">
        <v>640</v>
      </c>
      <c r="D37" s="69" t="s">
        <v>641</v>
      </c>
      <c r="E37" s="70" t="s">
        <v>682</v>
      </c>
      <c r="F37" s="70" t="s">
        <v>139</v>
      </c>
      <c r="G37" s="72">
        <v>9.83</v>
      </c>
      <c r="H37" s="71"/>
      <c r="I37" s="116" t="str">
        <f t="shared" si="1"/>
        <v>II JA</v>
      </c>
      <c r="J37" s="42"/>
      <c r="K37" s="42"/>
      <c r="M37" s="1"/>
    </row>
    <row r="38" spans="1:13" s="34" customFormat="1" x14ac:dyDescent="0.25">
      <c r="A38" s="66">
        <v>32</v>
      </c>
      <c r="B38" s="67" t="s">
        <v>52</v>
      </c>
      <c r="C38" s="68" t="s">
        <v>642</v>
      </c>
      <c r="D38" s="69" t="s">
        <v>643</v>
      </c>
      <c r="E38" s="70" t="s">
        <v>682</v>
      </c>
      <c r="F38" s="70" t="s">
        <v>139</v>
      </c>
      <c r="G38" s="72">
        <v>9.89</v>
      </c>
      <c r="H38" s="71"/>
      <c r="I38" s="116" t="str">
        <f t="shared" si="1"/>
        <v>II JA</v>
      </c>
      <c r="J38" s="42"/>
      <c r="K38" s="42"/>
      <c r="M38" s="1"/>
    </row>
    <row r="39" spans="1:13" s="34" customFormat="1" x14ac:dyDescent="0.25">
      <c r="A39" s="66">
        <v>33</v>
      </c>
      <c r="B39" s="67" t="s">
        <v>647</v>
      </c>
      <c r="C39" s="68" t="s">
        <v>648</v>
      </c>
      <c r="D39" s="69" t="s">
        <v>649</v>
      </c>
      <c r="E39" s="70"/>
      <c r="F39" s="70" t="s">
        <v>5</v>
      </c>
      <c r="G39" s="72">
        <v>9.99</v>
      </c>
      <c r="H39" s="71"/>
      <c r="I39" s="116" t="str">
        <f t="shared" si="1"/>
        <v>II JA</v>
      </c>
      <c r="J39" s="42"/>
      <c r="K39" s="42"/>
      <c r="M39" s="1"/>
    </row>
    <row r="40" spans="1:13" s="34" customFormat="1" x14ac:dyDescent="0.25">
      <c r="A40" s="66">
        <v>33</v>
      </c>
      <c r="B40" s="67" t="s">
        <v>572</v>
      </c>
      <c r="C40" s="68" t="s">
        <v>637</v>
      </c>
      <c r="D40" s="69" t="s">
        <v>196</v>
      </c>
      <c r="E40" s="70" t="s">
        <v>682</v>
      </c>
      <c r="F40" s="70" t="s">
        <v>139</v>
      </c>
      <c r="G40" s="72">
        <v>9.99</v>
      </c>
      <c r="H40" s="71"/>
      <c r="I40" s="116" t="str">
        <f t="shared" si="1"/>
        <v>II JA</v>
      </c>
      <c r="J40" s="42"/>
      <c r="K40" s="42"/>
      <c r="M40" s="1"/>
    </row>
    <row r="41" spans="1:13" s="34" customFormat="1" x14ac:dyDescent="0.25">
      <c r="A41" s="66">
        <v>35</v>
      </c>
      <c r="B41" s="67" t="s">
        <v>55</v>
      </c>
      <c r="C41" s="68" t="s">
        <v>56</v>
      </c>
      <c r="D41" s="69">
        <v>41058</v>
      </c>
      <c r="E41" s="70" t="s">
        <v>682</v>
      </c>
      <c r="F41" s="70" t="s">
        <v>386</v>
      </c>
      <c r="G41" s="72">
        <v>10</v>
      </c>
      <c r="H41" s="71"/>
      <c r="I41" s="116" t="str">
        <f t="shared" si="1"/>
        <v>II JA</v>
      </c>
      <c r="J41" s="42"/>
      <c r="K41" s="42"/>
      <c r="M41" s="1"/>
    </row>
    <row r="42" spans="1:13" s="34" customFormat="1" x14ac:dyDescent="0.25">
      <c r="A42" s="66">
        <v>36</v>
      </c>
      <c r="B42" s="67" t="s">
        <v>321</v>
      </c>
      <c r="C42" s="68" t="s">
        <v>322</v>
      </c>
      <c r="D42" s="69" t="s">
        <v>323</v>
      </c>
      <c r="E42" s="70" t="s">
        <v>303</v>
      </c>
      <c r="F42" s="70" t="s">
        <v>304</v>
      </c>
      <c r="G42" s="72">
        <v>10.07</v>
      </c>
      <c r="H42" s="71"/>
      <c r="I42" s="116" t="str">
        <f t="shared" si="1"/>
        <v>III JA</v>
      </c>
      <c r="J42" s="42"/>
      <c r="K42" s="42"/>
      <c r="M42" s="1"/>
    </row>
    <row r="43" spans="1:13" s="34" customFormat="1" x14ac:dyDescent="0.25">
      <c r="A43" s="66">
        <v>37</v>
      </c>
      <c r="B43" s="67" t="s">
        <v>326</v>
      </c>
      <c r="C43" s="68" t="s">
        <v>327</v>
      </c>
      <c r="D43" s="69" t="s">
        <v>328</v>
      </c>
      <c r="E43" s="70" t="s">
        <v>303</v>
      </c>
      <c r="F43" s="70" t="s">
        <v>304</v>
      </c>
      <c r="G43" s="72">
        <v>10.09</v>
      </c>
      <c r="H43" s="71"/>
      <c r="I43" s="116" t="str">
        <f t="shared" si="1"/>
        <v>III JA</v>
      </c>
      <c r="J43" s="42"/>
      <c r="K43" s="42"/>
      <c r="M43" s="1"/>
    </row>
    <row r="44" spans="1:13" s="34" customFormat="1" x14ac:dyDescent="0.25">
      <c r="A44" s="66">
        <v>38</v>
      </c>
      <c r="B44" s="67" t="s">
        <v>495</v>
      </c>
      <c r="C44" s="68" t="s">
        <v>610</v>
      </c>
      <c r="D44" s="69" t="s">
        <v>611</v>
      </c>
      <c r="E44" s="70" t="s">
        <v>682</v>
      </c>
      <c r="F44" s="70" t="s">
        <v>86</v>
      </c>
      <c r="G44" s="72">
        <v>10.15</v>
      </c>
      <c r="H44" s="71"/>
      <c r="I44" s="116" t="str">
        <f t="shared" si="1"/>
        <v>III JA</v>
      </c>
      <c r="J44" s="42"/>
      <c r="K44" s="42"/>
      <c r="M44" s="1"/>
    </row>
    <row r="45" spans="1:13" s="34" customFormat="1" x14ac:dyDescent="0.25">
      <c r="A45" s="66">
        <v>39</v>
      </c>
      <c r="B45" s="67" t="s">
        <v>538</v>
      </c>
      <c r="C45" s="68" t="s">
        <v>539</v>
      </c>
      <c r="D45" s="69" t="s">
        <v>540</v>
      </c>
      <c r="E45" s="70" t="s">
        <v>682</v>
      </c>
      <c r="F45" s="70" t="s">
        <v>20</v>
      </c>
      <c r="G45" s="72">
        <v>10.16</v>
      </c>
      <c r="H45" s="71"/>
      <c r="I45" s="116" t="str">
        <f t="shared" si="1"/>
        <v>III JA</v>
      </c>
      <c r="J45" s="42"/>
      <c r="K45" s="42"/>
      <c r="M45" s="1"/>
    </row>
    <row r="46" spans="1:13" s="34" customFormat="1" x14ac:dyDescent="0.25">
      <c r="A46" s="66">
        <v>40</v>
      </c>
      <c r="B46" s="67" t="s">
        <v>12</v>
      </c>
      <c r="C46" s="68" t="s">
        <v>319</v>
      </c>
      <c r="D46" s="69" t="s">
        <v>320</v>
      </c>
      <c r="E46" s="70" t="s">
        <v>303</v>
      </c>
      <c r="F46" s="70" t="s">
        <v>304</v>
      </c>
      <c r="G46" s="72">
        <v>10.17</v>
      </c>
      <c r="H46" s="71"/>
      <c r="I46" s="116" t="str">
        <f t="shared" si="1"/>
        <v>III JA</v>
      </c>
      <c r="J46" s="42"/>
      <c r="K46" s="42"/>
      <c r="M46" s="1"/>
    </row>
    <row r="47" spans="1:13" s="34" customFormat="1" x14ac:dyDescent="0.25">
      <c r="A47" s="66">
        <v>40</v>
      </c>
      <c r="B47" s="67" t="s">
        <v>586</v>
      </c>
      <c r="C47" s="68" t="s">
        <v>587</v>
      </c>
      <c r="D47" s="69">
        <v>40725</v>
      </c>
      <c r="E47" s="70" t="s">
        <v>682</v>
      </c>
      <c r="F47" s="70" t="s">
        <v>131</v>
      </c>
      <c r="G47" s="72">
        <v>10.17</v>
      </c>
      <c r="H47" s="71"/>
      <c r="I47" s="116" t="str">
        <f t="shared" si="1"/>
        <v>III JA</v>
      </c>
      <c r="J47" s="42"/>
      <c r="K47" s="42"/>
      <c r="M47" s="1"/>
    </row>
    <row r="48" spans="1:13" s="34" customFormat="1" x14ac:dyDescent="0.25">
      <c r="A48" s="66">
        <v>42</v>
      </c>
      <c r="B48" s="67" t="s">
        <v>633</v>
      </c>
      <c r="C48" s="68" t="s">
        <v>634</v>
      </c>
      <c r="D48" s="69" t="s">
        <v>333</v>
      </c>
      <c r="E48" s="70" t="s">
        <v>682</v>
      </c>
      <c r="F48" s="70" t="s">
        <v>635</v>
      </c>
      <c r="G48" s="72">
        <v>10.210000000000001</v>
      </c>
      <c r="H48" s="71"/>
      <c r="I48" s="116" t="str">
        <f t="shared" si="1"/>
        <v>III JA</v>
      </c>
      <c r="J48" s="42"/>
      <c r="K48" s="42"/>
      <c r="M48" s="1"/>
    </row>
    <row r="49" spans="1:13" s="34" customFormat="1" x14ac:dyDescent="0.25">
      <c r="A49" s="66">
        <v>43</v>
      </c>
      <c r="B49" s="67" t="s">
        <v>76</v>
      </c>
      <c r="C49" s="68" t="s">
        <v>629</v>
      </c>
      <c r="D49" s="69" t="s">
        <v>630</v>
      </c>
      <c r="E49" s="70" t="s">
        <v>682</v>
      </c>
      <c r="F49" s="70" t="s">
        <v>19</v>
      </c>
      <c r="G49" s="72">
        <v>10.23</v>
      </c>
      <c r="H49" s="71"/>
      <c r="I49" s="116" t="str">
        <f t="shared" si="1"/>
        <v>III JA</v>
      </c>
      <c r="J49" s="42"/>
      <c r="K49" s="42"/>
      <c r="M49" s="1"/>
    </row>
    <row r="50" spans="1:13" s="34" customFormat="1" x14ac:dyDescent="0.25">
      <c r="A50" s="66">
        <v>44</v>
      </c>
      <c r="B50" s="67" t="s">
        <v>393</v>
      </c>
      <c r="C50" s="68" t="s">
        <v>388</v>
      </c>
      <c r="D50" s="69" t="s">
        <v>653</v>
      </c>
      <c r="E50" s="70" t="s">
        <v>682</v>
      </c>
      <c r="F50" s="70" t="s">
        <v>652</v>
      </c>
      <c r="G50" s="72">
        <v>10.31</v>
      </c>
      <c r="H50" s="71"/>
      <c r="I50" s="116" t="str">
        <f t="shared" si="1"/>
        <v>III JA</v>
      </c>
      <c r="J50" s="42"/>
      <c r="K50" s="42"/>
      <c r="M50" s="1"/>
    </row>
    <row r="51" spans="1:13" s="34" customFormat="1" x14ac:dyDescent="0.25">
      <c r="A51" s="66">
        <v>45</v>
      </c>
      <c r="B51" s="67" t="s">
        <v>305</v>
      </c>
      <c r="C51" s="68" t="s">
        <v>38</v>
      </c>
      <c r="D51" s="69" t="s">
        <v>530</v>
      </c>
      <c r="E51" s="70" t="s">
        <v>682</v>
      </c>
      <c r="F51" s="70" t="s">
        <v>37</v>
      </c>
      <c r="G51" s="72">
        <v>10.33</v>
      </c>
      <c r="H51" s="71"/>
      <c r="I51" s="116" t="str">
        <f t="shared" si="1"/>
        <v>III JA</v>
      </c>
      <c r="J51" s="42"/>
      <c r="K51" s="42"/>
      <c r="M51" s="1"/>
    </row>
    <row r="52" spans="1:13" s="34" customFormat="1" x14ac:dyDescent="0.25">
      <c r="A52" s="66">
        <v>46</v>
      </c>
      <c r="B52" s="67" t="s">
        <v>197</v>
      </c>
      <c r="C52" s="68" t="s">
        <v>384</v>
      </c>
      <c r="D52" s="69">
        <v>40395</v>
      </c>
      <c r="E52" s="70" t="s">
        <v>682</v>
      </c>
      <c r="F52" s="70" t="s">
        <v>383</v>
      </c>
      <c r="G52" s="72">
        <v>10.34</v>
      </c>
      <c r="H52" s="71"/>
      <c r="I52" s="116" t="str">
        <f t="shared" si="1"/>
        <v>III JA</v>
      </c>
      <c r="J52" s="42"/>
      <c r="K52" s="42"/>
      <c r="M52" s="1"/>
    </row>
    <row r="53" spans="1:13" s="34" customFormat="1" x14ac:dyDescent="0.25">
      <c r="A53" s="66">
        <v>47</v>
      </c>
      <c r="B53" s="67" t="s">
        <v>54</v>
      </c>
      <c r="C53" s="68" t="s">
        <v>317</v>
      </c>
      <c r="D53" s="69" t="s">
        <v>318</v>
      </c>
      <c r="E53" s="70" t="s">
        <v>303</v>
      </c>
      <c r="F53" s="70" t="s">
        <v>304</v>
      </c>
      <c r="G53" s="72">
        <v>10.38</v>
      </c>
      <c r="H53" s="71"/>
      <c r="I53" s="116"/>
      <c r="J53" s="42"/>
      <c r="K53" s="42"/>
      <c r="M53" s="1"/>
    </row>
    <row r="54" spans="1:13" s="34" customFormat="1" x14ac:dyDescent="0.25">
      <c r="A54" s="66">
        <v>47</v>
      </c>
      <c r="B54" s="67" t="s">
        <v>57</v>
      </c>
      <c r="C54" s="68" t="s">
        <v>162</v>
      </c>
      <c r="D54" s="69" t="s">
        <v>628</v>
      </c>
      <c r="E54" s="70" t="s">
        <v>682</v>
      </c>
      <c r="F54" s="70" t="s">
        <v>19</v>
      </c>
      <c r="G54" s="72">
        <v>10.38</v>
      </c>
      <c r="H54" s="71"/>
      <c r="I54" s="116"/>
      <c r="J54" s="42"/>
      <c r="K54" s="42"/>
      <c r="M54" s="1"/>
    </row>
    <row r="55" spans="1:13" s="34" customFormat="1" x14ac:dyDescent="0.25">
      <c r="A55" s="66">
        <v>47</v>
      </c>
      <c r="B55" s="67" t="s">
        <v>321</v>
      </c>
      <c r="C55" s="68" t="s">
        <v>74</v>
      </c>
      <c r="D55" s="69" t="s">
        <v>274</v>
      </c>
      <c r="E55" s="70" t="s">
        <v>303</v>
      </c>
      <c r="F55" s="70" t="s">
        <v>329</v>
      </c>
      <c r="G55" s="72">
        <v>10.38</v>
      </c>
      <c r="H55" s="71"/>
      <c r="I55" s="116"/>
      <c r="J55" s="42"/>
      <c r="K55" s="42"/>
      <c r="M55" s="1"/>
    </row>
    <row r="56" spans="1:13" s="34" customFormat="1" x14ac:dyDescent="0.25">
      <c r="A56" s="66">
        <v>50</v>
      </c>
      <c r="B56" s="67" t="s">
        <v>526</v>
      </c>
      <c r="C56" s="68" t="s">
        <v>268</v>
      </c>
      <c r="D56" s="69" t="s">
        <v>527</v>
      </c>
      <c r="E56" s="70" t="s">
        <v>682</v>
      </c>
      <c r="F56" s="70" t="s">
        <v>20</v>
      </c>
      <c r="G56" s="72">
        <v>10.42</v>
      </c>
      <c r="H56" s="71"/>
      <c r="I56" s="116"/>
      <c r="J56" s="42"/>
      <c r="K56" s="42"/>
      <c r="M56" s="1"/>
    </row>
    <row r="57" spans="1:13" s="34" customFormat="1" x14ac:dyDescent="0.25">
      <c r="A57" s="66">
        <v>51</v>
      </c>
      <c r="B57" s="67" t="s">
        <v>481</v>
      </c>
      <c r="C57" s="68" t="s">
        <v>482</v>
      </c>
      <c r="D57" s="69">
        <v>40227</v>
      </c>
      <c r="E57" s="70" t="s">
        <v>258</v>
      </c>
      <c r="F57" s="70" t="s">
        <v>79</v>
      </c>
      <c r="G57" s="72">
        <v>10.45</v>
      </c>
      <c r="H57" s="71"/>
      <c r="I57" s="116"/>
      <c r="J57" s="42"/>
      <c r="K57" s="42"/>
      <c r="M57" s="1"/>
    </row>
    <row r="58" spans="1:13" s="34" customFormat="1" x14ac:dyDescent="0.25">
      <c r="A58" s="66">
        <v>51</v>
      </c>
      <c r="B58" s="67" t="s">
        <v>46</v>
      </c>
      <c r="C58" s="68" t="s">
        <v>620</v>
      </c>
      <c r="D58" s="69" t="s">
        <v>621</v>
      </c>
      <c r="E58" s="70" t="s">
        <v>682</v>
      </c>
      <c r="F58" s="70" t="s">
        <v>86</v>
      </c>
      <c r="G58" s="72">
        <v>10.45</v>
      </c>
      <c r="H58" s="71"/>
      <c r="I58" s="116"/>
      <c r="J58" s="42"/>
      <c r="K58" s="42"/>
      <c r="M58" s="1"/>
    </row>
    <row r="59" spans="1:13" s="34" customFormat="1" x14ac:dyDescent="0.25">
      <c r="A59" s="66">
        <v>53</v>
      </c>
      <c r="B59" s="67" t="s">
        <v>45</v>
      </c>
      <c r="C59" s="68" t="s">
        <v>60</v>
      </c>
      <c r="D59" s="69" t="s">
        <v>241</v>
      </c>
      <c r="E59" s="70" t="s">
        <v>682</v>
      </c>
      <c r="F59" s="70" t="s">
        <v>139</v>
      </c>
      <c r="G59" s="72">
        <v>10.51</v>
      </c>
      <c r="H59" s="71"/>
      <c r="I59" s="116"/>
      <c r="J59" s="42"/>
      <c r="K59" s="42"/>
      <c r="M59" s="1"/>
    </row>
    <row r="60" spans="1:13" s="34" customFormat="1" x14ac:dyDescent="0.25">
      <c r="A60" s="66">
        <v>54</v>
      </c>
      <c r="B60" s="67" t="s">
        <v>28</v>
      </c>
      <c r="C60" s="68" t="s">
        <v>561</v>
      </c>
      <c r="D60" s="69" t="s">
        <v>105</v>
      </c>
      <c r="E60" s="70" t="s">
        <v>682</v>
      </c>
      <c r="F60" s="70" t="s">
        <v>37</v>
      </c>
      <c r="G60" s="72">
        <v>10.58</v>
      </c>
      <c r="H60" s="71"/>
      <c r="I60" s="116"/>
      <c r="J60" s="42"/>
      <c r="K60" s="42"/>
      <c r="M60" s="1"/>
    </row>
    <row r="61" spans="1:13" s="34" customFormat="1" x14ac:dyDescent="0.25">
      <c r="A61" s="66">
        <v>55</v>
      </c>
      <c r="B61" s="67" t="s">
        <v>21</v>
      </c>
      <c r="C61" s="68" t="s">
        <v>555</v>
      </c>
      <c r="D61" s="69" t="s">
        <v>556</v>
      </c>
      <c r="E61" s="70" t="s">
        <v>682</v>
      </c>
      <c r="F61" s="70" t="s">
        <v>20</v>
      </c>
      <c r="G61" s="72">
        <v>10.62</v>
      </c>
      <c r="H61" s="71"/>
      <c r="I61" s="116"/>
      <c r="J61" s="42"/>
      <c r="K61" s="42"/>
      <c r="M61" s="1"/>
    </row>
    <row r="62" spans="1:13" s="34" customFormat="1" x14ac:dyDescent="0.25">
      <c r="A62" s="66">
        <v>56</v>
      </c>
      <c r="B62" s="67" t="s">
        <v>169</v>
      </c>
      <c r="C62" s="68" t="s">
        <v>266</v>
      </c>
      <c r="D62" s="69" t="s">
        <v>525</v>
      </c>
      <c r="E62" s="70" t="s">
        <v>682</v>
      </c>
      <c r="F62" s="70" t="s">
        <v>20</v>
      </c>
      <c r="G62" s="72">
        <v>10.67</v>
      </c>
      <c r="H62" s="71"/>
      <c r="I62" s="116"/>
      <c r="J62" s="42"/>
      <c r="K62" s="42"/>
      <c r="M62" s="1"/>
    </row>
    <row r="63" spans="1:13" s="34" customFormat="1" x14ac:dyDescent="0.25">
      <c r="A63" s="66">
        <v>57</v>
      </c>
      <c r="B63" s="67" t="s">
        <v>442</v>
      </c>
      <c r="C63" s="68" t="s">
        <v>443</v>
      </c>
      <c r="D63" s="69" t="s">
        <v>444</v>
      </c>
      <c r="E63" s="70" t="s">
        <v>434</v>
      </c>
      <c r="F63" s="70" t="s">
        <v>435</v>
      </c>
      <c r="G63" s="72">
        <v>10.73</v>
      </c>
      <c r="H63" s="71"/>
      <c r="I63" s="116"/>
      <c r="J63" s="42"/>
      <c r="K63" s="42"/>
      <c r="M63" s="1"/>
    </row>
    <row r="64" spans="1:13" s="34" customFormat="1" x14ac:dyDescent="0.25">
      <c r="A64" s="66">
        <v>58</v>
      </c>
      <c r="B64" s="67" t="s">
        <v>368</v>
      </c>
      <c r="C64" s="68" t="s">
        <v>369</v>
      </c>
      <c r="D64" s="69">
        <v>41093</v>
      </c>
      <c r="E64" s="70" t="s">
        <v>11</v>
      </c>
      <c r="F64" s="70" t="s">
        <v>68</v>
      </c>
      <c r="G64" s="72">
        <v>10.8</v>
      </c>
      <c r="H64" s="71"/>
      <c r="I64" s="116"/>
      <c r="J64" s="42"/>
      <c r="K64" s="42"/>
      <c r="M64" s="1"/>
    </row>
    <row r="65" spans="1:13" s="34" customFormat="1" x14ac:dyDescent="0.25">
      <c r="A65" s="66">
        <v>59</v>
      </c>
      <c r="B65" s="67" t="s">
        <v>275</v>
      </c>
      <c r="C65" s="68" t="s">
        <v>353</v>
      </c>
      <c r="D65" s="69" t="s">
        <v>198</v>
      </c>
      <c r="E65" s="70"/>
      <c r="F65" s="70" t="s">
        <v>20</v>
      </c>
      <c r="G65" s="72">
        <v>10.87</v>
      </c>
      <c r="H65" s="71"/>
      <c r="I65" s="116"/>
      <c r="J65" s="42"/>
      <c r="K65" s="42"/>
      <c r="M65" s="1"/>
    </row>
    <row r="66" spans="1:13" s="34" customFormat="1" x14ac:dyDescent="0.25">
      <c r="A66" s="66">
        <v>60</v>
      </c>
      <c r="B66" s="67" t="s">
        <v>50</v>
      </c>
      <c r="C66" s="68" t="s">
        <v>559</v>
      </c>
      <c r="D66" s="69" t="s">
        <v>560</v>
      </c>
      <c r="E66" s="70" t="s">
        <v>682</v>
      </c>
      <c r="F66" s="70" t="s">
        <v>20</v>
      </c>
      <c r="G66" s="72">
        <v>11.04</v>
      </c>
      <c r="H66" s="71"/>
      <c r="I66" s="116"/>
      <c r="J66" s="42"/>
      <c r="K66" s="42"/>
      <c r="M66" s="1"/>
    </row>
    <row r="67" spans="1:13" s="34" customFormat="1" x14ac:dyDescent="0.25">
      <c r="A67" s="66">
        <v>61</v>
      </c>
      <c r="B67" s="67" t="s">
        <v>12</v>
      </c>
      <c r="C67" s="68" t="s">
        <v>380</v>
      </c>
      <c r="D67" s="69">
        <v>41509</v>
      </c>
      <c r="E67" s="70" t="s">
        <v>682</v>
      </c>
      <c r="F67" s="70" t="s">
        <v>53</v>
      </c>
      <c r="G67" s="72">
        <v>11.18</v>
      </c>
      <c r="H67" s="71"/>
      <c r="I67" s="116"/>
      <c r="J67" s="42"/>
      <c r="K67" s="42"/>
      <c r="M67" s="1"/>
    </row>
    <row r="68" spans="1:13" s="34" customFormat="1" x14ac:dyDescent="0.25">
      <c r="A68" s="66">
        <v>62</v>
      </c>
      <c r="B68" s="67" t="s">
        <v>76</v>
      </c>
      <c r="C68" s="68" t="s">
        <v>631</v>
      </c>
      <c r="D68" s="69" t="s">
        <v>632</v>
      </c>
      <c r="E68" s="70" t="s">
        <v>11</v>
      </c>
      <c r="F68" s="70" t="s">
        <v>19</v>
      </c>
      <c r="G68" s="72">
        <v>11.35</v>
      </c>
      <c r="H68" s="71"/>
      <c r="I68" s="116"/>
      <c r="J68" s="42"/>
      <c r="K68" s="42"/>
      <c r="M68" s="1"/>
    </row>
    <row r="69" spans="1:13" s="34" customFormat="1" x14ac:dyDescent="0.25">
      <c r="A69" s="66">
        <v>63</v>
      </c>
      <c r="B69" s="67" t="s">
        <v>368</v>
      </c>
      <c r="C69" s="68" t="s">
        <v>483</v>
      </c>
      <c r="D69" s="69">
        <v>41315</v>
      </c>
      <c r="E69" s="70" t="s">
        <v>258</v>
      </c>
      <c r="F69" s="70" t="s">
        <v>79</v>
      </c>
      <c r="G69" s="72">
        <v>13.59</v>
      </c>
      <c r="H69" s="71"/>
      <c r="I69" s="116"/>
      <c r="J69" s="42"/>
      <c r="K69" s="42"/>
      <c r="M69" s="1"/>
    </row>
  </sheetData>
  <sortState ref="A6:M13">
    <sortCondition ref="H6:H13"/>
  </sortState>
  <printOptions horizontalCentered="1"/>
  <pageMargins left="0.39370078740157483" right="0.39370078740157483" top="0.4" bottom="0.26" header="0.26" footer="0.21"/>
  <pageSetup paperSize="9" fitToWidth="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showZeros="0" zoomScaleNormal="100" workbookViewId="0"/>
  </sheetViews>
  <sheetFormatPr defaultRowHeight="13.2" x14ac:dyDescent="0.25"/>
  <cols>
    <col min="1" max="1" width="5.44140625" style="1" customWidth="1"/>
    <col min="2" max="2" width="8.5546875" style="1" customWidth="1"/>
    <col min="3" max="3" width="12.88671875" style="1" customWidth="1"/>
    <col min="4" max="4" width="10" style="1" customWidth="1"/>
    <col min="5" max="5" width="12.33203125" style="1" bestFit="1" customWidth="1"/>
    <col min="6" max="6" width="11.44140625" style="1" bestFit="1" customWidth="1"/>
    <col min="7" max="8" width="5.88671875" style="42" customWidth="1"/>
    <col min="9" max="9" width="5.44140625" style="34" bestFit="1" customWidth="1"/>
    <col min="10" max="10" width="6.44140625" style="1" bestFit="1" customWidth="1"/>
    <col min="11" max="251" width="9.109375" style="1"/>
    <col min="252" max="252" width="5.44140625" style="1" customWidth="1"/>
    <col min="253" max="253" width="8.5546875" style="1" customWidth="1"/>
    <col min="254" max="254" width="14.6640625" style="1" customWidth="1"/>
    <col min="255" max="255" width="10" style="1" customWidth="1"/>
    <col min="256" max="256" width="12.33203125" style="1" bestFit="1" customWidth="1"/>
    <col min="257" max="257" width="18" style="1" bestFit="1" customWidth="1"/>
    <col min="258" max="260" width="7" style="1" customWidth="1"/>
    <col min="261" max="261" width="0" style="1" hidden="1" customWidth="1"/>
    <col min="262" max="264" width="7" style="1" customWidth="1"/>
    <col min="265" max="265" width="7.5546875" style="1" customWidth="1"/>
    <col min="266" max="507" width="9.109375" style="1"/>
    <col min="508" max="508" width="5.44140625" style="1" customWidth="1"/>
    <col min="509" max="509" width="8.5546875" style="1" customWidth="1"/>
    <col min="510" max="510" width="14.6640625" style="1" customWidth="1"/>
    <col min="511" max="511" width="10" style="1" customWidth="1"/>
    <col min="512" max="512" width="12.33203125" style="1" bestFit="1" customWidth="1"/>
    <col min="513" max="513" width="18" style="1" bestFit="1" customWidth="1"/>
    <col min="514" max="516" width="7" style="1" customWidth="1"/>
    <col min="517" max="517" width="0" style="1" hidden="1" customWidth="1"/>
    <col min="518" max="520" width="7" style="1" customWidth="1"/>
    <col min="521" max="521" width="7.5546875" style="1" customWidth="1"/>
    <col min="522" max="763" width="9.109375" style="1"/>
    <col min="764" max="764" width="5.44140625" style="1" customWidth="1"/>
    <col min="765" max="765" width="8.5546875" style="1" customWidth="1"/>
    <col min="766" max="766" width="14.6640625" style="1" customWidth="1"/>
    <col min="767" max="767" width="10" style="1" customWidth="1"/>
    <col min="768" max="768" width="12.33203125" style="1" bestFit="1" customWidth="1"/>
    <col min="769" max="769" width="18" style="1" bestFit="1" customWidth="1"/>
    <col min="770" max="772" width="7" style="1" customWidth="1"/>
    <col min="773" max="773" width="0" style="1" hidden="1" customWidth="1"/>
    <col min="774" max="776" width="7" style="1" customWidth="1"/>
    <col min="777" max="777" width="7.5546875" style="1" customWidth="1"/>
    <col min="778" max="1019" width="9.109375" style="1"/>
    <col min="1020" max="1020" width="5.44140625" style="1" customWidth="1"/>
    <col min="1021" max="1021" width="8.5546875" style="1" customWidth="1"/>
    <col min="1022" max="1022" width="14.6640625" style="1" customWidth="1"/>
    <col min="1023" max="1023" width="10" style="1" customWidth="1"/>
    <col min="1024" max="1024" width="12.33203125" style="1" bestFit="1" customWidth="1"/>
    <col min="1025" max="1025" width="18" style="1" bestFit="1" customWidth="1"/>
    <col min="1026" max="1028" width="7" style="1" customWidth="1"/>
    <col min="1029" max="1029" width="0" style="1" hidden="1" customWidth="1"/>
    <col min="1030" max="1032" width="7" style="1" customWidth="1"/>
    <col min="1033" max="1033" width="7.5546875" style="1" customWidth="1"/>
    <col min="1034" max="1275" width="9.109375" style="1"/>
    <col min="1276" max="1276" width="5.44140625" style="1" customWidth="1"/>
    <col min="1277" max="1277" width="8.5546875" style="1" customWidth="1"/>
    <col min="1278" max="1278" width="14.6640625" style="1" customWidth="1"/>
    <col min="1279" max="1279" width="10" style="1" customWidth="1"/>
    <col min="1280" max="1280" width="12.33203125" style="1" bestFit="1" customWidth="1"/>
    <col min="1281" max="1281" width="18" style="1" bestFit="1" customWidth="1"/>
    <col min="1282" max="1284" width="7" style="1" customWidth="1"/>
    <col min="1285" max="1285" width="0" style="1" hidden="1" customWidth="1"/>
    <col min="1286" max="1288" width="7" style="1" customWidth="1"/>
    <col min="1289" max="1289" width="7.5546875" style="1" customWidth="1"/>
    <col min="1290" max="1531" width="9.109375" style="1"/>
    <col min="1532" max="1532" width="5.44140625" style="1" customWidth="1"/>
    <col min="1533" max="1533" width="8.5546875" style="1" customWidth="1"/>
    <col min="1534" max="1534" width="14.6640625" style="1" customWidth="1"/>
    <col min="1535" max="1535" width="10" style="1" customWidth="1"/>
    <col min="1536" max="1536" width="12.33203125" style="1" bestFit="1" customWidth="1"/>
    <col min="1537" max="1537" width="18" style="1" bestFit="1" customWidth="1"/>
    <col min="1538" max="1540" width="7" style="1" customWidth="1"/>
    <col min="1541" max="1541" width="0" style="1" hidden="1" customWidth="1"/>
    <col min="1542" max="1544" width="7" style="1" customWidth="1"/>
    <col min="1545" max="1545" width="7.5546875" style="1" customWidth="1"/>
    <col min="1546" max="1787" width="9.109375" style="1"/>
    <col min="1788" max="1788" width="5.44140625" style="1" customWidth="1"/>
    <col min="1789" max="1789" width="8.5546875" style="1" customWidth="1"/>
    <col min="1790" max="1790" width="14.6640625" style="1" customWidth="1"/>
    <col min="1791" max="1791" width="10" style="1" customWidth="1"/>
    <col min="1792" max="1792" width="12.33203125" style="1" bestFit="1" customWidth="1"/>
    <col min="1793" max="1793" width="18" style="1" bestFit="1" customWidth="1"/>
    <col min="1794" max="1796" width="7" style="1" customWidth="1"/>
    <col min="1797" max="1797" width="0" style="1" hidden="1" customWidth="1"/>
    <col min="1798" max="1800" width="7" style="1" customWidth="1"/>
    <col min="1801" max="1801" width="7.5546875" style="1" customWidth="1"/>
    <col min="1802" max="2043" width="9.109375" style="1"/>
    <col min="2044" max="2044" width="5.44140625" style="1" customWidth="1"/>
    <col min="2045" max="2045" width="8.5546875" style="1" customWidth="1"/>
    <col min="2046" max="2046" width="14.6640625" style="1" customWidth="1"/>
    <col min="2047" max="2047" width="10" style="1" customWidth="1"/>
    <col min="2048" max="2048" width="12.33203125" style="1" bestFit="1" customWidth="1"/>
    <col min="2049" max="2049" width="18" style="1" bestFit="1" customWidth="1"/>
    <col min="2050" max="2052" width="7" style="1" customWidth="1"/>
    <col min="2053" max="2053" width="0" style="1" hidden="1" customWidth="1"/>
    <col min="2054" max="2056" width="7" style="1" customWidth="1"/>
    <col min="2057" max="2057" width="7.5546875" style="1" customWidth="1"/>
    <col min="2058" max="2299" width="9.109375" style="1"/>
    <col min="2300" max="2300" width="5.44140625" style="1" customWidth="1"/>
    <col min="2301" max="2301" width="8.5546875" style="1" customWidth="1"/>
    <col min="2302" max="2302" width="14.6640625" style="1" customWidth="1"/>
    <col min="2303" max="2303" width="10" style="1" customWidth="1"/>
    <col min="2304" max="2304" width="12.33203125" style="1" bestFit="1" customWidth="1"/>
    <col min="2305" max="2305" width="18" style="1" bestFit="1" customWidth="1"/>
    <col min="2306" max="2308" width="7" style="1" customWidth="1"/>
    <col min="2309" max="2309" width="0" style="1" hidden="1" customWidth="1"/>
    <col min="2310" max="2312" width="7" style="1" customWidth="1"/>
    <col min="2313" max="2313" width="7.5546875" style="1" customWidth="1"/>
    <col min="2314" max="2555" width="9.109375" style="1"/>
    <col min="2556" max="2556" width="5.44140625" style="1" customWidth="1"/>
    <col min="2557" max="2557" width="8.5546875" style="1" customWidth="1"/>
    <col min="2558" max="2558" width="14.6640625" style="1" customWidth="1"/>
    <col min="2559" max="2559" width="10" style="1" customWidth="1"/>
    <col min="2560" max="2560" width="12.33203125" style="1" bestFit="1" customWidth="1"/>
    <col min="2561" max="2561" width="18" style="1" bestFit="1" customWidth="1"/>
    <col min="2562" max="2564" width="7" style="1" customWidth="1"/>
    <col min="2565" max="2565" width="0" style="1" hidden="1" customWidth="1"/>
    <col min="2566" max="2568" width="7" style="1" customWidth="1"/>
    <col min="2569" max="2569" width="7.5546875" style="1" customWidth="1"/>
    <col min="2570" max="2811" width="9.109375" style="1"/>
    <col min="2812" max="2812" width="5.44140625" style="1" customWidth="1"/>
    <col min="2813" max="2813" width="8.5546875" style="1" customWidth="1"/>
    <col min="2814" max="2814" width="14.6640625" style="1" customWidth="1"/>
    <col min="2815" max="2815" width="10" style="1" customWidth="1"/>
    <col min="2816" max="2816" width="12.33203125" style="1" bestFit="1" customWidth="1"/>
    <col min="2817" max="2817" width="18" style="1" bestFit="1" customWidth="1"/>
    <col min="2818" max="2820" width="7" style="1" customWidth="1"/>
    <col min="2821" max="2821" width="0" style="1" hidden="1" customWidth="1"/>
    <col min="2822" max="2824" width="7" style="1" customWidth="1"/>
    <col min="2825" max="2825" width="7.5546875" style="1" customWidth="1"/>
    <col min="2826" max="3067" width="9.109375" style="1"/>
    <col min="3068" max="3068" width="5.44140625" style="1" customWidth="1"/>
    <col min="3069" max="3069" width="8.5546875" style="1" customWidth="1"/>
    <col min="3070" max="3070" width="14.6640625" style="1" customWidth="1"/>
    <col min="3071" max="3071" width="10" style="1" customWidth="1"/>
    <col min="3072" max="3072" width="12.33203125" style="1" bestFit="1" customWidth="1"/>
    <col min="3073" max="3073" width="18" style="1" bestFit="1" customWidth="1"/>
    <col min="3074" max="3076" width="7" style="1" customWidth="1"/>
    <col min="3077" max="3077" width="0" style="1" hidden="1" customWidth="1"/>
    <col min="3078" max="3080" width="7" style="1" customWidth="1"/>
    <col min="3081" max="3081" width="7.5546875" style="1" customWidth="1"/>
    <col min="3082" max="3323" width="9.109375" style="1"/>
    <col min="3324" max="3324" width="5.44140625" style="1" customWidth="1"/>
    <col min="3325" max="3325" width="8.5546875" style="1" customWidth="1"/>
    <col min="3326" max="3326" width="14.6640625" style="1" customWidth="1"/>
    <col min="3327" max="3327" width="10" style="1" customWidth="1"/>
    <col min="3328" max="3328" width="12.33203125" style="1" bestFit="1" customWidth="1"/>
    <col min="3329" max="3329" width="18" style="1" bestFit="1" customWidth="1"/>
    <col min="3330" max="3332" width="7" style="1" customWidth="1"/>
    <col min="3333" max="3333" width="0" style="1" hidden="1" customWidth="1"/>
    <col min="3334" max="3336" width="7" style="1" customWidth="1"/>
    <col min="3337" max="3337" width="7.5546875" style="1" customWidth="1"/>
    <col min="3338" max="3579" width="9.109375" style="1"/>
    <col min="3580" max="3580" width="5.44140625" style="1" customWidth="1"/>
    <col min="3581" max="3581" width="8.5546875" style="1" customWidth="1"/>
    <col min="3582" max="3582" width="14.6640625" style="1" customWidth="1"/>
    <col min="3583" max="3583" width="10" style="1" customWidth="1"/>
    <col min="3584" max="3584" width="12.33203125" style="1" bestFit="1" customWidth="1"/>
    <col min="3585" max="3585" width="18" style="1" bestFit="1" customWidth="1"/>
    <col min="3586" max="3588" width="7" style="1" customWidth="1"/>
    <col min="3589" max="3589" width="0" style="1" hidden="1" customWidth="1"/>
    <col min="3590" max="3592" width="7" style="1" customWidth="1"/>
    <col min="3593" max="3593" width="7.5546875" style="1" customWidth="1"/>
    <col min="3594" max="3835" width="9.109375" style="1"/>
    <col min="3836" max="3836" width="5.44140625" style="1" customWidth="1"/>
    <col min="3837" max="3837" width="8.5546875" style="1" customWidth="1"/>
    <col min="3838" max="3838" width="14.6640625" style="1" customWidth="1"/>
    <col min="3839" max="3839" width="10" style="1" customWidth="1"/>
    <col min="3840" max="3840" width="12.33203125" style="1" bestFit="1" customWidth="1"/>
    <col min="3841" max="3841" width="18" style="1" bestFit="1" customWidth="1"/>
    <col min="3842" max="3844" width="7" style="1" customWidth="1"/>
    <col min="3845" max="3845" width="0" style="1" hidden="1" customWidth="1"/>
    <col min="3846" max="3848" width="7" style="1" customWidth="1"/>
    <col min="3849" max="3849" width="7.5546875" style="1" customWidth="1"/>
    <col min="3850" max="4091" width="9.109375" style="1"/>
    <col min="4092" max="4092" width="5.44140625" style="1" customWidth="1"/>
    <col min="4093" max="4093" width="8.5546875" style="1" customWidth="1"/>
    <col min="4094" max="4094" width="14.6640625" style="1" customWidth="1"/>
    <col min="4095" max="4095" width="10" style="1" customWidth="1"/>
    <col min="4096" max="4096" width="12.33203125" style="1" bestFit="1" customWidth="1"/>
    <col min="4097" max="4097" width="18" style="1" bestFit="1" customWidth="1"/>
    <col min="4098" max="4100" width="7" style="1" customWidth="1"/>
    <col min="4101" max="4101" width="0" style="1" hidden="1" customWidth="1"/>
    <col min="4102" max="4104" width="7" style="1" customWidth="1"/>
    <col min="4105" max="4105" width="7.5546875" style="1" customWidth="1"/>
    <col min="4106" max="4347" width="9.109375" style="1"/>
    <col min="4348" max="4348" width="5.44140625" style="1" customWidth="1"/>
    <col min="4349" max="4349" width="8.5546875" style="1" customWidth="1"/>
    <col min="4350" max="4350" width="14.6640625" style="1" customWidth="1"/>
    <col min="4351" max="4351" width="10" style="1" customWidth="1"/>
    <col min="4352" max="4352" width="12.33203125" style="1" bestFit="1" customWidth="1"/>
    <col min="4353" max="4353" width="18" style="1" bestFit="1" customWidth="1"/>
    <col min="4354" max="4356" width="7" style="1" customWidth="1"/>
    <col min="4357" max="4357" width="0" style="1" hidden="1" customWidth="1"/>
    <col min="4358" max="4360" width="7" style="1" customWidth="1"/>
    <col min="4361" max="4361" width="7.5546875" style="1" customWidth="1"/>
    <col min="4362" max="4603" width="9.109375" style="1"/>
    <col min="4604" max="4604" width="5.44140625" style="1" customWidth="1"/>
    <col min="4605" max="4605" width="8.5546875" style="1" customWidth="1"/>
    <col min="4606" max="4606" width="14.6640625" style="1" customWidth="1"/>
    <col min="4607" max="4607" width="10" style="1" customWidth="1"/>
    <col min="4608" max="4608" width="12.33203125" style="1" bestFit="1" customWidth="1"/>
    <col min="4609" max="4609" width="18" style="1" bestFit="1" customWidth="1"/>
    <col min="4610" max="4612" width="7" style="1" customWidth="1"/>
    <col min="4613" max="4613" width="0" style="1" hidden="1" customWidth="1"/>
    <col min="4614" max="4616" width="7" style="1" customWidth="1"/>
    <col min="4617" max="4617" width="7.5546875" style="1" customWidth="1"/>
    <col min="4618" max="4859" width="9.109375" style="1"/>
    <col min="4860" max="4860" width="5.44140625" style="1" customWidth="1"/>
    <col min="4861" max="4861" width="8.5546875" style="1" customWidth="1"/>
    <col min="4862" max="4862" width="14.6640625" style="1" customWidth="1"/>
    <col min="4863" max="4863" width="10" style="1" customWidth="1"/>
    <col min="4864" max="4864" width="12.33203125" style="1" bestFit="1" customWidth="1"/>
    <col min="4865" max="4865" width="18" style="1" bestFit="1" customWidth="1"/>
    <col min="4866" max="4868" width="7" style="1" customWidth="1"/>
    <col min="4869" max="4869" width="0" style="1" hidden="1" customWidth="1"/>
    <col min="4870" max="4872" width="7" style="1" customWidth="1"/>
    <col min="4873" max="4873" width="7.5546875" style="1" customWidth="1"/>
    <col min="4874" max="5115" width="9.109375" style="1"/>
    <col min="5116" max="5116" width="5.44140625" style="1" customWidth="1"/>
    <col min="5117" max="5117" width="8.5546875" style="1" customWidth="1"/>
    <col min="5118" max="5118" width="14.6640625" style="1" customWidth="1"/>
    <col min="5119" max="5119" width="10" style="1" customWidth="1"/>
    <col min="5120" max="5120" width="12.33203125" style="1" bestFit="1" customWidth="1"/>
    <col min="5121" max="5121" width="18" style="1" bestFit="1" customWidth="1"/>
    <col min="5122" max="5124" width="7" style="1" customWidth="1"/>
    <col min="5125" max="5125" width="0" style="1" hidden="1" customWidth="1"/>
    <col min="5126" max="5128" width="7" style="1" customWidth="1"/>
    <col min="5129" max="5129" width="7.5546875" style="1" customWidth="1"/>
    <col min="5130" max="5371" width="9.109375" style="1"/>
    <col min="5372" max="5372" width="5.44140625" style="1" customWidth="1"/>
    <col min="5373" max="5373" width="8.5546875" style="1" customWidth="1"/>
    <col min="5374" max="5374" width="14.6640625" style="1" customWidth="1"/>
    <col min="5375" max="5375" width="10" style="1" customWidth="1"/>
    <col min="5376" max="5376" width="12.33203125" style="1" bestFit="1" customWidth="1"/>
    <col min="5377" max="5377" width="18" style="1" bestFit="1" customWidth="1"/>
    <col min="5378" max="5380" width="7" style="1" customWidth="1"/>
    <col min="5381" max="5381" width="0" style="1" hidden="1" customWidth="1"/>
    <col min="5382" max="5384" width="7" style="1" customWidth="1"/>
    <col min="5385" max="5385" width="7.5546875" style="1" customWidth="1"/>
    <col min="5386" max="5627" width="9.109375" style="1"/>
    <col min="5628" max="5628" width="5.44140625" style="1" customWidth="1"/>
    <col min="5629" max="5629" width="8.5546875" style="1" customWidth="1"/>
    <col min="5630" max="5630" width="14.6640625" style="1" customWidth="1"/>
    <col min="5631" max="5631" width="10" style="1" customWidth="1"/>
    <col min="5632" max="5632" width="12.33203125" style="1" bestFit="1" customWidth="1"/>
    <col min="5633" max="5633" width="18" style="1" bestFit="1" customWidth="1"/>
    <col min="5634" max="5636" width="7" style="1" customWidth="1"/>
    <col min="5637" max="5637" width="0" style="1" hidden="1" customWidth="1"/>
    <col min="5638" max="5640" width="7" style="1" customWidth="1"/>
    <col min="5641" max="5641" width="7.5546875" style="1" customWidth="1"/>
    <col min="5642" max="5883" width="9.109375" style="1"/>
    <col min="5884" max="5884" width="5.44140625" style="1" customWidth="1"/>
    <col min="5885" max="5885" width="8.5546875" style="1" customWidth="1"/>
    <col min="5886" max="5886" width="14.6640625" style="1" customWidth="1"/>
    <col min="5887" max="5887" width="10" style="1" customWidth="1"/>
    <col min="5888" max="5888" width="12.33203125" style="1" bestFit="1" customWidth="1"/>
    <col min="5889" max="5889" width="18" style="1" bestFit="1" customWidth="1"/>
    <col min="5890" max="5892" width="7" style="1" customWidth="1"/>
    <col min="5893" max="5893" width="0" style="1" hidden="1" customWidth="1"/>
    <col min="5894" max="5896" width="7" style="1" customWidth="1"/>
    <col min="5897" max="5897" width="7.5546875" style="1" customWidth="1"/>
    <col min="5898" max="6139" width="9.109375" style="1"/>
    <col min="6140" max="6140" width="5.44140625" style="1" customWidth="1"/>
    <col min="6141" max="6141" width="8.5546875" style="1" customWidth="1"/>
    <col min="6142" max="6142" width="14.6640625" style="1" customWidth="1"/>
    <col min="6143" max="6143" width="10" style="1" customWidth="1"/>
    <col min="6144" max="6144" width="12.33203125" style="1" bestFit="1" customWidth="1"/>
    <col min="6145" max="6145" width="18" style="1" bestFit="1" customWidth="1"/>
    <col min="6146" max="6148" width="7" style="1" customWidth="1"/>
    <col min="6149" max="6149" width="0" style="1" hidden="1" customWidth="1"/>
    <col min="6150" max="6152" width="7" style="1" customWidth="1"/>
    <col min="6153" max="6153" width="7.5546875" style="1" customWidth="1"/>
    <col min="6154" max="6395" width="9.109375" style="1"/>
    <col min="6396" max="6396" width="5.44140625" style="1" customWidth="1"/>
    <col min="6397" max="6397" width="8.5546875" style="1" customWidth="1"/>
    <col min="6398" max="6398" width="14.6640625" style="1" customWidth="1"/>
    <col min="6399" max="6399" width="10" style="1" customWidth="1"/>
    <col min="6400" max="6400" width="12.33203125" style="1" bestFit="1" customWidth="1"/>
    <col min="6401" max="6401" width="18" style="1" bestFit="1" customWidth="1"/>
    <col min="6402" max="6404" width="7" style="1" customWidth="1"/>
    <col min="6405" max="6405" width="0" style="1" hidden="1" customWidth="1"/>
    <col min="6406" max="6408" width="7" style="1" customWidth="1"/>
    <col min="6409" max="6409" width="7.5546875" style="1" customWidth="1"/>
    <col min="6410" max="6651" width="9.109375" style="1"/>
    <col min="6652" max="6652" width="5.44140625" style="1" customWidth="1"/>
    <col min="6653" max="6653" width="8.5546875" style="1" customWidth="1"/>
    <col min="6654" max="6654" width="14.6640625" style="1" customWidth="1"/>
    <col min="6655" max="6655" width="10" style="1" customWidth="1"/>
    <col min="6656" max="6656" width="12.33203125" style="1" bestFit="1" customWidth="1"/>
    <col min="6657" max="6657" width="18" style="1" bestFit="1" customWidth="1"/>
    <col min="6658" max="6660" width="7" style="1" customWidth="1"/>
    <col min="6661" max="6661" width="0" style="1" hidden="1" customWidth="1"/>
    <col min="6662" max="6664" width="7" style="1" customWidth="1"/>
    <col min="6665" max="6665" width="7.5546875" style="1" customWidth="1"/>
    <col min="6666" max="6907" width="9.109375" style="1"/>
    <col min="6908" max="6908" width="5.44140625" style="1" customWidth="1"/>
    <col min="6909" max="6909" width="8.5546875" style="1" customWidth="1"/>
    <col min="6910" max="6910" width="14.6640625" style="1" customWidth="1"/>
    <col min="6911" max="6911" width="10" style="1" customWidth="1"/>
    <col min="6912" max="6912" width="12.33203125" style="1" bestFit="1" customWidth="1"/>
    <col min="6913" max="6913" width="18" style="1" bestFit="1" customWidth="1"/>
    <col min="6914" max="6916" width="7" style="1" customWidth="1"/>
    <col min="6917" max="6917" width="0" style="1" hidden="1" customWidth="1"/>
    <col min="6918" max="6920" width="7" style="1" customWidth="1"/>
    <col min="6921" max="6921" width="7.5546875" style="1" customWidth="1"/>
    <col min="6922" max="7163" width="9.109375" style="1"/>
    <col min="7164" max="7164" width="5.44140625" style="1" customWidth="1"/>
    <col min="7165" max="7165" width="8.5546875" style="1" customWidth="1"/>
    <col min="7166" max="7166" width="14.6640625" style="1" customWidth="1"/>
    <col min="7167" max="7167" width="10" style="1" customWidth="1"/>
    <col min="7168" max="7168" width="12.33203125" style="1" bestFit="1" customWidth="1"/>
    <col min="7169" max="7169" width="18" style="1" bestFit="1" customWidth="1"/>
    <col min="7170" max="7172" width="7" style="1" customWidth="1"/>
    <col min="7173" max="7173" width="0" style="1" hidden="1" customWidth="1"/>
    <col min="7174" max="7176" width="7" style="1" customWidth="1"/>
    <col min="7177" max="7177" width="7.5546875" style="1" customWidth="1"/>
    <col min="7178" max="7419" width="9.109375" style="1"/>
    <col min="7420" max="7420" width="5.44140625" style="1" customWidth="1"/>
    <col min="7421" max="7421" width="8.5546875" style="1" customWidth="1"/>
    <col min="7422" max="7422" width="14.6640625" style="1" customWidth="1"/>
    <col min="7423" max="7423" width="10" style="1" customWidth="1"/>
    <col min="7424" max="7424" width="12.33203125" style="1" bestFit="1" customWidth="1"/>
    <col min="7425" max="7425" width="18" style="1" bestFit="1" customWidth="1"/>
    <col min="7426" max="7428" width="7" style="1" customWidth="1"/>
    <col min="7429" max="7429" width="0" style="1" hidden="1" customWidth="1"/>
    <col min="7430" max="7432" width="7" style="1" customWidth="1"/>
    <col min="7433" max="7433" width="7.5546875" style="1" customWidth="1"/>
    <col min="7434" max="7675" width="9.109375" style="1"/>
    <col min="7676" max="7676" width="5.44140625" style="1" customWidth="1"/>
    <col min="7677" max="7677" width="8.5546875" style="1" customWidth="1"/>
    <col min="7678" max="7678" width="14.6640625" style="1" customWidth="1"/>
    <col min="7679" max="7679" width="10" style="1" customWidth="1"/>
    <col min="7680" max="7680" width="12.33203125" style="1" bestFit="1" customWidth="1"/>
    <col min="7681" max="7681" width="18" style="1" bestFit="1" customWidth="1"/>
    <col min="7682" max="7684" width="7" style="1" customWidth="1"/>
    <col min="7685" max="7685" width="0" style="1" hidden="1" customWidth="1"/>
    <col min="7686" max="7688" width="7" style="1" customWidth="1"/>
    <col min="7689" max="7689" width="7.5546875" style="1" customWidth="1"/>
    <col min="7690" max="7931" width="9.109375" style="1"/>
    <col min="7932" max="7932" width="5.44140625" style="1" customWidth="1"/>
    <col min="7933" max="7933" width="8.5546875" style="1" customWidth="1"/>
    <col min="7934" max="7934" width="14.6640625" style="1" customWidth="1"/>
    <col min="7935" max="7935" width="10" style="1" customWidth="1"/>
    <col min="7936" max="7936" width="12.33203125" style="1" bestFit="1" customWidth="1"/>
    <col min="7937" max="7937" width="18" style="1" bestFit="1" customWidth="1"/>
    <col min="7938" max="7940" width="7" style="1" customWidth="1"/>
    <col min="7941" max="7941" width="0" style="1" hidden="1" customWidth="1"/>
    <col min="7942" max="7944" width="7" style="1" customWidth="1"/>
    <col min="7945" max="7945" width="7.5546875" style="1" customWidth="1"/>
    <col min="7946" max="8187" width="9.109375" style="1"/>
    <col min="8188" max="8188" width="5.44140625" style="1" customWidth="1"/>
    <col min="8189" max="8189" width="8.5546875" style="1" customWidth="1"/>
    <col min="8190" max="8190" width="14.6640625" style="1" customWidth="1"/>
    <col min="8191" max="8191" width="10" style="1" customWidth="1"/>
    <col min="8192" max="8192" width="12.33203125" style="1" bestFit="1" customWidth="1"/>
    <col min="8193" max="8193" width="18" style="1" bestFit="1" customWidth="1"/>
    <col min="8194" max="8196" width="7" style="1" customWidth="1"/>
    <col min="8197" max="8197" width="0" style="1" hidden="1" customWidth="1"/>
    <col min="8198" max="8200" width="7" style="1" customWidth="1"/>
    <col min="8201" max="8201" width="7.5546875" style="1" customWidth="1"/>
    <col min="8202" max="8443" width="9.109375" style="1"/>
    <col min="8444" max="8444" width="5.44140625" style="1" customWidth="1"/>
    <col min="8445" max="8445" width="8.5546875" style="1" customWidth="1"/>
    <col min="8446" max="8446" width="14.6640625" style="1" customWidth="1"/>
    <col min="8447" max="8447" width="10" style="1" customWidth="1"/>
    <col min="8448" max="8448" width="12.33203125" style="1" bestFit="1" customWidth="1"/>
    <col min="8449" max="8449" width="18" style="1" bestFit="1" customWidth="1"/>
    <col min="8450" max="8452" width="7" style="1" customWidth="1"/>
    <col min="8453" max="8453" width="0" style="1" hidden="1" customWidth="1"/>
    <col min="8454" max="8456" width="7" style="1" customWidth="1"/>
    <col min="8457" max="8457" width="7.5546875" style="1" customWidth="1"/>
    <col min="8458" max="8699" width="9.109375" style="1"/>
    <col min="8700" max="8700" width="5.44140625" style="1" customWidth="1"/>
    <col min="8701" max="8701" width="8.5546875" style="1" customWidth="1"/>
    <col min="8702" max="8702" width="14.6640625" style="1" customWidth="1"/>
    <col min="8703" max="8703" width="10" style="1" customWidth="1"/>
    <col min="8704" max="8704" width="12.33203125" style="1" bestFit="1" customWidth="1"/>
    <col min="8705" max="8705" width="18" style="1" bestFit="1" customWidth="1"/>
    <col min="8706" max="8708" width="7" style="1" customWidth="1"/>
    <col min="8709" max="8709" width="0" style="1" hidden="1" customWidth="1"/>
    <col min="8710" max="8712" width="7" style="1" customWidth="1"/>
    <col min="8713" max="8713" width="7.5546875" style="1" customWidth="1"/>
    <col min="8714" max="8955" width="9.109375" style="1"/>
    <col min="8956" max="8956" width="5.44140625" style="1" customWidth="1"/>
    <col min="8957" max="8957" width="8.5546875" style="1" customWidth="1"/>
    <col min="8958" max="8958" width="14.6640625" style="1" customWidth="1"/>
    <col min="8959" max="8959" width="10" style="1" customWidth="1"/>
    <col min="8960" max="8960" width="12.33203125" style="1" bestFit="1" customWidth="1"/>
    <col min="8961" max="8961" width="18" style="1" bestFit="1" customWidth="1"/>
    <col min="8962" max="8964" width="7" style="1" customWidth="1"/>
    <col min="8965" max="8965" width="0" style="1" hidden="1" customWidth="1"/>
    <col min="8966" max="8968" width="7" style="1" customWidth="1"/>
    <col min="8969" max="8969" width="7.5546875" style="1" customWidth="1"/>
    <col min="8970" max="9211" width="9.109375" style="1"/>
    <col min="9212" max="9212" width="5.44140625" style="1" customWidth="1"/>
    <col min="9213" max="9213" width="8.5546875" style="1" customWidth="1"/>
    <col min="9214" max="9214" width="14.6640625" style="1" customWidth="1"/>
    <col min="9215" max="9215" width="10" style="1" customWidth="1"/>
    <col min="9216" max="9216" width="12.33203125" style="1" bestFit="1" customWidth="1"/>
    <col min="9217" max="9217" width="18" style="1" bestFit="1" customWidth="1"/>
    <col min="9218" max="9220" width="7" style="1" customWidth="1"/>
    <col min="9221" max="9221" width="0" style="1" hidden="1" customWidth="1"/>
    <col min="9222" max="9224" width="7" style="1" customWidth="1"/>
    <col min="9225" max="9225" width="7.5546875" style="1" customWidth="1"/>
    <col min="9226" max="9467" width="9.109375" style="1"/>
    <col min="9468" max="9468" width="5.44140625" style="1" customWidth="1"/>
    <col min="9469" max="9469" width="8.5546875" style="1" customWidth="1"/>
    <col min="9470" max="9470" width="14.6640625" style="1" customWidth="1"/>
    <col min="9471" max="9471" width="10" style="1" customWidth="1"/>
    <col min="9472" max="9472" width="12.33203125" style="1" bestFit="1" customWidth="1"/>
    <col min="9473" max="9473" width="18" style="1" bestFit="1" customWidth="1"/>
    <col min="9474" max="9476" width="7" style="1" customWidth="1"/>
    <col min="9477" max="9477" width="0" style="1" hidden="1" customWidth="1"/>
    <col min="9478" max="9480" width="7" style="1" customWidth="1"/>
    <col min="9481" max="9481" width="7.5546875" style="1" customWidth="1"/>
    <col min="9482" max="9723" width="9.109375" style="1"/>
    <col min="9724" max="9724" width="5.44140625" style="1" customWidth="1"/>
    <col min="9725" max="9725" width="8.5546875" style="1" customWidth="1"/>
    <col min="9726" max="9726" width="14.6640625" style="1" customWidth="1"/>
    <col min="9727" max="9727" width="10" style="1" customWidth="1"/>
    <col min="9728" max="9728" width="12.33203125" style="1" bestFit="1" customWidth="1"/>
    <col min="9729" max="9729" width="18" style="1" bestFit="1" customWidth="1"/>
    <col min="9730" max="9732" width="7" style="1" customWidth="1"/>
    <col min="9733" max="9733" width="0" style="1" hidden="1" customWidth="1"/>
    <col min="9734" max="9736" width="7" style="1" customWidth="1"/>
    <col min="9737" max="9737" width="7.5546875" style="1" customWidth="1"/>
    <col min="9738" max="9979" width="9.109375" style="1"/>
    <col min="9980" max="9980" width="5.44140625" style="1" customWidth="1"/>
    <col min="9981" max="9981" width="8.5546875" style="1" customWidth="1"/>
    <col min="9982" max="9982" width="14.6640625" style="1" customWidth="1"/>
    <col min="9983" max="9983" width="10" style="1" customWidth="1"/>
    <col min="9984" max="9984" width="12.33203125" style="1" bestFit="1" customWidth="1"/>
    <col min="9985" max="9985" width="18" style="1" bestFit="1" customWidth="1"/>
    <col min="9986" max="9988" width="7" style="1" customWidth="1"/>
    <col min="9989" max="9989" width="0" style="1" hidden="1" customWidth="1"/>
    <col min="9990" max="9992" width="7" style="1" customWidth="1"/>
    <col min="9993" max="9993" width="7.5546875" style="1" customWidth="1"/>
    <col min="9994" max="10235" width="9.109375" style="1"/>
    <col min="10236" max="10236" width="5.44140625" style="1" customWidth="1"/>
    <col min="10237" max="10237" width="8.5546875" style="1" customWidth="1"/>
    <col min="10238" max="10238" width="14.6640625" style="1" customWidth="1"/>
    <col min="10239" max="10239" width="10" style="1" customWidth="1"/>
    <col min="10240" max="10240" width="12.33203125" style="1" bestFit="1" customWidth="1"/>
    <col min="10241" max="10241" width="18" style="1" bestFit="1" customWidth="1"/>
    <col min="10242" max="10244" width="7" style="1" customWidth="1"/>
    <col min="10245" max="10245" width="0" style="1" hidden="1" customWidth="1"/>
    <col min="10246" max="10248" width="7" style="1" customWidth="1"/>
    <col min="10249" max="10249" width="7.5546875" style="1" customWidth="1"/>
    <col min="10250" max="10491" width="9.109375" style="1"/>
    <col min="10492" max="10492" width="5.44140625" style="1" customWidth="1"/>
    <col min="10493" max="10493" width="8.5546875" style="1" customWidth="1"/>
    <col min="10494" max="10494" width="14.6640625" style="1" customWidth="1"/>
    <col min="10495" max="10495" width="10" style="1" customWidth="1"/>
    <col min="10496" max="10496" width="12.33203125" style="1" bestFit="1" customWidth="1"/>
    <col min="10497" max="10497" width="18" style="1" bestFit="1" customWidth="1"/>
    <col min="10498" max="10500" width="7" style="1" customWidth="1"/>
    <col min="10501" max="10501" width="0" style="1" hidden="1" customWidth="1"/>
    <col min="10502" max="10504" width="7" style="1" customWidth="1"/>
    <col min="10505" max="10505" width="7.5546875" style="1" customWidth="1"/>
    <col min="10506" max="10747" width="9.109375" style="1"/>
    <col min="10748" max="10748" width="5.44140625" style="1" customWidth="1"/>
    <col min="10749" max="10749" width="8.5546875" style="1" customWidth="1"/>
    <col min="10750" max="10750" width="14.6640625" style="1" customWidth="1"/>
    <col min="10751" max="10751" width="10" style="1" customWidth="1"/>
    <col min="10752" max="10752" width="12.33203125" style="1" bestFit="1" customWidth="1"/>
    <col min="10753" max="10753" width="18" style="1" bestFit="1" customWidth="1"/>
    <col min="10754" max="10756" width="7" style="1" customWidth="1"/>
    <col min="10757" max="10757" width="0" style="1" hidden="1" customWidth="1"/>
    <col min="10758" max="10760" width="7" style="1" customWidth="1"/>
    <col min="10761" max="10761" width="7.5546875" style="1" customWidth="1"/>
    <col min="10762" max="11003" width="9.109375" style="1"/>
    <col min="11004" max="11004" width="5.44140625" style="1" customWidth="1"/>
    <col min="11005" max="11005" width="8.5546875" style="1" customWidth="1"/>
    <col min="11006" max="11006" width="14.6640625" style="1" customWidth="1"/>
    <col min="11007" max="11007" width="10" style="1" customWidth="1"/>
    <col min="11008" max="11008" width="12.33203125" style="1" bestFit="1" customWidth="1"/>
    <col min="11009" max="11009" width="18" style="1" bestFit="1" customWidth="1"/>
    <col min="11010" max="11012" width="7" style="1" customWidth="1"/>
    <col min="11013" max="11013" width="0" style="1" hidden="1" customWidth="1"/>
    <col min="11014" max="11016" width="7" style="1" customWidth="1"/>
    <col min="11017" max="11017" width="7.5546875" style="1" customWidth="1"/>
    <col min="11018" max="11259" width="9.109375" style="1"/>
    <col min="11260" max="11260" width="5.44140625" style="1" customWidth="1"/>
    <col min="11261" max="11261" width="8.5546875" style="1" customWidth="1"/>
    <col min="11262" max="11262" width="14.6640625" style="1" customWidth="1"/>
    <col min="11263" max="11263" width="10" style="1" customWidth="1"/>
    <col min="11264" max="11264" width="12.33203125" style="1" bestFit="1" customWidth="1"/>
    <col min="11265" max="11265" width="18" style="1" bestFit="1" customWidth="1"/>
    <col min="11266" max="11268" width="7" style="1" customWidth="1"/>
    <col min="11269" max="11269" width="0" style="1" hidden="1" customWidth="1"/>
    <col min="11270" max="11272" width="7" style="1" customWidth="1"/>
    <col min="11273" max="11273" width="7.5546875" style="1" customWidth="1"/>
    <col min="11274" max="11515" width="9.109375" style="1"/>
    <col min="11516" max="11516" width="5.44140625" style="1" customWidth="1"/>
    <col min="11517" max="11517" width="8.5546875" style="1" customWidth="1"/>
    <col min="11518" max="11518" width="14.6640625" style="1" customWidth="1"/>
    <col min="11519" max="11519" width="10" style="1" customWidth="1"/>
    <col min="11520" max="11520" width="12.33203125" style="1" bestFit="1" customWidth="1"/>
    <col min="11521" max="11521" width="18" style="1" bestFit="1" customWidth="1"/>
    <col min="11522" max="11524" width="7" style="1" customWidth="1"/>
    <col min="11525" max="11525" width="0" style="1" hidden="1" customWidth="1"/>
    <col min="11526" max="11528" width="7" style="1" customWidth="1"/>
    <col min="11529" max="11529" width="7.5546875" style="1" customWidth="1"/>
    <col min="11530" max="11771" width="9.109375" style="1"/>
    <col min="11772" max="11772" width="5.44140625" style="1" customWidth="1"/>
    <col min="11773" max="11773" width="8.5546875" style="1" customWidth="1"/>
    <col min="11774" max="11774" width="14.6640625" style="1" customWidth="1"/>
    <col min="11775" max="11775" width="10" style="1" customWidth="1"/>
    <col min="11776" max="11776" width="12.33203125" style="1" bestFit="1" customWidth="1"/>
    <col min="11777" max="11777" width="18" style="1" bestFit="1" customWidth="1"/>
    <col min="11778" max="11780" width="7" style="1" customWidth="1"/>
    <col min="11781" max="11781" width="0" style="1" hidden="1" customWidth="1"/>
    <col min="11782" max="11784" width="7" style="1" customWidth="1"/>
    <col min="11785" max="11785" width="7.5546875" style="1" customWidth="1"/>
    <col min="11786" max="12027" width="9.109375" style="1"/>
    <col min="12028" max="12028" width="5.44140625" style="1" customWidth="1"/>
    <col min="12029" max="12029" width="8.5546875" style="1" customWidth="1"/>
    <col min="12030" max="12030" width="14.6640625" style="1" customWidth="1"/>
    <col min="12031" max="12031" width="10" style="1" customWidth="1"/>
    <col min="12032" max="12032" width="12.33203125" style="1" bestFit="1" customWidth="1"/>
    <col min="12033" max="12033" width="18" style="1" bestFit="1" customWidth="1"/>
    <col min="12034" max="12036" width="7" style="1" customWidth="1"/>
    <col min="12037" max="12037" width="0" style="1" hidden="1" customWidth="1"/>
    <col min="12038" max="12040" width="7" style="1" customWidth="1"/>
    <col min="12041" max="12041" width="7.5546875" style="1" customWidth="1"/>
    <col min="12042" max="12283" width="9.109375" style="1"/>
    <col min="12284" max="12284" width="5.44140625" style="1" customWidth="1"/>
    <col min="12285" max="12285" width="8.5546875" style="1" customWidth="1"/>
    <col min="12286" max="12286" width="14.6640625" style="1" customWidth="1"/>
    <col min="12287" max="12287" width="10" style="1" customWidth="1"/>
    <col min="12288" max="12288" width="12.33203125" style="1" bestFit="1" customWidth="1"/>
    <col min="12289" max="12289" width="18" style="1" bestFit="1" customWidth="1"/>
    <col min="12290" max="12292" width="7" style="1" customWidth="1"/>
    <col min="12293" max="12293" width="0" style="1" hidden="1" customWidth="1"/>
    <col min="12294" max="12296" width="7" style="1" customWidth="1"/>
    <col min="12297" max="12297" width="7.5546875" style="1" customWidth="1"/>
    <col min="12298" max="12539" width="9.109375" style="1"/>
    <col min="12540" max="12540" width="5.44140625" style="1" customWidth="1"/>
    <col min="12541" max="12541" width="8.5546875" style="1" customWidth="1"/>
    <col min="12542" max="12542" width="14.6640625" style="1" customWidth="1"/>
    <col min="12543" max="12543" width="10" style="1" customWidth="1"/>
    <col min="12544" max="12544" width="12.33203125" style="1" bestFit="1" customWidth="1"/>
    <col min="12545" max="12545" width="18" style="1" bestFit="1" customWidth="1"/>
    <col min="12546" max="12548" width="7" style="1" customWidth="1"/>
    <col min="12549" max="12549" width="0" style="1" hidden="1" customWidth="1"/>
    <col min="12550" max="12552" width="7" style="1" customWidth="1"/>
    <col min="12553" max="12553" width="7.5546875" style="1" customWidth="1"/>
    <col min="12554" max="12795" width="9.109375" style="1"/>
    <col min="12796" max="12796" width="5.44140625" style="1" customWidth="1"/>
    <col min="12797" max="12797" width="8.5546875" style="1" customWidth="1"/>
    <col min="12798" max="12798" width="14.6640625" style="1" customWidth="1"/>
    <col min="12799" max="12799" width="10" style="1" customWidth="1"/>
    <col min="12800" max="12800" width="12.33203125" style="1" bestFit="1" customWidth="1"/>
    <col min="12801" max="12801" width="18" style="1" bestFit="1" customWidth="1"/>
    <col min="12802" max="12804" width="7" style="1" customWidth="1"/>
    <col min="12805" max="12805" width="0" style="1" hidden="1" customWidth="1"/>
    <col min="12806" max="12808" width="7" style="1" customWidth="1"/>
    <col min="12809" max="12809" width="7.5546875" style="1" customWidth="1"/>
    <col min="12810" max="13051" width="9.109375" style="1"/>
    <col min="13052" max="13052" width="5.44140625" style="1" customWidth="1"/>
    <col min="13053" max="13053" width="8.5546875" style="1" customWidth="1"/>
    <col min="13054" max="13054" width="14.6640625" style="1" customWidth="1"/>
    <col min="13055" max="13055" width="10" style="1" customWidth="1"/>
    <col min="13056" max="13056" width="12.33203125" style="1" bestFit="1" customWidth="1"/>
    <col min="13057" max="13057" width="18" style="1" bestFit="1" customWidth="1"/>
    <col min="13058" max="13060" width="7" style="1" customWidth="1"/>
    <col min="13061" max="13061" width="0" style="1" hidden="1" customWidth="1"/>
    <col min="13062" max="13064" width="7" style="1" customWidth="1"/>
    <col min="13065" max="13065" width="7.5546875" style="1" customWidth="1"/>
    <col min="13066" max="13307" width="9.109375" style="1"/>
    <col min="13308" max="13308" width="5.44140625" style="1" customWidth="1"/>
    <col min="13309" max="13309" width="8.5546875" style="1" customWidth="1"/>
    <col min="13310" max="13310" width="14.6640625" style="1" customWidth="1"/>
    <col min="13311" max="13311" width="10" style="1" customWidth="1"/>
    <col min="13312" max="13312" width="12.33203125" style="1" bestFit="1" customWidth="1"/>
    <col min="13313" max="13313" width="18" style="1" bestFit="1" customWidth="1"/>
    <col min="13314" max="13316" width="7" style="1" customWidth="1"/>
    <col min="13317" max="13317" width="0" style="1" hidden="1" customWidth="1"/>
    <col min="13318" max="13320" width="7" style="1" customWidth="1"/>
    <col min="13321" max="13321" width="7.5546875" style="1" customWidth="1"/>
    <col min="13322" max="13563" width="9.109375" style="1"/>
    <col min="13564" max="13564" width="5.44140625" style="1" customWidth="1"/>
    <col min="13565" max="13565" width="8.5546875" style="1" customWidth="1"/>
    <col min="13566" max="13566" width="14.6640625" style="1" customWidth="1"/>
    <col min="13567" max="13567" width="10" style="1" customWidth="1"/>
    <col min="13568" max="13568" width="12.33203125" style="1" bestFit="1" customWidth="1"/>
    <col min="13569" max="13569" width="18" style="1" bestFit="1" customWidth="1"/>
    <col min="13570" max="13572" width="7" style="1" customWidth="1"/>
    <col min="13573" max="13573" width="0" style="1" hidden="1" customWidth="1"/>
    <col min="13574" max="13576" width="7" style="1" customWidth="1"/>
    <col min="13577" max="13577" width="7.5546875" style="1" customWidth="1"/>
    <col min="13578" max="13819" width="9.109375" style="1"/>
    <col min="13820" max="13820" width="5.44140625" style="1" customWidth="1"/>
    <col min="13821" max="13821" width="8.5546875" style="1" customWidth="1"/>
    <col min="13822" max="13822" width="14.6640625" style="1" customWidth="1"/>
    <col min="13823" max="13823" width="10" style="1" customWidth="1"/>
    <col min="13824" max="13824" width="12.33203125" style="1" bestFit="1" customWidth="1"/>
    <col min="13825" max="13825" width="18" style="1" bestFit="1" customWidth="1"/>
    <col min="13826" max="13828" width="7" style="1" customWidth="1"/>
    <col min="13829" max="13829" width="0" style="1" hidden="1" customWidth="1"/>
    <col min="13830" max="13832" width="7" style="1" customWidth="1"/>
    <col min="13833" max="13833" width="7.5546875" style="1" customWidth="1"/>
    <col min="13834" max="14075" width="9.109375" style="1"/>
    <col min="14076" max="14076" width="5.44140625" style="1" customWidth="1"/>
    <col min="14077" max="14077" width="8.5546875" style="1" customWidth="1"/>
    <col min="14078" max="14078" width="14.6640625" style="1" customWidth="1"/>
    <col min="14079" max="14079" width="10" style="1" customWidth="1"/>
    <col min="14080" max="14080" width="12.33203125" style="1" bestFit="1" customWidth="1"/>
    <col min="14081" max="14081" width="18" style="1" bestFit="1" customWidth="1"/>
    <col min="14082" max="14084" width="7" style="1" customWidth="1"/>
    <col min="14085" max="14085" width="0" style="1" hidden="1" customWidth="1"/>
    <col min="14086" max="14088" width="7" style="1" customWidth="1"/>
    <col min="14089" max="14089" width="7.5546875" style="1" customWidth="1"/>
    <col min="14090" max="14331" width="9.109375" style="1"/>
    <col min="14332" max="14332" width="5.44140625" style="1" customWidth="1"/>
    <col min="14333" max="14333" width="8.5546875" style="1" customWidth="1"/>
    <col min="14334" max="14334" width="14.6640625" style="1" customWidth="1"/>
    <col min="14335" max="14335" width="10" style="1" customWidth="1"/>
    <col min="14336" max="14336" width="12.33203125" style="1" bestFit="1" customWidth="1"/>
    <col min="14337" max="14337" width="18" style="1" bestFit="1" customWidth="1"/>
    <col min="14338" max="14340" width="7" style="1" customWidth="1"/>
    <col min="14341" max="14341" width="0" style="1" hidden="1" customWidth="1"/>
    <col min="14342" max="14344" width="7" style="1" customWidth="1"/>
    <col min="14345" max="14345" width="7.5546875" style="1" customWidth="1"/>
    <col min="14346" max="14587" width="9.109375" style="1"/>
    <col min="14588" max="14588" width="5.44140625" style="1" customWidth="1"/>
    <col min="14589" max="14589" width="8.5546875" style="1" customWidth="1"/>
    <col min="14590" max="14590" width="14.6640625" style="1" customWidth="1"/>
    <col min="14591" max="14591" width="10" style="1" customWidth="1"/>
    <col min="14592" max="14592" width="12.33203125" style="1" bestFit="1" customWidth="1"/>
    <col min="14593" max="14593" width="18" style="1" bestFit="1" customWidth="1"/>
    <col min="14594" max="14596" width="7" style="1" customWidth="1"/>
    <col min="14597" max="14597" width="0" style="1" hidden="1" customWidth="1"/>
    <col min="14598" max="14600" width="7" style="1" customWidth="1"/>
    <col min="14601" max="14601" width="7.5546875" style="1" customWidth="1"/>
    <col min="14602" max="14843" width="9.109375" style="1"/>
    <col min="14844" max="14844" width="5.44140625" style="1" customWidth="1"/>
    <col min="14845" max="14845" width="8.5546875" style="1" customWidth="1"/>
    <col min="14846" max="14846" width="14.6640625" style="1" customWidth="1"/>
    <col min="14847" max="14847" width="10" style="1" customWidth="1"/>
    <col min="14848" max="14848" width="12.33203125" style="1" bestFit="1" customWidth="1"/>
    <col min="14849" max="14849" width="18" style="1" bestFit="1" customWidth="1"/>
    <col min="14850" max="14852" width="7" style="1" customWidth="1"/>
    <col min="14853" max="14853" width="0" style="1" hidden="1" customWidth="1"/>
    <col min="14854" max="14856" width="7" style="1" customWidth="1"/>
    <col min="14857" max="14857" width="7.5546875" style="1" customWidth="1"/>
    <col min="14858" max="15099" width="9.109375" style="1"/>
    <col min="15100" max="15100" width="5.44140625" style="1" customWidth="1"/>
    <col min="15101" max="15101" width="8.5546875" style="1" customWidth="1"/>
    <col min="15102" max="15102" width="14.6640625" style="1" customWidth="1"/>
    <col min="15103" max="15103" width="10" style="1" customWidth="1"/>
    <col min="15104" max="15104" width="12.33203125" style="1" bestFit="1" customWidth="1"/>
    <col min="15105" max="15105" width="18" style="1" bestFit="1" customWidth="1"/>
    <col min="15106" max="15108" width="7" style="1" customWidth="1"/>
    <col min="15109" max="15109" width="0" style="1" hidden="1" customWidth="1"/>
    <col min="15110" max="15112" width="7" style="1" customWidth="1"/>
    <col min="15113" max="15113" width="7.5546875" style="1" customWidth="1"/>
    <col min="15114" max="15355" width="9.109375" style="1"/>
    <col min="15356" max="15356" width="5.44140625" style="1" customWidth="1"/>
    <col min="15357" max="15357" width="8.5546875" style="1" customWidth="1"/>
    <col min="15358" max="15358" width="14.6640625" style="1" customWidth="1"/>
    <col min="15359" max="15359" width="10" style="1" customWidth="1"/>
    <col min="15360" max="15360" width="12.33203125" style="1" bestFit="1" customWidth="1"/>
    <col min="15361" max="15361" width="18" style="1" bestFit="1" customWidth="1"/>
    <col min="15362" max="15364" width="7" style="1" customWidth="1"/>
    <col min="15365" max="15365" width="0" style="1" hidden="1" customWidth="1"/>
    <col min="15366" max="15368" width="7" style="1" customWidth="1"/>
    <col min="15369" max="15369" width="7.5546875" style="1" customWidth="1"/>
    <col min="15370" max="15611" width="9.109375" style="1"/>
    <col min="15612" max="15612" width="5.44140625" style="1" customWidth="1"/>
    <col min="15613" max="15613" width="8.5546875" style="1" customWidth="1"/>
    <col min="15614" max="15614" width="14.6640625" style="1" customWidth="1"/>
    <col min="15615" max="15615" width="10" style="1" customWidth="1"/>
    <col min="15616" max="15616" width="12.33203125" style="1" bestFit="1" customWidth="1"/>
    <col min="15617" max="15617" width="18" style="1" bestFit="1" customWidth="1"/>
    <col min="15618" max="15620" width="7" style="1" customWidth="1"/>
    <col min="15621" max="15621" width="0" style="1" hidden="1" customWidth="1"/>
    <col min="15622" max="15624" width="7" style="1" customWidth="1"/>
    <col min="15625" max="15625" width="7.5546875" style="1" customWidth="1"/>
    <col min="15626" max="15867" width="9.109375" style="1"/>
    <col min="15868" max="15868" width="5.44140625" style="1" customWidth="1"/>
    <col min="15869" max="15869" width="8.5546875" style="1" customWidth="1"/>
    <col min="15870" max="15870" width="14.6640625" style="1" customWidth="1"/>
    <col min="15871" max="15871" width="10" style="1" customWidth="1"/>
    <col min="15872" max="15872" width="12.33203125" style="1" bestFit="1" customWidth="1"/>
    <col min="15873" max="15873" width="18" style="1" bestFit="1" customWidth="1"/>
    <col min="15874" max="15876" width="7" style="1" customWidth="1"/>
    <col min="15877" max="15877" width="0" style="1" hidden="1" customWidth="1"/>
    <col min="15878" max="15880" width="7" style="1" customWidth="1"/>
    <col min="15881" max="15881" width="7.5546875" style="1" customWidth="1"/>
    <col min="15882" max="16123" width="9.109375" style="1"/>
    <col min="16124" max="16124" width="5.44140625" style="1" customWidth="1"/>
    <col min="16125" max="16125" width="8.5546875" style="1" customWidth="1"/>
    <col min="16126" max="16126" width="14.6640625" style="1" customWidth="1"/>
    <col min="16127" max="16127" width="10" style="1" customWidth="1"/>
    <col min="16128" max="16128" width="12.33203125" style="1" bestFit="1" customWidth="1"/>
    <col min="16129" max="16129" width="18" style="1" bestFit="1" customWidth="1"/>
    <col min="16130" max="16132" width="7" style="1" customWidth="1"/>
    <col min="16133" max="16133" width="0" style="1" hidden="1" customWidth="1"/>
    <col min="16134" max="16136" width="7" style="1" customWidth="1"/>
    <col min="16137" max="16137" width="7.5546875" style="1" customWidth="1"/>
    <col min="16138" max="16384" width="9.109375" style="1"/>
  </cols>
  <sheetData>
    <row r="1" spans="1:11" ht="17.399999999999999" x14ac:dyDescent="0.3">
      <c r="A1" s="79" t="s">
        <v>271</v>
      </c>
      <c r="B1" s="2"/>
      <c r="E1" s="2"/>
      <c r="F1" s="3"/>
      <c r="G1" s="80"/>
      <c r="H1" s="4"/>
      <c r="I1" s="80" t="s">
        <v>287</v>
      </c>
    </row>
    <row r="2" spans="1:11" s="5" customFormat="1" ht="4.2" x14ac:dyDescent="0.15">
      <c r="B2" s="6"/>
      <c r="E2" s="7"/>
    </row>
    <row r="3" spans="1:11" ht="15.6" x14ac:dyDescent="0.3">
      <c r="B3" s="8" t="s">
        <v>122</v>
      </c>
      <c r="D3" s="9"/>
      <c r="E3" s="43" t="s">
        <v>90</v>
      </c>
      <c r="F3" s="44"/>
      <c r="G3" s="1"/>
      <c r="H3" s="1"/>
      <c r="I3" s="1"/>
      <c r="K3" s="4"/>
    </row>
    <row r="4" spans="1:11" s="5" customFormat="1" ht="12.75" customHeight="1" thickBot="1" x14ac:dyDescent="0.2">
      <c r="B4" s="31"/>
      <c r="D4" s="32"/>
      <c r="E4" s="33"/>
      <c r="F4" s="32"/>
    </row>
    <row r="5" spans="1:11" ht="13.8" thickBot="1" x14ac:dyDescent="0.3">
      <c r="G5" s="155" t="s">
        <v>94</v>
      </c>
      <c r="H5" s="156"/>
    </row>
    <row r="6" spans="1:11" ht="13.8" thickBot="1" x14ac:dyDescent="0.3">
      <c r="A6" s="57" t="s">
        <v>137</v>
      </c>
      <c r="B6" s="45" t="s">
        <v>0</v>
      </c>
      <c r="C6" s="46" t="s">
        <v>1</v>
      </c>
      <c r="D6" s="47" t="s">
        <v>2</v>
      </c>
      <c r="E6" s="48" t="s">
        <v>3</v>
      </c>
      <c r="F6" s="49" t="s">
        <v>4</v>
      </c>
      <c r="G6" s="73">
        <v>1</v>
      </c>
      <c r="H6" s="74">
        <v>2</v>
      </c>
      <c r="I6" s="53" t="s">
        <v>95</v>
      </c>
      <c r="J6" s="117" t="s">
        <v>283</v>
      </c>
    </row>
    <row r="7" spans="1:11" ht="13.8" thickBot="1" x14ac:dyDescent="0.3">
      <c r="A7" s="56" t="s">
        <v>96</v>
      </c>
      <c r="B7" s="75" t="s">
        <v>54</v>
      </c>
      <c r="C7" s="76" t="s">
        <v>581</v>
      </c>
      <c r="D7" s="77">
        <v>41069</v>
      </c>
      <c r="E7" s="78" t="s">
        <v>683</v>
      </c>
      <c r="F7" s="78" t="s">
        <v>576</v>
      </c>
      <c r="G7" s="40">
        <v>28.63</v>
      </c>
      <c r="H7" s="40">
        <v>29.3</v>
      </c>
      <c r="I7" s="55">
        <f t="shared" ref="I7:I15" si="0">MAX(G7:H7)</f>
        <v>29.3</v>
      </c>
      <c r="J7" s="116" t="str">
        <f>IF(ISBLANK(I7),"",IF(I7&gt;=99,"KSM",IF(I7&gt;=99,"I A",IF(I7&gt;=99,"II A",IF(I7&gt;=99,"III A",IF(I7&gt;=39,"I JA",IF(I7&gt;=32,"II JA",IF(I7&gt;=25,"III JA"))))))))</f>
        <v>III JA</v>
      </c>
    </row>
    <row r="8" spans="1:11" ht="15.75" customHeight="1" thickBot="1" x14ac:dyDescent="0.3">
      <c r="A8" s="56" t="s">
        <v>97</v>
      </c>
      <c r="B8" s="75" t="s">
        <v>481</v>
      </c>
      <c r="C8" s="76" t="s">
        <v>588</v>
      </c>
      <c r="D8" s="77">
        <v>40621</v>
      </c>
      <c r="E8" s="78" t="s">
        <v>682</v>
      </c>
      <c r="F8" s="78" t="s">
        <v>131</v>
      </c>
      <c r="G8" s="40">
        <v>27.01</v>
      </c>
      <c r="H8" s="40" t="s">
        <v>767</v>
      </c>
      <c r="I8" s="55">
        <f t="shared" si="0"/>
        <v>27.01</v>
      </c>
      <c r="J8" s="116" t="str">
        <f t="shared" ref="J8:J9" si="1">IF(ISBLANK(I8),"",IF(I8&gt;=99,"KSM",IF(I8&gt;=99,"I A",IF(I8&gt;=99,"II A",IF(I8&gt;=99,"III A",IF(I8&gt;=39,"I JA",IF(I8&gt;=32,"II JA",IF(I8&gt;=25,"III JA"))))))))</f>
        <v>III JA</v>
      </c>
    </row>
    <row r="9" spans="1:11" ht="15.75" customHeight="1" thickBot="1" x14ac:dyDescent="0.3">
      <c r="A9" s="56" t="s">
        <v>98</v>
      </c>
      <c r="B9" s="75" t="s">
        <v>481</v>
      </c>
      <c r="C9" s="76" t="s">
        <v>535</v>
      </c>
      <c r="D9" s="77" t="s">
        <v>105</v>
      </c>
      <c r="E9" s="78" t="s">
        <v>682</v>
      </c>
      <c r="F9" s="78" t="s">
        <v>20</v>
      </c>
      <c r="G9" s="40">
        <v>26.1</v>
      </c>
      <c r="H9" s="40">
        <v>26.91</v>
      </c>
      <c r="I9" s="55">
        <f t="shared" si="0"/>
        <v>26.91</v>
      </c>
      <c r="J9" s="116" t="str">
        <f t="shared" si="1"/>
        <v>III JA</v>
      </c>
    </row>
    <row r="10" spans="1:11" ht="15.75" customHeight="1" thickBot="1" x14ac:dyDescent="0.3">
      <c r="A10" s="56" t="s">
        <v>99</v>
      </c>
      <c r="B10" s="75" t="s">
        <v>39</v>
      </c>
      <c r="C10" s="76" t="s">
        <v>40</v>
      </c>
      <c r="D10" s="77" t="s">
        <v>529</v>
      </c>
      <c r="E10" s="78" t="s">
        <v>682</v>
      </c>
      <c r="F10" s="78" t="s">
        <v>37</v>
      </c>
      <c r="G10" s="40">
        <v>21.02</v>
      </c>
      <c r="H10" s="40">
        <v>23.42</v>
      </c>
      <c r="I10" s="55">
        <f t="shared" si="0"/>
        <v>23.42</v>
      </c>
      <c r="J10" s="116"/>
    </row>
    <row r="11" spans="1:11" ht="15.75" customHeight="1" thickBot="1" x14ac:dyDescent="0.3">
      <c r="A11" s="56" t="s">
        <v>100</v>
      </c>
      <c r="B11" s="75" t="s">
        <v>197</v>
      </c>
      <c r="C11" s="76" t="s">
        <v>528</v>
      </c>
      <c r="D11" s="77" t="s">
        <v>106</v>
      </c>
      <c r="E11" s="78" t="s">
        <v>682</v>
      </c>
      <c r="F11" s="78" t="s">
        <v>20</v>
      </c>
      <c r="G11" s="40">
        <v>20.309999999999999</v>
      </c>
      <c r="H11" s="40">
        <v>20.3</v>
      </c>
      <c r="I11" s="55">
        <f t="shared" si="0"/>
        <v>20.309999999999999</v>
      </c>
      <c r="J11" s="116"/>
    </row>
    <row r="12" spans="1:11" ht="15.75" customHeight="1" thickBot="1" x14ac:dyDescent="0.3">
      <c r="A12" s="56" t="s">
        <v>101</v>
      </c>
      <c r="B12" s="75" t="s">
        <v>348</v>
      </c>
      <c r="C12" s="76" t="s">
        <v>580</v>
      </c>
      <c r="D12" s="77">
        <v>41165</v>
      </c>
      <c r="E12" s="78" t="s">
        <v>683</v>
      </c>
      <c r="F12" s="78" t="s">
        <v>576</v>
      </c>
      <c r="G12" s="40">
        <v>16.5</v>
      </c>
      <c r="H12" s="40">
        <v>19.68</v>
      </c>
      <c r="I12" s="55">
        <f t="shared" si="0"/>
        <v>19.68</v>
      </c>
      <c r="J12" s="116"/>
    </row>
    <row r="13" spans="1:11" ht="15.75" customHeight="1" thickBot="1" x14ac:dyDescent="0.3">
      <c r="A13" s="56" t="s">
        <v>102</v>
      </c>
      <c r="B13" s="75" t="s">
        <v>75</v>
      </c>
      <c r="C13" s="76" t="s">
        <v>582</v>
      </c>
      <c r="D13" s="77">
        <v>40901</v>
      </c>
      <c r="E13" s="78" t="s">
        <v>683</v>
      </c>
      <c r="F13" s="78" t="s">
        <v>576</v>
      </c>
      <c r="G13" s="40">
        <v>14.01</v>
      </c>
      <c r="H13" s="40">
        <v>16.149999999999999</v>
      </c>
      <c r="I13" s="55">
        <f t="shared" si="0"/>
        <v>16.149999999999999</v>
      </c>
      <c r="J13" s="116"/>
    </row>
    <row r="14" spans="1:11" ht="15.75" customHeight="1" thickBot="1" x14ac:dyDescent="0.3">
      <c r="A14" s="56" t="s">
        <v>103</v>
      </c>
      <c r="B14" s="75" t="s">
        <v>577</v>
      </c>
      <c r="C14" s="76" t="s">
        <v>578</v>
      </c>
      <c r="D14" s="77">
        <v>41164</v>
      </c>
      <c r="E14" s="78" t="s">
        <v>683</v>
      </c>
      <c r="F14" s="78" t="s">
        <v>576</v>
      </c>
      <c r="G14" s="40">
        <v>15.69</v>
      </c>
      <c r="H14" s="40">
        <v>14.81</v>
      </c>
      <c r="I14" s="55">
        <f t="shared" si="0"/>
        <v>15.69</v>
      </c>
      <c r="J14" s="116"/>
    </row>
    <row r="15" spans="1:11" ht="15.75" customHeight="1" thickBot="1" x14ac:dyDescent="0.3">
      <c r="A15" s="56" t="s">
        <v>104</v>
      </c>
      <c r="B15" s="75" t="s">
        <v>45</v>
      </c>
      <c r="C15" s="76" t="s">
        <v>475</v>
      </c>
      <c r="D15" s="77" t="s">
        <v>199</v>
      </c>
      <c r="E15" s="78" t="s">
        <v>682</v>
      </c>
      <c r="F15" s="78" t="s">
        <v>469</v>
      </c>
      <c r="G15" s="40">
        <v>10.15</v>
      </c>
      <c r="H15" s="40"/>
      <c r="I15" s="55">
        <f t="shared" si="0"/>
        <v>10.15</v>
      </c>
      <c r="J15" s="116"/>
    </row>
    <row r="16" spans="1:11" ht="15.75" customHeight="1" thickBot="1" x14ac:dyDescent="0.3">
      <c r="A16" s="56"/>
      <c r="B16" s="75" t="s">
        <v>28</v>
      </c>
      <c r="C16" s="76" t="s">
        <v>579</v>
      </c>
      <c r="D16" s="77">
        <v>41072</v>
      </c>
      <c r="E16" s="78" t="s">
        <v>683</v>
      </c>
      <c r="F16" s="78" t="s">
        <v>576</v>
      </c>
      <c r="G16" s="40"/>
      <c r="H16" s="40"/>
      <c r="I16" s="55" t="s">
        <v>284</v>
      </c>
      <c r="J16" s="116"/>
    </row>
    <row r="17" spans="1:11" s="5" customFormat="1" ht="4.2" x14ac:dyDescent="0.15">
      <c r="B17" s="6"/>
      <c r="E17" s="7"/>
      <c r="H17" s="5" t="s">
        <v>769</v>
      </c>
    </row>
    <row r="18" spans="1:11" ht="15.6" x14ac:dyDescent="0.3">
      <c r="B18" s="8" t="s">
        <v>122</v>
      </c>
      <c r="D18" s="9"/>
      <c r="E18" s="43" t="s">
        <v>91</v>
      </c>
      <c r="F18" s="44"/>
      <c r="G18" s="1"/>
      <c r="H18" s="1"/>
      <c r="I18" s="1"/>
      <c r="K18" s="4"/>
    </row>
    <row r="19" spans="1:11" s="5" customFormat="1" ht="12.75" customHeight="1" thickBot="1" x14ac:dyDescent="0.2">
      <c r="B19" s="31"/>
      <c r="D19" s="32"/>
      <c r="E19" s="33"/>
      <c r="F19" s="32"/>
    </row>
    <row r="20" spans="1:11" ht="13.8" thickBot="1" x14ac:dyDescent="0.3">
      <c r="G20" s="155" t="s">
        <v>94</v>
      </c>
      <c r="H20" s="156"/>
    </row>
    <row r="21" spans="1:11" ht="13.8" thickBot="1" x14ac:dyDescent="0.3">
      <c r="A21" s="57" t="s">
        <v>137</v>
      </c>
      <c r="B21" s="45" t="s">
        <v>0</v>
      </c>
      <c r="C21" s="46" t="s">
        <v>1</v>
      </c>
      <c r="D21" s="47" t="s">
        <v>2</v>
      </c>
      <c r="E21" s="48" t="s">
        <v>3</v>
      </c>
      <c r="F21" s="49" t="s">
        <v>4</v>
      </c>
      <c r="G21" s="50" t="s">
        <v>96</v>
      </c>
      <c r="H21" s="51" t="s">
        <v>97</v>
      </c>
      <c r="I21" s="53" t="s">
        <v>95</v>
      </c>
      <c r="J21" s="117" t="s">
        <v>283</v>
      </c>
    </row>
    <row r="22" spans="1:11" ht="13.8" thickBot="1" x14ac:dyDescent="0.3">
      <c r="A22" s="56" t="s">
        <v>96</v>
      </c>
      <c r="B22" s="75" t="s">
        <v>472</v>
      </c>
      <c r="C22" s="76" t="s">
        <v>470</v>
      </c>
      <c r="D22" s="77" t="s">
        <v>471</v>
      </c>
      <c r="E22" s="78" t="s">
        <v>682</v>
      </c>
      <c r="F22" s="78" t="s">
        <v>469</v>
      </c>
      <c r="G22" s="40">
        <v>47.78</v>
      </c>
      <c r="H22" s="40">
        <v>45.92</v>
      </c>
      <c r="I22" s="55">
        <f t="shared" ref="I22:I27" si="2">MAX(G22:H22)</f>
        <v>47.78</v>
      </c>
      <c r="J22" s="116" t="str">
        <f>IF(ISBLANK(I22),"",IF(I22&gt;=99,"KSM",IF(I22&gt;=99,"I A",IF(I22&gt;=99,"II A",IF(I22&gt;=99,"III A",IF(I22&gt;=50,"I JA",IF(I22&gt;=43,"II JA",IF(I22&gt;=37,"III JA"))))))))</f>
        <v>II JA</v>
      </c>
    </row>
    <row r="23" spans="1:11" ht="13.8" thickBot="1" x14ac:dyDescent="0.3">
      <c r="A23" s="56" t="s">
        <v>97</v>
      </c>
      <c r="B23" s="75" t="s">
        <v>667</v>
      </c>
      <c r="C23" s="76" t="s">
        <v>668</v>
      </c>
      <c r="D23" s="77" t="s">
        <v>669</v>
      </c>
      <c r="E23" s="78" t="s">
        <v>11</v>
      </c>
      <c r="F23" s="78" t="s">
        <v>670</v>
      </c>
      <c r="G23" s="40">
        <v>43.34</v>
      </c>
      <c r="H23" s="40" t="s">
        <v>767</v>
      </c>
      <c r="I23" s="55">
        <f t="shared" si="2"/>
        <v>43.34</v>
      </c>
      <c r="J23" s="116" t="str">
        <f>IF(ISBLANK(I23),"",IF(I23&gt;=99,"KSM",IF(I23&gt;=99,"I A",IF(I23&gt;=99,"II A",IF(I23&gt;=99,"III A",IF(I23&gt;=50,"I JA",IF(I23&gt;=43,"II JA",IF(I23&gt;=37,"III JA"))))))))</f>
        <v>II JA</v>
      </c>
    </row>
    <row r="24" spans="1:11" ht="13.8" thickBot="1" x14ac:dyDescent="0.3">
      <c r="A24" s="56" t="s">
        <v>98</v>
      </c>
      <c r="B24" s="75" t="s">
        <v>356</v>
      </c>
      <c r="C24" s="76" t="s">
        <v>357</v>
      </c>
      <c r="D24" s="77" t="s">
        <v>358</v>
      </c>
      <c r="E24" s="78" t="s">
        <v>683</v>
      </c>
      <c r="F24" s="78" t="s">
        <v>262</v>
      </c>
      <c r="G24" s="40">
        <v>39.200000000000003</v>
      </c>
      <c r="H24" s="40">
        <v>40.049999999999997</v>
      </c>
      <c r="I24" s="55">
        <f t="shared" si="2"/>
        <v>40.049999999999997</v>
      </c>
      <c r="J24" s="116" t="str">
        <f>IF(ISBLANK(I24),"",IF(I24&gt;=99,"KSM",IF(I24&gt;=99,"I A",IF(I24&gt;=99,"II A",IF(I24&gt;=99,"III A",IF(I24&gt;=50,"I JA",IF(I24&gt;=43,"II JA",IF(I24&gt;=37,"III JA"))))))))</f>
        <v>III JA</v>
      </c>
    </row>
    <row r="25" spans="1:11" ht="13.8" thickBot="1" x14ac:dyDescent="0.3">
      <c r="A25" s="56" t="s">
        <v>99</v>
      </c>
      <c r="B25" s="75" t="s">
        <v>574</v>
      </c>
      <c r="C25" s="76" t="s">
        <v>575</v>
      </c>
      <c r="D25" s="77">
        <v>41111</v>
      </c>
      <c r="E25" s="78" t="s">
        <v>683</v>
      </c>
      <c r="F25" s="78" t="s">
        <v>576</v>
      </c>
      <c r="G25" s="40">
        <v>27.5</v>
      </c>
      <c r="H25" s="40">
        <v>28.54</v>
      </c>
      <c r="I25" s="55">
        <f t="shared" si="2"/>
        <v>28.54</v>
      </c>
      <c r="J25" s="116"/>
    </row>
    <row r="26" spans="1:11" ht="13.8" thickBot="1" x14ac:dyDescent="0.3">
      <c r="A26" s="56" t="s">
        <v>100</v>
      </c>
      <c r="B26" s="75" t="s">
        <v>476</v>
      </c>
      <c r="C26" s="76" t="s">
        <v>477</v>
      </c>
      <c r="D26" s="77">
        <v>41531</v>
      </c>
      <c r="E26" s="78" t="s">
        <v>771</v>
      </c>
      <c r="F26" s="78" t="s">
        <v>772</v>
      </c>
      <c r="G26" s="40">
        <v>24.25</v>
      </c>
      <c r="H26" s="40" t="s">
        <v>767</v>
      </c>
      <c r="I26" s="55">
        <f t="shared" si="2"/>
        <v>24.25</v>
      </c>
      <c r="J26" s="116"/>
    </row>
    <row r="27" spans="1:11" ht="13.8" thickBot="1" x14ac:dyDescent="0.3">
      <c r="A27" s="56" t="s">
        <v>101</v>
      </c>
      <c r="B27" s="75" t="s">
        <v>48</v>
      </c>
      <c r="C27" s="76" t="s">
        <v>193</v>
      </c>
      <c r="D27" s="77" t="s">
        <v>194</v>
      </c>
      <c r="E27" s="78" t="s">
        <v>682</v>
      </c>
      <c r="F27" s="78" t="s">
        <v>469</v>
      </c>
      <c r="G27" s="40">
        <v>20.61</v>
      </c>
      <c r="H27" s="40">
        <v>19.5</v>
      </c>
      <c r="I27" s="55">
        <f t="shared" si="2"/>
        <v>20.61</v>
      </c>
      <c r="J27" s="116"/>
    </row>
  </sheetData>
  <sortState ref="A22:K27">
    <sortCondition descending="1" ref="I22:I27"/>
  </sortState>
  <mergeCells count="2">
    <mergeCell ref="G20:H20"/>
    <mergeCell ref="G5:H5"/>
  </mergeCells>
  <phoneticPr fontId="20" type="noConversion"/>
  <printOptions horizontalCentered="1"/>
  <pageMargins left="0.39370078740157483" right="0.39370078740157483" top="0.4" bottom="0.26" header="0.26" footer="0.21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showZeros="0" zoomScaleNormal="100" workbookViewId="0"/>
  </sheetViews>
  <sheetFormatPr defaultRowHeight="13.2" x14ac:dyDescent="0.25"/>
  <cols>
    <col min="1" max="2" width="5.44140625" style="1" customWidth="1"/>
    <col min="3" max="3" width="9.44140625" style="1" customWidth="1"/>
    <col min="4" max="4" width="13.5546875" style="1" customWidth="1"/>
    <col min="5" max="5" width="10.88671875" style="1" customWidth="1"/>
    <col min="6" max="6" width="13.88671875" style="1" bestFit="1" customWidth="1"/>
    <col min="7" max="7" width="25.88671875" style="1" customWidth="1"/>
    <col min="8" max="8" width="8" style="42" bestFit="1" customWidth="1"/>
    <col min="9" max="10" width="7" style="42" customWidth="1"/>
    <col min="11" max="11" width="7.5546875" style="34" customWidth="1"/>
    <col min="12" max="256" width="9.109375" style="1"/>
    <col min="257" max="257" width="5.44140625" style="1" customWidth="1"/>
    <col min="258" max="258" width="9.44140625" style="1" customWidth="1"/>
    <col min="259" max="259" width="13.5546875" style="1" customWidth="1"/>
    <col min="260" max="260" width="10.88671875" style="1" customWidth="1"/>
    <col min="261" max="261" width="13.88671875" style="1" bestFit="1" customWidth="1"/>
    <col min="262" max="262" width="25.88671875" style="1" customWidth="1"/>
    <col min="263" max="263" width="8" style="1" bestFit="1" customWidth="1"/>
    <col min="264" max="266" width="7" style="1" customWidth="1"/>
    <col min="267" max="267" width="7.5546875" style="1" customWidth="1"/>
    <col min="268" max="512" width="9.109375" style="1"/>
    <col min="513" max="513" width="5.44140625" style="1" customWidth="1"/>
    <col min="514" max="514" width="9.44140625" style="1" customWidth="1"/>
    <col min="515" max="515" width="13.5546875" style="1" customWidth="1"/>
    <col min="516" max="516" width="10.88671875" style="1" customWidth="1"/>
    <col min="517" max="517" width="13.88671875" style="1" bestFit="1" customWidth="1"/>
    <col min="518" max="518" width="25.88671875" style="1" customWidth="1"/>
    <col min="519" max="519" width="8" style="1" bestFit="1" customWidth="1"/>
    <col min="520" max="522" width="7" style="1" customWidth="1"/>
    <col min="523" max="523" width="7.5546875" style="1" customWidth="1"/>
    <col min="524" max="768" width="9.109375" style="1"/>
    <col min="769" max="769" width="5.44140625" style="1" customWidth="1"/>
    <col min="770" max="770" width="9.44140625" style="1" customWidth="1"/>
    <col min="771" max="771" width="13.5546875" style="1" customWidth="1"/>
    <col min="772" max="772" width="10.88671875" style="1" customWidth="1"/>
    <col min="773" max="773" width="13.88671875" style="1" bestFit="1" customWidth="1"/>
    <col min="774" max="774" width="25.88671875" style="1" customWidth="1"/>
    <col min="775" max="775" width="8" style="1" bestFit="1" customWidth="1"/>
    <col min="776" max="778" width="7" style="1" customWidth="1"/>
    <col min="779" max="779" width="7.5546875" style="1" customWidth="1"/>
    <col min="780" max="1024" width="9.109375" style="1"/>
    <col min="1025" max="1025" width="5.44140625" style="1" customWidth="1"/>
    <col min="1026" max="1026" width="9.44140625" style="1" customWidth="1"/>
    <col min="1027" max="1027" width="13.5546875" style="1" customWidth="1"/>
    <col min="1028" max="1028" width="10.88671875" style="1" customWidth="1"/>
    <col min="1029" max="1029" width="13.88671875" style="1" bestFit="1" customWidth="1"/>
    <col min="1030" max="1030" width="25.88671875" style="1" customWidth="1"/>
    <col min="1031" max="1031" width="8" style="1" bestFit="1" customWidth="1"/>
    <col min="1032" max="1034" width="7" style="1" customWidth="1"/>
    <col min="1035" max="1035" width="7.5546875" style="1" customWidth="1"/>
    <col min="1036" max="1280" width="9.109375" style="1"/>
    <col min="1281" max="1281" width="5.44140625" style="1" customWidth="1"/>
    <col min="1282" max="1282" width="9.44140625" style="1" customWidth="1"/>
    <col min="1283" max="1283" width="13.5546875" style="1" customWidth="1"/>
    <col min="1284" max="1284" width="10.88671875" style="1" customWidth="1"/>
    <col min="1285" max="1285" width="13.88671875" style="1" bestFit="1" customWidth="1"/>
    <col min="1286" max="1286" width="25.88671875" style="1" customWidth="1"/>
    <col min="1287" max="1287" width="8" style="1" bestFit="1" customWidth="1"/>
    <col min="1288" max="1290" width="7" style="1" customWidth="1"/>
    <col min="1291" max="1291" width="7.5546875" style="1" customWidth="1"/>
    <col min="1292" max="1536" width="9.109375" style="1"/>
    <col min="1537" max="1537" width="5.44140625" style="1" customWidth="1"/>
    <col min="1538" max="1538" width="9.44140625" style="1" customWidth="1"/>
    <col min="1539" max="1539" width="13.5546875" style="1" customWidth="1"/>
    <col min="1540" max="1540" width="10.88671875" style="1" customWidth="1"/>
    <col min="1541" max="1541" width="13.88671875" style="1" bestFit="1" customWidth="1"/>
    <col min="1542" max="1542" width="25.88671875" style="1" customWidth="1"/>
    <col min="1543" max="1543" width="8" style="1" bestFit="1" customWidth="1"/>
    <col min="1544" max="1546" width="7" style="1" customWidth="1"/>
    <col min="1547" max="1547" width="7.5546875" style="1" customWidth="1"/>
    <col min="1548" max="1792" width="9.109375" style="1"/>
    <col min="1793" max="1793" width="5.44140625" style="1" customWidth="1"/>
    <col min="1794" max="1794" width="9.44140625" style="1" customWidth="1"/>
    <col min="1795" max="1795" width="13.5546875" style="1" customWidth="1"/>
    <col min="1796" max="1796" width="10.88671875" style="1" customWidth="1"/>
    <col min="1797" max="1797" width="13.88671875" style="1" bestFit="1" customWidth="1"/>
    <col min="1798" max="1798" width="25.88671875" style="1" customWidth="1"/>
    <col min="1799" max="1799" width="8" style="1" bestFit="1" customWidth="1"/>
    <col min="1800" max="1802" width="7" style="1" customWidth="1"/>
    <col min="1803" max="1803" width="7.5546875" style="1" customWidth="1"/>
    <col min="1804" max="2048" width="9.109375" style="1"/>
    <col min="2049" max="2049" width="5.44140625" style="1" customWidth="1"/>
    <col min="2050" max="2050" width="9.44140625" style="1" customWidth="1"/>
    <col min="2051" max="2051" width="13.5546875" style="1" customWidth="1"/>
    <col min="2052" max="2052" width="10.88671875" style="1" customWidth="1"/>
    <col min="2053" max="2053" width="13.88671875" style="1" bestFit="1" customWidth="1"/>
    <col min="2054" max="2054" width="25.88671875" style="1" customWidth="1"/>
    <col min="2055" max="2055" width="8" style="1" bestFit="1" customWidth="1"/>
    <col min="2056" max="2058" width="7" style="1" customWidth="1"/>
    <col min="2059" max="2059" width="7.5546875" style="1" customWidth="1"/>
    <col min="2060" max="2304" width="9.109375" style="1"/>
    <col min="2305" max="2305" width="5.44140625" style="1" customWidth="1"/>
    <col min="2306" max="2306" width="9.44140625" style="1" customWidth="1"/>
    <col min="2307" max="2307" width="13.5546875" style="1" customWidth="1"/>
    <col min="2308" max="2308" width="10.88671875" style="1" customWidth="1"/>
    <col min="2309" max="2309" width="13.88671875" style="1" bestFit="1" customWidth="1"/>
    <col min="2310" max="2310" width="25.88671875" style="1" customWidth="1"/>
    <col min="2311" max="2311" width="8" style="1" bestFit="1" customWidth="1"/>
    <col min="2312" max="2314" width="7" style="1" customWidth="1"/>
    <col min="2315" max="2315" width="7.5546875" style="1" customWidth="1"/>
    <col min="2316" max="2560" width="9.109375" style="1"/>
    <col min="2561" max="2561" width="5.44140625" style="1" customWidth="1"/>
    <col min="2562" max="2562" width="9.44140625" style="1" customWidth="1"/>
    <col min="2563" max="2563" width="13.5546875" style="1" customWidth="1"/>
    <col min="2564" max="2564" width="10.88671875" style="1" customWidth="1"/>
    <col min="2565" max="2565" width="13.88671875" style="1" bestFit="1" customWidth="1"/>
    <col min="2566" max="2566" width="25.88671875" style="1" customWidth="1"/>
    <col min="2567" max="2567" width="8" style="1" bestFit="1" customWidth="1"/>
    <col min="2568" max="2570" width="7" style="1" customWidth="1"/>
    <col min="2571" max="2571" width="7.5546875" style="1" customWidth="1"/>
    <col min="2572" max="2816" width="9.109375" style="1"/>
    <col min="2817" max="2817" width="5.44140625" style="1" customWidth="1"/>
    <col min="2818" max="2818" width="9.44140625" style="1" customWidth="1"/>
    <col min="2819" max="2819" width="13.5546875" style="1" customWidth="1"/>
    <col min="2820" max="2820" width="10.88671875" style="1" customWidth="1"/>
    <col min="2821" max="2821" width="13.88671875" style="1" bestFit="1" customWidth="1"/>
    <col min="2822" max="2822" width="25.88671875" style="1" customWidth="1"/>
    <col min="2823" max="2823" width="8" style="1" bestFit="1" customWidth="1"/>
    <col min="2824" max="2826" width="7" style="1" customWidth="1"/>
    <col min="2827" max="2827" width="7.5546875" style="1" customWidth="1"/>
    <col min="2828" max="3072" width="9.109375" style="1"/>
    <col min="3073" max="3073" width="5.44140625" style="1" customWidth="1"/>
    <col min="3074" max="3074" width="9.44140625" style="1" customWidth="1"/>
    <col min="3075" max="3075" width="13.5546875" style="1" customWidth="1"/>
    <col min="3076" max="3076" width="10.88671875" style="1" customWidth="1"/>
    <col min="3077" max="3077" width="13.88671875" style="1" bestFit="1" customWidth="1"/>
    <col min="3078" max="3078" width="25.88671875" style="1" customWidth="1"/>
    <col min="3079" max="3079" width="8" style="1" bestFit="1" customWidth="1"/>
    <col min="3080" max="3082" width="7" style="1" customWidth="1"/>
    <col min="3083" max="3083" width="7.5546875" style="1" customWidth="1"/>
    <col min="3084" max="3328" width="9.109375" style="1"/>
    <col min="3329" max="3329" width="5.44140625" style="1" customWidth="1"/>
    <col min="3330" max="3330" width="9.44140625" style="1" customWidth="1"/>
    <col min="3331" max="3331" width="13.5546875" style="1" customWidth="1"/>
    <col min="3332" max="3332" width="10.88671875" style="1" customWidth="1"/>
    <col min="3333" max="3333" width="13.88671875" style="1" bestFit="1" customWidth="1"/>
    <col min="3334" max="3334" width="25.88671875" style="1" customWidth="1"/>
    <col min="3335" max="3335" width="8" style="1" bestFit="1" customWidth="1"/>
    <col min="3336" max="3338" width="7" style="1" customWidth="1"/>
    <col min="3339" max="3339" width="7.5546875" style="1" customWidth="1"/>
    <col min="3340" max="3584" width="9.109375" style="1"/>
    <col min="3585" max="3585" width="5.44140625" style="1" customWidth="1"/>
    <col min="3586" max="3586" width="9.44140625" style="1" customWidth="1"/>
    <col min="3587" max="3587" width="13.5546875" style="1" customWidth="1"/>
    <col min="3588" max="3588" width="10.88671875" style="1" customWidth="1"/>
    <col min="3589" max="3589" width="13.88671875" style="1" bestFit="1" customWidth="1"/>
    <col min="3590" max="3590" width="25.88671875" style="1" customWidth="1"/>
    <col min="3591" max="3591" width="8" style="1" bestFit="1" customWidth="1"/>
    <col min="3592" max="3594" width="7" style="1" customWidth="1"/>
    <col min="3595" max="3595" width="7.5546875" style="1" customWidth="1"/>
    <col min="3596" max="3840" width="9.109375" style="1"/>
    <col min="3841" max="3841" width="5.44140625" style="1" customWidth="1"/>
    <col min="3842" max="3842" width="9.44140625" style="1" customWidth="1"/>
    <col min="3843" max="3843" width="13.5546875" style="1" customWidth="1"/>
    <col min="3844" max="3844" width="10.88671875" style="1" customWidth="1"/>
    <col min="3845" max="3845" width="13.88671875" style="1" bestFit="1" customWidth="1"/>
    <col min="3846" max="3846" width="25.88671875" style="1" customWidth="1"/>
    <col min="3847" max="3847" width="8" style="1" bestFit="1" customWidth="1"/>
    <col min="3848" max="3850" width="7" style="1" customWidth="1"/>
    <col min="3851" max="3851" width="7.5546875" style="1" customWidth="1"/>
    <col min="3852" max="4096" width="9.109375" style="1"/>
    <col min="4097" max="4097" width="5.44140625" style="1" customWidth="1"/>
    <col min="4098" max="4098" width="9.44140625" style="1" customWidth="1"/>
    <col min="4099" max="4099" width="13.5546875" style="1" customWidth="1"/>
    <col min="4100" max="4100" width="10.88671875" style="1" customWidth="1"/>
    <col min="4101" max="4101" width="13.88671875" style="1" bestFit="1" customWidth="1"/>
    <col min="4102" max="4102" width="25.88671875" style="1" customWidth="1"/>
    <col min="4103" max="4103" width="8" style="1" bestFit="1" customWidth="1"/>
    <col min="4104" max="4106" width="7" style="1" customWidth="1"/>
    <col min="4107" max="4107" width="7.5546875" style="1" customWidth="1"/>
    <col min="4108" max="4352" width="9.109375" style="1"/>
    <col min="4353" max="4353" width="5.44140625" style="1" customWidth="1"/>
    <col min="4354" max="4354" width="9.44140625" style="1" customWidth="1"/>
    <col min="4355" max="4355" width="13.5546875" style="1" customWidth="1"/>
    <col min="4356" max="4356" width="10.88671875" style="1" customWidth="1"/>
    <col min="4357" max="4357" width="13.88671875" style="1" bestFit="1" customWidth="1"/>
    <col min="4358" max="4358" width="25.88671875" style="1" customWidth="1"/>
    <col min="4359" max="4359" width="8" style="1" bestFit="1" customWidth="1"/>
    <col min="4360" max="4362" width="7" style="1" customWidth="1"/>
    <col min="4363" max="4363" width="7.5546875" style="1" customWidth="1"/>
    <col min="4364" max="4608" width="9.109375" style="1"/>
    <col min="4609" max="4609" width="5.44140625" style="1" customWidth="1"/>
    <col min="4610" max="4610" width="9.44140625" style="1" customWidth="1"/>
    <col min="4611" max="4611" width="13.5546875" style="1" customWidth="1"/>
    <col min="4612" max="4612" width="10.88671875" style="1" customWidth="1"/>
    <col min="4613" max="4613" width="13.88671875" style="1" bestFit="1" customWidth="1"/>
    <col min="4614" max="4614" width="25.88671875" style="1" customWidth="1"/>
    <col min="4615" max="4615" width="8" style="1" bestFit="1" customWidth="1"/>
    <col min="4616" max="4618" width="7" style="1" customWidth="1"/>
    <col min="4619" max="4619" width="7.5546875" style="1" customWidth="1"/>
    <col min="4620" max="4864" width="9.109375" style="1"/>
    <col min="4865" max="4865" width="5.44140625" style="1" customWidth="1"/>
    <col min="4866" max="4866" width="9.44140625" style="1" customWidth="1"/>
    <col min="4867" max="4867" width="13.5546875" style="1" customWidth="1"/>
    <col min="4868" max="4868" width="10.88671875" style="1" customWidth="1"/>
    <col min="4869" max="4869" width="13.88671875" style="1" bestFit="1" customWidth="1"/>
    <col min="4870" max="4870" width="25.88671875" style="1" customWidth="1"/>
    <col min="4871" max="4871" width="8" style="1" bestFit="1" customWidth="1"/>
    <col min="4872" max="4874" width="7" style="1" customWidth="1"/>
    <col min="4875" max="4875" width="7.5546875" style="1" customWidth="1"/>
    <col min="4876" max="5120" width="9.109375" style="1"/>
    <col min="5121" max="5121" width="5.44140625" style="1" customWidth="1"/>
    <col min="5122" max="5122" width="9.44140625" style="1" customWidth="1"/>
    <col min="5123" max="5123" width="13.5546875" style="1" customWidth="1"/>
    <col min="5124" max="5124" width="10.88671875" style="1" customWidth="1"/>
    <col min="5125" max="5125" width="13.88671875" style="1" bestFit="1" customWidth="1"/>
    <col min="5126" max="5126" width="25.88671875" style="1" customWidth="1"/>
    <col min="5127" max="5127" width="8" style="1" bestFit="1" customWidth="1"/>
    <col min="5128" max="5130" width="7" style="1" customWidth="1"/>
    <col min="5131" max="5131" width="7.5546875" style="1" customWidth="1"/>
    <col min="5132" max="5376" width="9.109375" style="1"/>
    <col min="5377" max="5377" width="5.44140625" style="1" customWidth="1"/>
    <col min="5378" max="5378" width="9.44140625" style="1" customWidth="1"/>
    <col min="5379" max="5379" width="13.5546875" style="1" customWidth="1"/>
    <col min="5380" max="5380" width="10.88671875" style="1" customWidth="1"/>
    <col min="5381" max="5381" width="13.88671875" style="1" bestFit="1" customWidth="1"/>
    <col min="5382" max="5382" width="25.88671875" style="1" customWidth="1"/>
    <col min="5383" max="5383" width="8" style="1" bestFit="1" customWidth="1"/>
    <col min="5384" max="5386" width="7" style="1" customWidth="1"/>
    <col min="5387" max="5387" width="7.5546875" style="1" customWidth="1"/>
    <col min="5388" max="5632" width="9.109375" style="1"/>
    <col min="5633" max="5633" width="5.44140625" style="1" customWidth="1"/>
    <col min="5634" max="5634" width="9.44140625" style="1" customWidth="1"/>
    <col min="5635" max="5635" width="13.5546875" style="1" customWidth="1"/>
    <col min="5636" max="5636" width="10.88671875" style="1" customWidth="1"/>
    <col min="5637" max="5637" width="13.88671875" style="1" bestFit="1" customWidth="1"/>
    <col min="5638" max="5638" width="25.88671875" style="1" customWidth="1"/>
    <col min="5639" max="5639" width="8" style="1" bestFit="1" customWidth="1"/>
    <col min="5640" max="5642" width="7" style="1" customWidth="1"/>
    <col min="5643" max="5643" width="7.5546875" style="1" customWidth="1"/>
    <col min="5644" max="5888" width="9.109375" style="1"/>
    <col min="5889" max="5889" width="5.44140625" style="1" customWidth="1"/>
    <col min="5890" max="5890" width="9.44140625" style="1" customWidth="1"/>
    <col min="5891" max="5891" width="13.5546875" style="1" customWidth="1"/>
    <col min="5892" max="5892" width="10.88671875" style="1" customWidth="1"/>
    <col min="5893" max="5893" width="13.88671875" style="1" bestFit="1" customWidth="1"/>
    <col min="5894" max="5894" width="25.88671875" style="1" customWidth="1"/>
    <col min="5895" max="5895" width="8" style="1" bestFit="1" customWidth="1"/>
    <col min="5896" max="5898" width="7" style="1" customWidth="1"/>
    <col min="5899" max="5899" width="7.5546875" style="1" customWidth="1"/>
    <col min="5900" max="6144" width="9.109375" style="1"/>
    <col min="6145" max="6145" width="5.44140625" style="1" customWidth="1"/>
    <col min="6146" max="6146" width="9.44140625" style="1" customWidth="1"/>
    <col min="6147" max="6147" width="13.5546875" style="1" customWidth="1"/>
    <col min="6148" max="6148" width="10.88671875" style="1" customWidth="1"/>
    <col min="6149" max="6149" width="13.88671875" style="1" bestFit="1" customWidth="1"/>
    <col min="6150" max="6150" width="25.88671875" style="1" customWidth="1"/>
    <col min="6151" max="6151" width="8" style="1" bestFit="1" customWidth="1"/>
    <col min="6152" max="6154" width="7" style="1" customWidth="1"/>
    <col min="6155" max="6155" width="7.5546875" style="1" customWidth="1"/>
    <col min="6156" max="6400" width="9.109375" style="1"/>
    <col min="6401" max="6401" width="5.44140625" style="1" customWidth="1"/>
    <col min="6402" max="6402" width="9.44140625" style="1" customWidth="1"/>
    <col min="6403" max="6403" width="13.5546875" style="1" customWidth="1"/>
    <col min="6404" max="6404" width="10.88671875" style="1" customWidth="1"/>
    <col min="6405" max="6405" width="13.88671875" style="1" bestFit="1" customWidth="1"/>
    <col min="6406" max="6406" width="25.88671875" style="1" customWidth="1"/>
    <col min="6407" max="6407" width="8" style="1" bestFit="1" customWidth="1"/>
    <col min="6408" max="6410" width="7" style="1" customWidth="1"/>
    <col min="6411" max="6411" width="7.5546875" style="1" customWidth="1"/>
    <col min="6412" max="6656" width="9.109375" style="1"/>
    <col min="6657" max="6657" width="5.44140625" style="1" customWidth="1"/>
    <col min="6658" max="6658" width="9.44140625" style="1" customWidth="1"/>
    <col min="6659" max="6659" width="13.5546875" style="1" customWidth="1"/>
    <col min="6660" max="6660" width="10.88671875" style="1" customWidth="1"/>
    <col min="6661" max="6661" width="13.88671875" style="1" bestFit="1" customWidth="1"/>
    <col min="6662" max="6662" width="25.88671875" style="1" customWidth="1"/>
    <col min="6663" max="6663" width="8" style="1" bestFit="1" customWidth="1"/>
    <col min="6664" max="6666" width="7" style="1" customWidth="1"/>
    <col min="6667" max="6667" width="7.5546875" style="1" customWidth="1"/>
    <col min="6668" max="6912" width="9.109375" style="1"/>
    <col min="6913" max="6913" width="5.44140625" style="1" customWidth="1"/>
    <col min="6914" max="6914" width="9.44140625" style="1" customWidth="1"/>
    <col min="6915" max="6915" width="13.5546875" style="1" customWidth="1"/>
    <col min="6916" max="6916" width="10.88671875" style="1" customWidth="1"/>
    <col min="6917" max="6917" width="13.88671875" style="1" bestFit="1" customWidth="1"/>
    <col min="6918" max="6918" width="25.88671875" style="1" customWidth="1"/>
    <col min="6919" max="6919" width="8" style="1" bestFit="1" customWidth="1"/>
    <col min="6920" max="6922" width="7" style="1" customWidth="1"/>
    <col min="6923" max="6923" width="7.5546875" style="1" customWidth="1"/>
    <col min="6924" max="7168" width="9.109375" style="1"/>
    <col min="7169" max="7169" width="5.44140625" style="1" customWidth="1"/>
    <col min="7170" max="7170" width="9.44140625" style="1" customWidth="1"/>
    <col min="7171" max="7171" width="13.5546875" style="1" customWidth="1"/>
    <col min="7172" max="7172" width="10.88671875" style="1" customWidth="1"/>
    <col min="7173" max="7173" width="13.88671875" style="1" bestFit="1" customWidth="1"/>
    <col min="7174" max="7174" width="25.88671875" style="1" customWidth="1"/>
    <col min="7175" max="7175" width="8" style="1" bestFit="1" customWidth="1"/>
    <col min="7176" max="7178" width="7" style="1" customWidth="1"/>
    <col min="7179" max="7179" width="7.5546875" style="1" customWidth="1"/>
    <col min="7180" max="7424" width="9.109375" style="1"/>
    <col min="7425" max="7425" width="5.44140625" style="1" customWidth="1"/>
    <col min="7426" max="7426" width="9.44140625" style="1" customWidth="1"/>
    <col min="7427" max="7427" width="13.5546875" style="1" customWidth="1"/>
    <col min="7428" max="7428" width="10.88671875" style="1" customWidth="1"/>
    <col min="7429" max="7429" width="13.88671875" style="1" bestFit="1" customWidth="1"/>
    <col min="7430" max="7430" width="25.88671875" style="1" customWidth="1"/>
    <col min="7431" max="7431" width="8" style="1" bestFit="1" customWidth="1"/>
    <col min="7432" max="7434" width="7" style="1" customWidth="1"/>
    <col min="7435" max="7435" width="7.5546875" style="1" customWidth="1"/>
    <col min="7436" max="7680" width="9.109375" style="1"/>
    <col min="7681" max="7681" width="5.44140625" style="1" customWidth="1"/>
    <col min="7682" max="7682" width="9.44140625" style="1" customWidth="1"/>
    <col min="7683" max="7683" width="13.5546875" style="1" customWidth="1"/>
    <col min="7684" max="7684" width="10.88671875" style="1" customWidth="1"/>
    <col min="7685" max="7685" width="13.88671875" style="1" bestFit="1" customWidth="1"/>
    <col min="7686" max="7686" width="25.88671875" style="1" customWidth="1"/>
    <col min="7687" max="7687" width="8" style="1" bestFit="1" customWidth="1"/>
    <col min="7688" max="7690" width="7" style="1" customWidth="1"/>
    <col min="7691" max="7691" width="7.5546875" style="1" customWidth="1"/>
    <col min="7692" max="7936" width="9.109375" style="1"/>
    <col min="7937" max="7937" width="5.44140625" style="1" customWidth="1"/>
    <col min="7938" max="7938" width="9.44140625" style="1" customWidth="1"/>
    <col min="7939" max="7939" width="13.5546875" style="1" customWidth="1"/>
    <col min="7940" max="7940" width="10.88671875" style="1" customWidth="1"/>
    <col min="7941" max="7941" width="13.88671875" style="1" bestFit="1" customWidth="1"/>
    <col min="7942" max="7942" width="25.88671875" style="1" customWidth="1"/>
    <col min="7943" max="7943" width="8" style="1" bestFit="1" customWidth="1"/>
    <col min="7944" max="7946" width="7" style="1" customWidth="1"/>
    <col min="7947" max="7947" width="7.5546875" style="1" customWidth="1"/>
    <col min="7948" max="8192" width="9.109375" style="1"/>
    <col min="8193" max="8193" width="5.44140625" style="1" customWidth="1"/>
    <col min="8194" max="8194" width="9.44140625" style="1" customWidth="1"/>
    <col min="8195" max="8195" width="13.5546875" style="1" customWidth="1"/>
    <col min="8196" max="8196" width="10.88671875" style="1" customWidth="1"/>
    <col min="8197" max="8197" width="13.88671875" style="1" bestFit="1" customWidth="1"/>
    <col min="8198" max="8198" width="25.88671875" style="1" customWidth="1"/>
    <col min="8199" max="8199" width="8" style="1" bestFit="1" customWidth="1"/>
    <col min="8200" max="8202" width="7" style="1" customWidth="1"/>
    <col min="8203" max="8203" width="7.5546875" style="1" customWidth="1"/>
    <col min="8204" max="8448" width="9.109375" style="1"/>
    <col min="8449" max="8449" width="5.44140625" style="1" customWidth="1"/>
    <col min="8450" max="8450" width="9.44140625" style="1" customWidth="1"/>
    <col min="8451" max="8451" width="13.5546875" style="1" customWidth="1"/>
    <col min="8452" max="8452" width="10.88671875" style="1" customWidth="1"/>
    <col min="8453" max="8453" width="13.88671875" style="1" bestFit="1" customWidth="1"/>
    <col min="8454" max="8454" width="25.88671875" style="1" customWidth="1"/>
    <col min="8455" max="8455" width="8" style="1" bestFit="1" customWidth="1"/>
    <col min="8456" max="8458" width="7" style="1" customWidth="1"/>
    <col min="8459" max="8459" width="7.5546875" style="1" customWidth="1"/>
    <col min="8460" max="8704" width="9.109375" style="1"/>
    <col min="8705" max="8705" width="5.44140625" style="1" customWidth="1"/>
    <col min="8706" max="8706" width="9.44140625" style="1" customWidth="1"/>
    <col min="8707" max="8707" width="13.5546875" style="1" customWidth="1"/>
    <col min="8708" max="8708" width="10.88671875" style="1" customWidth="1"/>
    <col min="8709" max="8709" width="13.88671875" style="1" bestFit="1" customWidth="1"/>
    <col min="8710" max="8710" width="25.88671875" style="1" customWidth="1"/>
    <col min="8711" max="8711" width="8" style="1" bestFit="1" customWidth="1"/>
    <col min="8712" max="8714" width="7" style="1" customWidth="1"/>
    <col min="8715" max="8715" width="7.5546875" style="1" customWidth="1"/>
    <col min="8716" max="8960" width="9.109375" style="1"/>
    <col min="8961" max="8961" width="5.44140625" style="1" customWidth="1"/>
    <col min="8962" max="8962" width="9.44140625" style="1" customWidth="1"/>
    <col min="8963" max="8963" width="13.5546875" style="1" customWidth="1"/>
    <col min="8964" max="8964" width="10.88671875" style="1" customWidth="1"/>
    <col min="8965" max="8965" width="13.88671875" style="1" bestFit="1" customWidth="1"/>
    <col min="8966" max="8966" width="25.88671875" style="1" customWidth="1"/>
    <col min="8967" max="8967" width="8" style="1" bestFit="1" customWidth="1"/>
    <col min="8968" max="8970" width="7" style="1" customWidth="1"/>
    <col min="8971" max="8971" width="7.5546875" style="1" customWidth="1"/>
    <col min="8972" max="9216" width="9.109375" style="1"/>
    <col min="9217" max="9217" width="5.44140625" style="1" customWidth="1"/>
    <col min="9218" max="9218" width="9.44140625" style="1" customWidth="1"/>
    <col min="9219" max="9219" width="13.5546875" style="1" customWidth="1"/>
    <col min="9220" max="9220" width="10.88671875" style="1" customWidth="1"/>
    <col min="9221" max="9221" width="13.88671875" style="1" bestFit="1" customWidth="1"/>
    <col min="9222" max="9222" width="25.88671875" style="1" customWidth="1"/>
    <col min="9223" max="9223" width="8" style="1" bestFit="1" customWidth="1"/>
    <col min="9224" max="9226" width="7" style="1" customWidth="1"/>
    <col min="9227" max="9227" width="7.5546875" style="1" customWidth="1"/>
    <col min="9228" max="9472" width="9.109375" style="1"/>
    <col min="9473" max="9473" width="5.44140625" style="1" customWidth="1"/>
    <col min="9474" max="9474" width="9.44140625" style="1" customWidth="1"/>
    <col min="9475" max="9475" width="13.5546875" style="1" customWidth="1"/>
    <col min="9476" max="9476" width="10.88671875" style="1" customWidth="1"/>
    <col min="9477" max="9477" width="13.88671875" style="1" bestFit="1" customWidth="1"/>
    <col min="9478" max="9478" width="25.88671875" style="1" customWidth="1"/>
    <col min="9479" max="9479" width="8" style="1" bestFit="1" customWidth="1"/>
    <col min="9480" max="9482" width="7" style="1" customWidth="1"/>
    <col min="9483" max="9483" width="7.5546875" style="1" customWidth="1"/>
    <col min="9484" max="9728" width="9.109375" style="1"/>
    <col min="9729" max="9729" width="5.44140625" style="1" customWidth="1"/>
    <col min="9730" max="9730" width="9.44140625" style="1" customWidth="1"/>
    <col min="9731" max="9731" width="13.5546875" style="1" customWidth="1"/>
    <col min="9732" max="9732" width="10.88671875" style="1" customWidth="1"/>
    <col min="9733" max="9733" width="13.88671875" style="1" bestFit="1" customWidth="1"/>
    <col min="9734" max="9734" width="25.88671875" style="1" customWidth="1"/>
    <col min="9735" max="9735" width="8" style="1" bestFit="1" customWidth="1"/>
    <col min="9736" max="9738" width="7" style="1" customWidth="1"/>
    <col min="9739" max="9739" width="7.5546875" style="1" customWidth="1"/>
    <col min="9740" max="9984" width="9.109375" style="1"/>
    <col min="9985" max="9985" width="5.44140625" style="1" customWidth="1"/>
    <col min="9986" max="9986" width="9.44140625" style="1" customWidth="1"/>
    <col min="9987" max="9987" width="13.5546875" style="1" customWidth="1"/>
    <col min="9988" max="9988" width="10.88671875" style="1" customWidth="1"/>
    <col min="9989" max="9989" width="13.88671875" style="1" bestFit="1" customWidth="1"/>
    <col min="9990" max="9990" width="25.88671875" style="1" customWidth="1"/>
    <col min="9991" max="9991" width="8" style="1" bestFit="1" customWidth="1"/>
    <col min="9992" max="9994" width="7" style="1" customWidth="1"/>
    <col min="9995" max="9995" width="7.5546875" style="1" customWidth="1"/>
    <col min="9996" max="10240" width="9.109375" style="1"/>
    <col min="10241" max="10241" width="5.44140625" style="1" customWidth="1"/>
    <col min="10242" max="10242" width="9.44140625" style="1" customWidth="1"/>
    <col min="10243" max="10243" width="13.5546875" style="1" customWidth="1"/>
    <col min="10244" max="10244" width="10.88671875" style="1" customWidth="1"/>
    <col min="10245" max="10245" width="13.88671875" style="1" bestFit="1" customWidth="1"/>
    <col min="10246" max="10246" width="25.88671875" style="1" customWidth="1"/>
    <col min="10247" max="10247" width="8" style="1" bestFit="1" customWidth="1"/>
    <col min="10248" max="10250" width="7" style="1" customWidth="1"/>
    <col min="10251" max="10251" width="7.5546875" style="1" customWidth="1"/>
    <col min="10252" max="10496" width="9.109375" style="1"/>
    <col min="10497" max="10497" width="5.44140625" style="1" customWidth="1"/>
    <col min="10498" max="10498" width="9.44140625" style="1" customWidth="1"/>
    <col min="10499" max="10499" width="13.5546875" style="1" customWidth="1"/>
    <col min="10500" max="10500" width="10.88671875" style="1" customWidth="1"/>
    <col min="10501" max="10501" width="13.88671875" style="1" bestFit="1" customWidth="1"/>
    <col min="10502" max="10502" width="25.88671875" style="1" customWidth="1"/>
    <col min="10503" max="10503" width="8" style="1" bestFit="1" customWidth="1"/>
    <col min="10504" max="10506" width="7" style="1" customWidth="1"/>
    <col min="10507" max="10507" width="7.5546875" style="1" customWidth="1"/>
    <col min="10508" max="10752" width="9.109375" style="1"/>
    <col min="10753" max="10753" width="5.44140625" style="1" customWidth="1"/>
    <col min="10754" max="10754" width="9.44140625" style="1" customWidth="1"/>
    <col min="10755" max="10755" width="13.5546875" style="1" customWidth="1"/>
    <col min="10756" max="10756" width="10.88671875" style="1" customWidth="1"/>
    <col min="10757" max="10757" width="13.88671875" style="1" bestFit="1" customWidth="1"/>
    <col min="10758" max="10758" width="25.88671875" style="1" customWidth="1"/>
    <col min="10759" max="10759" width="8" style="1" bestFit="1" customWidth="1"/>
    <col min="10760" max="10762" width="7" style="1" customWidth="1"/>
    <col min="10763" max="10763" width="7.5546875" style="1" customWidth="1"/>
    <col min="10764" max="11008" width="9.109375" style="1"/>
    <col min="11009" max="11009" width="5.44140625" style="1" customWidth="1"/>
    <col min="11010" max="11010" width="9.44140625" style="1" customWidth="1"/>
    <col min="11011" max="11011" width="13.5546875" style="1" customWidth="1"/>
    <col min="11012" max="11012" width="10.88671875" style="1" customWidth="1"/>
    <col min="11013" max="11013" width="13.88671875" style="1" bestFit="1" customWidth="1"/>
    <col min="11014" max="11014" width="25.88671875" style="1" customWidth="1"/>
    <col min="11015" max="11015" width="8" style="1" bestFit="1" customWidth="1"/>
    <col min="11016" max="11018" width="7" style="1" customWidth="1"/>
    <col min="11019" max="11019" width="7.5546875" style="1" customWidth="1"/>
    <col min="11020" max="11264" width="9.109375" style="1"/>
    <col min="11265" max="11265" width="5.44140625" style="1" customWidth="1"/>
    <col min="11266" max="11266" width="9.44140625" style="1" customWidth="1"/>
    <col min="11267" max="11267" width="13.5546875" style="1" customWidth="1"/>
    <col min="11268" max="11268" width="10.88671875" style="1" customWidth="1"/>
    <col min="11269" max="11269" width="13.88671875" style="1" bestFit="1" customWidth="1"/>
    <col min="11270" max="11270" width="25.88671875" style="1" customWidth="1"/>
    <col min="11271" max="11271" width="8" style="1" bestFit="1" customWidth="1"/>
    <col min="11272" max="11274" width="7" style="1" customWidth="1"/>
    <col min="11275" max="11275" width="7.5546875" style="1" customWidth="1"/>
    <col min="11276" max="11520" width="9.109375" style="1"/>
    <col min="11521" max="11521" width="5.44140625" style="1" customWidth="1"/>
    <col min="11522" max="11522" width="9.44140625" style="1" customWidth="1"/>
    <col min="11523" max="11523" width="13.5546875" style="1" customWidth="1"/>
    <col min="11524" max="11524" width="10.88671875" style="1" customWidth="1"/>
    <col min="11525" max="11525" width="13.88671875" style="1" bestFit="1" customWidth="1"/>
    <col min="11526" max="11526" width="25.88671875" style="1" customWidth="1"/>
    <col min="11527" max="11527" width="8" style="1" bestFit="1" customWidth="1"/>
    <col min="11528" max="11530" width="7" style="1" customWidth="1"/>
    <col min="11531" max="11531" width="7.5546875" style="1" customWidth="1"/>
    <col min="11532" max="11776" width="9.109375" style="1"/>
    <col min="11777" max="11777" width="5.44140625" style="1" customWidth="1"/>
    <col min="11778" max="11778" width="9.44140625" style="1" customWidth="1"/>
    <col min="11779" max="11779" width="13.5546875" style="1" customWidth="1"/>
    <col min="11780" max="11780" width="10.88671875" style="1" customWidth="1"/>
    <col min="11781" max="11781" width="13.88671875" style="1" bestFit="1" customWidth="1"/>
    <col min="11782" max="11782" width="25.88671875" style="1" customWidth="1"/>
    <col min="11783" max="11783" width="8" style="1" bestFit="1" customWidth="1"/>
    <col min="11784" max="11786" width="7" style="1" customWidth="1"/>
    <col min="11787" max="11787" width="7.5546875" style="1" customWidth="1"/>
    <col min="11788" max="12032" width="9.109375" style="1"/>
    <col min="12033" max="12033" width="5.44140625" style="1" customWidth="1"/>
    <col min="12034" max="12034" width="9.44140625" style="1" customWidth="1"/>
    <col min="12035" max="12035" width="13.5546875" style="1" customWidth="1"/>
    <col min="12036" max="12036" width="10.88671875" style="1" customWidth="1"/>
    <col min="12037" max="12037" width="13.88671875" style="1" bestFit="1" customWidth="1"/>
    <col min="12038" max="12038" width="25.88671875" style="1" customWidth="1"/>
    <col min="12039" max="12039" width="8" style="1" bestFit="1" customWidth="1"/>
    <col min="12040" max="12042" width="7" style="1" customWidth="1"/>
    <col min="12043" max="12043" width="7.5546875" style="1" customWidth="1"/>
    <col min="12044" max="12288" width="9.109375" style="1"/>
    <col min="12289" max="12289" width="5.44140625" style="1" customWidth="1"/>
    <col min="12290" max="12290" width="9.44140625" style="1" customWidth="1"/>
    <col min="12291" max="12291" width="13.5546875" style="1" customWidth="1"/>
    <col min="12292" max="12292" width="10.88671875" style="1" customWidth="1"/>
    <col min="12293" max="12293" width="13.88671875" style="1" bestFit="1" customWidth="1"/>
    <col min="12294" max="12294" width="25.88671875" style="1" customWidth="1"/>
    <col min="12295" max="12295" width="8" style="1" bestFit="1" customWidth="1"/>
    <col min="12296" max="12298" width="7" style="1" customWidth="1"/>
    <col min="12299" max="12299" width="7.5546875" style="1" customWidth="1"/>
    <col min="12300" max="12544" width="9.109375" style="1"/>
    <col min="12545" max="12545" width="5.44140625" style="1" customWidth="1"/>
    <col min="12546" max="12546" width="9.44140625" style="1" customWidth="1"/>
    <col min="12547" max="12547" width="13.5546875" style="1" customWidth="1"/>
    <col min="12548" max="12548" width="10.88671875" style="1" customWidth="1"/>
    <col min="12549" max="12549" width="13.88671875" style="1" bestFit="1" customWidth="1"/>
    <col min="12550" max="12550" width="25.88671875" style="1" customWidth="1"/>
    <col min="12551" max="12551" width="8" style="1" bestFit="1" customWidth="1"/>
    <col min="12552" max="12554" width="7" style="1" customWidth="1"/>
    <col min="12555" max="12555" width="7.5546875" style="1" customWidth="1"/>
    <col min="12556" max="12800" width="9.109375" style="1"/>
    <col min="12801" max="12801" width="5.44140625" style="1" customWidth="1"/>
    <col min="12802" max="12802" width="9.44140625" style="1" customWidth="1"/>
    <col min="12803" max="12803" width="13.5546875" style="1" customWidth="1"/>
    <col min="12804" max="12804" width="10.88671875" style="1" customWidth="1"/>
    <col min="12805" max="12805" width="13.88671875" style="1" bestFit="1" customWidth="1"/>
    <col min="12806" max="12806" width="25.88671875" style="1" customWidth="1"/>
    <col min="12807" max="12807" width="8" style="1" bestFit="1" customWidth="1"/>
    <col min="12808" max="12810" width="7" style="1" customWidth="1"/>
    <col min="12811" max="12811" width="7.5546875" style="1" customWidth="1"/>
    <col min="12812" max="13056" width="9.109375" style="1"/>
    <col min="13057" max="13057" width="5.44140625" style="1" customWidth="1"/>
    <col min="13058" max="13058" width="9.44140625" style="1" customWidth="1"/>
    <col min="13059" max="13059" width="13.5546875" style="1" customWidth="1"/>
    <col min="13060" max="13060" width="10.88671875" style="1" customWidth="1"/>
    <col min="13061" max="13061" width="13.88671875" style="1" bestFit="1" customWidth="1"/>
    <col min="13062" max="13062" width="25.88671875" style="1" customWidth="1"/>
    <col min="13063" max="13063" width="8" style="1" bestFit="1" customWidth="1"/>
    <col min="13064" max="13066" width="7" style="1" customWidth="1"/>
    <col min="13067" max="13067" width="7.5546875" style="1" customWidth="1"/>
    <col min="13068" max="13312" width="9.109375" style="1"/>
    <col min="13313" max="13313" width="5.44140625" style="1" customWidth="1"/>
    <col min="13314" max="13314" width="9.44140625" style="1" customWidth="1"/>
    <col min="13315" max="13315" width="13.5546875" style="1" customWidth="1"/>
    <col min="13316" max="13316" width="10.88671875" style="1" customWidth="1"/>
    <col min="13317" max="13317" width="13.88671875" style="1" bestFit="1" customWidth="1"/>
    <col min="13318" max="13318" width="25.88671875" style="1" customWidth="1"/>
    <col min="13319" max="13319" width="8" style="1" bestFit="1" customWidth="1"/>
    <col min="13320" max="13322" width="7" style="1" customWidth="1"/>
    <col min="13323" max="13323" width="7.5546875" style="1" customWidth="1"/>
    <col min="13324" max="13568" width="9.109375" style="1"/>
    <col min="13569" max="13569" width="5.44140625" style="1" customWidth="1"/>
    <col min="13570" max="13570" width="9.44140625" style="1" customWidth="1"/>
    <col min="13571" max="13571" width="13.5546875" style="1" customWidth="1"/>
    <col min="13572" max="13572" width="10.88671875" style="1" customWidth="1"/>
    <col min="13573" max="13573" width="13.88671875" style="1" bestFit="1" customWidth="1"/>
    <col min="13574" max="13574" width="25.88671875" style="1" customWidth="1"/>
    <col min="13575" max="13575" width="8" style="1" bestFit="1" customWidth="1"/>
    <col min="13576" max="13578" width="7" style="1" customWidth="1"/>
    <col min="13579" max="13579" width="7.5546875" style="1" customWidth="1"/>
    <col min="13580" max="13824" width="9.109375" style="1"/>
    <col min="13825" max="13825" width="5.44140625" style="1" customWidth="1"/>
    <col min="13826" max="13826" width="9.44140625" style="1" customWidth="1"/>
    <col min="13827" max="13827" width="13.5546875" style="1" customWidth="1"/>
    <col min="13828" max="13828" width="10.88671875" style="1" customWidth="1"/>
    <col min="13829" max="13829" width="13.88671875" style="1" bestFit="1" customWidth="1"/>
    <col min="13830" max="13830" width="25.88671875" style="1" customWidth="1"/>
    <col min="13831" max="13831" width="8" style="1" bestFit="1" customWidth="1"/>
    <col min="13832" max="13834" width="7" style="1" customWidth="1"/>
    <col min="13835" max="13835" width="7.5546875" style="1" customWidth="1"/>
    <col min="13836" max="14080" width="9.109375" style="1"/>
    <col min="14081" max="14081" width="5.44140625" style="1" customWidth="1"/>
    <col min="14082" max="14082" width="9.44140625" style="1" customWidth="1"/>
    <col min="14083" max="14083" width="13.5546875" style="1" customWidth="1"/>
    <col min="14084" max="14084" width="10.88671875" style="1" customWidth="1"/>
    <col min="14085" max="14085" width="13.88671875" style="1" bestFit="1" customWidth="1"/>
    <col min="14086" max="14086" width="25.88671875" style="1" customWidth="1"/>
    <col min="14087" max="14087" width="8" style="1" bestFit="1" customWidth="1"/>
    <col min="14088" max="14090" width="7" style="1" customWidth="1"/>
    <col min="14091" max="14091" width="7.5546875" style="1" customWidth="1"/>
    <col min="14092" max="14336" width="9.109375" style="1"/>
    <col min="14337" max="14337" width="5.44140625" style="1" customWidth="1"/>
    <col min="14338" max="14338" width="9.44140625" style="1" customWidth="1"/>
    <col min="14339" max="14339" width="13.5546875" style="1" customWidth="1"/>
    <col min="14340" max="14340" width="10.88671875" style="1" customWidth="1"/>
    <col min="14341" max="14341" width="13.88671875" style="1" bestFit="1" customWidth="1"/>
    <col min="14342" max="14342" width="25.88671875" style="1" customWidth="1"/>
    <col min="14343" max="14343" width="8" style="1" bestFit="1" customWidth="1"/>
    <col min="14344" max="14346" width="7" style="1" customWidth="1"/>
    <col min="14347" max="14347" width="7.5546875" style="1" customWidth="1"/>
    <col min="14348" max="14592" width="9.109375" style="1"/>
    <col min="14593" max="14593" width="5.44140625" style="1" customWidth="1"/>
    <col min="14594" max="14594" width="9.44140625" style="1" customWidth="1"/>
    <col min="14595" max="14595" width="13.5546875" style="1" customWidth="1"/>
    <col min="14596" max="14596" width="10.88671875" style="1" customWidth="1"/>
    <col min="14597" max="14597" width="13.88671875" style="1" bestFit="1" customWidth="1"/>
    <col min="14598" max="14598" width="25.88671875" style="1" customWidth="1"/>
    <col min="14599" max="14599" width="8" style="1" bestFit="1" customWidth="1"/>
    <col min="14600" max="14602" width="7" style="1" customWidth="1"/>
    <col min="14603" max="14603" width="7.5546875" style="1" customWidth="1"/>
    <col min="14604" max="14848" width="9.109375" style="1"/>
    <col min="14849" max="14849" width="5.44140625" style="1" customWidth="1"/>
    <col min="14850" max="14850" width="9.44140625" style="1" customWidth="1"/>
    <col min="14851" max="14851" width="13.5546875" style="1" customWidth="1"/>
    <col min="14852" max="14852" width="10.88671875" style="1" customWidth="1"/>
    <col min="14853" max="14853" width="13.88671875" style="1" bestFit="1" customWidth="1"/>
    <col min="14854" max="14854" width="25.88671875" style="1" customWidth="1"/>
    <col min="14855" max="14855" width="8" style="1" bestFit="1" customWidth="1"/>
    <col min="14856" max="14858" width="7" style="1" customWidth="1"/>
    <col min="14859" max="14859" width="7.5546875" style="1" customWidth="1"/>
    <col min="14860" max="15104" width="9.109375" style="1"/>
    <col min="15105" max="15105" width="5.44140625" style="1" customWidth="1"/>
    <col min="15106" max="15106" width="9.44140625" style="1" customWidth="1"/>
    <col min="15107" max="15107" width="13.5546875" style="1" customWidth="1"/>
    <col min="15108" max="15108" width="10.88671875" style="1" customWidth="1"/>
    <col min="15109" max="15109" width="13.88671875" style="1" bestFit="1" customWidth="1"/>
    <col min="15110" max="15110" width="25.88671875" style="1" customWidth="1"/>
    <col min="15111" max="15111" width="8" style="1" bestFit="1" customWidth="1"/>
    <col min="15112" max="15114" width="7" style="1" customWidth="1"/>
    <col min="15115" max="15115" width="7.5546875" style="1" customWidth="1"/>
    <col min="15116" max="15360" width="9.109375" style="1"/>
    <col min="15361" max="15361" width="5.44140625" style="1" customWidth="1"/>
    <col min="15362" max="15362" width="9.44140625" style="1" customWidth="1"/>
    <col min="15363" max="15363" width="13.5546875" style="1" customWidth="1"/>
    <col min="15364" max="15364" width="10.88671875" style="1" customWidth="1"/>
    <col min="15365" max="15365" width="13.88671875" style="1" bestFit="1" customWidth="1"/>
    <col min="15366" max="15366" width="25.88671875" style="1" customWidth="1"/>
    <col min="15367" max="15367" width="8" style="1" bestFit="1" customWidth="1"/>
    <col min="15368" max="15370" width="7" style="1" customWidth="1"/>
    <col min="15371" max="15371" width="7.5546875" style="1" customWidth="1"/>
    <col min="15372" max="15616" width="9.109375" style="1"/>
    <col min="15617" max="15617" width="5.44140625" style="1" customWidth="1"/>
    <col min="15618" max="15618" width="9.44140625" style="1" customWidth="1"/>
    <col min="15619" max="15619" width="13.5546875" style="1" customWidth="1"/>
    <col min="15620" max="15620" width="10.88671875" style="1" customWidth="1"/>
    <col min="15621" max="15621" width="13.88671875" style="1" bestFit="1" customWidth="1"/>
    <col min="15622" max="15622" width="25.88671875" style="1" customWidth="1"/>
    <col min="15623" max="15623" width="8" style="1" bestFit="1" customWidth="1"/>
    <col min="15624" max="15626" width="7" style="1" customWidth="1"/>
    <col min="15627" max="15627" width="7.5546875" style="1" customWidth="1"/>
    <col min="15628" max="15872" width="9.109375" style="1"/>
    <col min="15873" max="15873" width="5.44140625" style="1" customWidth="1"/>
    <col min="15874" max="15874" width="9.44140625" style="1" customWidth="1"/>
    <col min="15875" max="15875" width="13.5546875" style="1" customWidth="1"/>
    <col min="15876" max="15876" width="10.88671875" style="1" customWidth="1"/>
    <col min="15877" max="15877" width="13.88671875" style="1" bestFit="1" customWidth="1"/>
    <col min="15878" max="15878" width="25.88671875" style="1" customWidth="1"/>
    <col min="15879" max="15879" width="8" style="1" bestFit="1" customWidth="1"/>
    <col min="15880" max="15882" width="7" style="1" customWidth="1"/>
    <col min="15883" max="15883" width="7.5546875" style="1" customWidth="1"/>
    <col min="15884" max="16128" width="9.109375" style="1"/>
    <col min="16129" max="16129" width="5.44140625" style="1" customWidth="1"/>
    <col min="16130" max="16130" width="9.44140625" style="1" customWidth="1"/>
    <col min="16131" max="16131" width="13.5546875" style="1" customWidth="1"/>
    <col min="16132" max="16132" width="10.88671875" style="1" customWidth="1"/>
    <col min="16133" max="16133" width="13.88671875" style="1" bestFit="1" customWidth="1"/>
    <col min="16134" max="16134" width="25.88671875" style="1" customWidth="1"/>
    <col min="16135" max="16135" width="8" style="1" bestFit="1" customWidth="1"/>
    <col min="16136" max="16138" width="7" style="1" customWidth="1"/>
    <col min="16139" max="16139" width="7.5546875" style="1" customWidth="1"/>
    <col min="16140" max="16383" width="9.109375" style="1"/>
    <col min="16384" max="16384" width="9.109375" style="1" customWidth="1"/>
  </cols>
  <sheetData>
    <row r="1" spans="1:12" ht="17.399999999999999" x14ac:dyDescent="0.3">
      <c r="A1" s="79" t="s">
        <v>271</v>
      </c>
      <c r="B1" s="79"/>
      <c r="C1" s="2"/>
      <c r="F1" s="2"/>
      <c r="G1" s="3"/>
      <c r="H1" s="80" t="s">
        <v>287</v>
      </c>
      <c r="I1" s="1"/>
      <c r="J1" s="1"/>
      <c r="K1" s="1"/>
    </row>
    <row r="2" spans="1:12" s="5" customFormat="1" ht="4.2" x14ac:dyDescent="0.15">
      <c r="C2" s="6"/>
      <c r="F2" s="7"/>
    </row>
    <row r="3" spans="1:12" s="34" customFormat="1" x14ac:dyDescent="0.25">
      <c r="A3" s="119"/>
      <c r="B3" s="119"/>
      <c r="C3" s="120" t="s">
        <v>129</v>
      </c>
      <c r="D3" s="120"/>
      <c r="E3" s="120" t="s">
        <v>90</v>
      </c>
      <c r="F3" s="121"/>
      <c r="G3" s="122"/>
      <c r="H3" s="119"/>
      <c r="I3" s="42"/>
      <c r="J3" s="42"/>
      <c r="L3" s="1"/>
    </row>
    <row r="4" spans="1:12" s="34" customFormat="1" x14ac:dyDescent="0.25">
      <c r="A4" s="119"/>
      <c r="B4" s="119"/>
      <c r="C4" s="119"/>
      <c r="D4" s="119"/>
      <c r="E4" s="119"/>
      <c r="F4" s="121"/>
      <c r="G4" s="122"/>
      <c r="H4" s="119"/>
      <c r="I4" s="42"/>
      <c r="J4" s="42"/>
      <c r="L4" s="1"/>
    </row>
    <row r="5" spans="1:12" s="34" customFormat="1" x14ac:dyDescent="0.25">
      <c r="A5" s="125" t="s">
        <v>137</v>
      </c>
      <c r="B5" s="133" t="s">
        <v>273</v>
      </c>
      <c r="C5" s="123" t="s">
        <v>0</v>
      </c>
      <c r="D5" s="124" t="s">
        <v>1</v>
      </c>
      <c r="E5" s="125" t="s">
        <v>2</v>
      </c>
      <c r="F5" s="125" t="s">
        <v>3</v>
      </c>
      <c r="G5" s="125" t="s">
        <v>4</v>
      </c>
      <c r="H5" s="126" t="s">
        <v>95</v>
      </c>
      <c r="I5" s="42"/>
      <c r="J5" s="42"/>
      <c r="L5" s="1"/>
    </row>
    <row r="6" spans="1:12" x14ac:dyDescent="0.25">
      <c r="A6" s="127">
        <v>1</v>
      </c>
      <c r="B6" s="134">
        <v>54</v>
      </c>
      <c r="C6" s="128" t="s">
        <v>29</v>
      </c>
      <c r="D6" s="129" t="s">
        <v>569</v>
      </c>
      <c r="E6" s="130">
        <v>40689</v>
      </c>
      <c r="F6" s="131" t="s">
        <v>203</v>
      </c>
      <c r="G6" s="131" t="s">
        <v>204</v>
      </c>
      <c r="H6" s="132" t="s">
        <v>690</v>
      </c>
    </row>
    <row r="7" spans="1:12" x14ac:dyDescent="0.25">
      <c r="A7" s="127">
        <v>2</v>
      </c>
      <c r="B7" s="134">
        <v>16</v>
      </c>
      <c r="C7" s="128" t="s">
        <v>13</v>
      </c>
      <c r="D7" s="129" t="s">
        <v>334</v>
      </c>
      <c r="E7" s="130" t="s">
        <v>335</v>
      </c>
      <c r="F7" s="131" t="s">
        <v>303</v>
      </c>
      <c r="G7" s="131" t="s">
        <v>329</v>
      </c>
      <c r="H7" s="132" t="s">
        <v>691</v>
      </c>
    </row>
    <row r="8" spans="1:12" x14ac:dyDescent="0.25">
      <c r="A8" s="127">
        <v>3</v>
      </c>
      <c r="B8" s="134">
        <v>30</v>
      </c>
      <c r="C8" s="128" t="s">
        <v>393</v>
      </c>
      <c r="D8" s="129" t="s">
        <v>394</v>
      </c>
      <c r="E8" s="130" t="s">
        <v>395</v>
      </c>
      <c r="F8" s="131" t="s">
        <v>682</v>
      </c>
      <c r="G8" s="131" t="s">
        <v>396</v>
      </c>
      <c r="H8" s="132" t="s">
        <v>692</v>
      </c>
    </row>
    <row r="9" spans="1:12" x14ac:dyDescent="0.25">
      <c r="A9" s="127">
        <v>4</v>
      </c>
      <c r="B9" s="134">
        <v>53</v>
      </c>
      <c r="C9" s="128" t="s">
        <v>29</v>
      </c>
      <c r="D9" s="129" t="s">
        <v>205</v>
      </c>
      <c r="E9" s="130">
        <v>40679</v>
      </c>
      <c r="F9" s="131" t="s">
        <v>203</v>
      </c>
      <c r="G9" s="131" t="s">
        <v>204</v>
      </c>
      <c r="H9" s="132" t="s">
        <v>693</v>
      </c>
    </row>
    <row r="10" spans="1:12" x14ac:dyDescent="0.25">
      <c r="A10" s="127">
        <v>5</v>
      </c>
      <c r="B10" s="134">
        <v>35</v>
      </c>
      <c r="C10" s="128" t="s">
        <v>55</v>
      </c>
      <c r="D10" s="129" t="s">
        <v>406</v>
      </c>
      <c r="E10" s="130" t="s">
        <v>408</v>
      </c>
      <c r="F10" s="131" t="s">
        <v>682</v>
      </c>
      <c r="G10" s="131" t="s">
        <v>396</v>
      </c>
      <c r="H10" s="132" t="s">
        <v>694</v>
      </c>
    </row>
    <row r="11" spans="1:12" x14ac:dyDescent="0.25">
      <c r="A11" s="127">
        <v>6</v>
      </c>
      <c r="B11" s="134">
        <v>14</v>
      </c>
      <c r="C11" s="128" t="s">
        <v>35</v>
      </c>
      <c r="D11" s="129" t="s">
        <v>324</v>
      </c>
      <c r="E11" s="130" t="s">
        <v>325</v>
      </c>
      <c r="F11" s="131" t="s">
        <v>303</v>
      </c>
      <c r="G11" s="131" t="s">
        <v>304</v>
      </c>
      <c r="H11" s="132" t="s">
        <v>695</v>
      </c>
    </row>
    <row r="12" spans="1:12" x14ac:dyDescent="0.25">
      <c r="A12" s="127">
        <v>7</v>
      </c>
      <c r="B12" s="134">
        <v>56</v>
      </c>
      <c r="C12" s="128" t="s">
        <v>57</v>
      </c>
      <c r="D12" s="129" t="s">
        <v>207</v>
      </c>
      <c r="E12" s="130">
        <v>41228</v>
      </c>
      <c r="F12" s="131" t="s">
        <v>203</v>
      </c>
      <c r="G12" s="131" t="s">
        <v>204</v>
      </c>
      <c r="H12" s="132" t="s">
        <v>696</v>
      </c>
    </row>
    <row r="13" spans="1:12" x14ac:dyDescent="0.25">
      <c r="A13" s="127">
        <v>8</v>
      </c>
      <c r="B13" s="134">
        <v>31</v>
      </c>
      <c r="C13" s="128" t="s">
        <v>397</v>
      </c>
      <c r="D13" s="129" t="s">
        <v>398</v>
      </c>
      <c r="E13" s="130" t="s">
        <v>399</v>
      </c>
      <c r="F13" s="131" t="s">
        <v>682</v>
      </c>
      <c r="G13" s="131" t="s">
        <v>396</v>
      </c>
      <c r="H13" s="132" t="s">
        <v>697</v>
      </c>
    </row>
    <row r="14" spans="1:12" x14ac:dyDescent="0.25">
      <c r="A14" s="127">
        <v>9</v>
      </c>
      <c r="B14" s="134">
        <v>34</v>
      </c>
      <c r="C14" s="128" t="s">
        <v>73</v>
      </c>
      <c r="D14" s="129" t="s">
        <v>406</v>
      </c>
      <c r="E14" s="130" t="s">
        <v>407</v>
      </c>
      <c r="F14" s="131" t="s">
        <v>682</v>
      </c>
      <c r="G14" s="131" t="s">
        <v>396</v>
      </c>
      <c r="H14" s="132" t="s">
        <v>698</v>
      </c>
    </row>
    <row r="15" spans="1:12" x14ac:dyDescent="0.25">
      <c r="A15" s="127">
        <v>10</v>
      </c>
      <c r="B15" s="134">
        <v>17</v>
      </c>
      <c r="C15" s="128" t="s">
        <v>15</v>
      </c>
      <c r="D15" s="129" t="s">
        <v>334</v>
      </c>
      <c r="E15" s="130" t="s">
        <v>335</v>
      </c>
      <c r="F15" s="131" t="s">
        <v>303</v>
      </c>
      <c r="G15" s="131" t="s">
        <v>329</v>
      </c>
      <c r="H15" s="132" t="s">
        <v>699</v>
      </c>
    </row>
    <row r="16" spans="1:12" x14ac:dyDescent="0.25">
      <c r="A16" s="127">
        <v>11</v>
      </c>
      <c r="B16" s="134">
        <v>33</v>
      </c>
      <c r="C16" s="128" t="s">
        <v>403</v>
      </c>
      <c r="D16" s="129" t="s">
        <v>404</v>
      </c>
      <c r="E16" s="130" t="s">
        <v>405</v>
      </c>
      <c r="F16" s="131" t="s">
        <v>682</v>
      </c>
      <c r="G16" s="131" t="s">
        <v>396</v>
      </c>
      <c r="H16" s="132" t="s">
        <v>700</v>
      </c>
    </row>
    <row r="17" spans="1:12" x14ac:dyDescent="0.25">
      <c r="A17" s="127"/>
      <c r="B17" s="134">
        <v>26</v>
      </c>
      <c r="C17" s="128" t="s">
        <v>361</v>
      </c>
      <c r="D17" s="129" t="s">
        <v>362</v>
      </c>
      <c r="E17" s="130" t="s">
        <v>363</v>
      </c>
      <c r="F17" s="131" t="s">
        <v>11</v>
      </c>
      <c r="G17" s="131" t="s">
        <v>360</v>
      </c>
      <c r="H17" s="132" t="s">
        <v>284</v>
      </c>
    </row>
    <row r="18" spans="1:12" x14ac:dyDescent="0.25">
      <c r="A18" s="127"/>
      <c r="B18" s="134">
        <v>32</v>
      </c>
      <c r="C18" s="128" t="s">
        <v>400</v>
      </c>
      <c r="D18" s="129" t="s">
        <v>401</v>
      </c>
      <c r="E18" s="130" t="s">
        <v>402</v>
      </c>
      <c r="F18" s="131" t="s">
        <v>682</v>
      </c>
      <c r="G18" s="131" t="s">
        <v>396</v>
      </c>
      <c r="H18" s="132" t="s">
        <v>284</v>
      </c>
    </row>
    <row r="19" spans="1:12" x14ac:dyDescent="0.25">
      <c r="A19" s="127"/>
      <c r="B19" s="134">
        <v>55</v>
      </c>
      <c r="C19" s="128" t="s">
        <v>50</v>
      </c>
      <c r="D19" s="129" t="s">
        <v>571</v>
      </c>
      <c r="E19" s="130">
        <v>40762</v>
      </c>
      <c r="F19" s="131" t="s">
        <v>203</v>
      </c>
      <c r="G19" s="131" t="s">
        <v>204</v>
      </c>
      <c r="H19" s="132" t="s">
        <v>284</v>
      </c>
    </row>
    <row r="20" spans="1:12" s="5" customFormat="1" ht="4.2" x14ac:dyDescent="0.15">
      <c r="C20" s="6"/>
      <c r="F20" s="7"/>
    </row>
    <row r="21" spans="1:12" s="34" customFormat="1" x14ac:dyDescent="0.25">
      <c r="A21" s="119"/>
      <c r="B21" s="119"/>
      <c r="C21" s="120" t="s">
        <v>129</v>
      </c>
      <c r="D21" s="120"/>
      <c r="E21" s="120" t="s">
        <v>91</v>
      </c>
      <c r="F21" s="121"/>
      <c r="G21" s="122"/>
      <c r="H21" s="119"/>
      <c r="I21" s="42"/>
      <c r="J21" s="42"/>
      <c r="L21" s="1"/>
    </row>
    <row r="22" spans="1:12" s="34" customFormat="1" x14ac:dyDescent="0.25">
      <c r="A22" s="119"/>
      <c r="B22" s="119"/>
      <c r="C22" s="119"/>
      <c r="D22" s="119"/>
      <c r="E22" s="119"/>
      <c r="F22" s="121"/>
      <c r="G22" s="122"/>
      <c r="H22" s="119"/>
      <c r="I22" s="42"/>
      <c r="J22" s="42"/>
      <c r="L22" s="1"/>
    </row>
    <row r="23" spans="1:12" s="34" customFormat="1" x14ac:dyDescent="0.25">
      <c r="A23" s="125" t="s">
        <v>137</v>
      </c>
      <c r="B23" s="133" t="s">
        <v>273</v>
      </c>
      <c r="C23" s="123" t="s">
        <v>0</v>
      </c>
      <c r="D23" s="124" t="s">
        <v>1</v>
      </c>
      <c r="E23" s="125" t="s">
        <v>2</v>
      </c>
      <c r="F23" s="125" t="s">
        <v>3</v>
      </c>
      <c r="G23" s="125" t="s">
        <v>4</v>
      </c>
      <c r="H23" s="126" t="s">
        <v>95</v>
      </c>
      <c r="I23" s="42"/>
      <c r="J23" s="42"/>
      <c r="L23" s="1"/>
    </row>
    <row r="24" spans="1:12" x14ac:dyDescent="0.25">
      <c r="A24" s="127">
        <v>1</v>
      </c>
      <c r="B24" s="134">
        <v>25</v>
      </c>
      <c r="C24" s="128" t="s">
        <v>32</v>
      </c>
      <c r="D24" s="129" t="s">
        <v>170</v>
      </c>
      <c r="E24" s="130" t="s">
        <v>359</v>
      </c>
      <c r="F24" s="131" t="s">
        <v>11</v>
      </c>
      <c r="G24" s="131" t="s">
        <v>360</v>
      </c>
      <c r="H24" s="132" t="s">
        <v>689</v>
      </c>
    </row>
    <row r="25" spans="1:12" x14ac:dyDescent="0.25">
      <c r="A25" s="127"/>
      <c r="B25" s="134">
        <v>15</v>
      </c>
      <c r="C25" s="128" t="s">
        <v>294</v>
      </c>
      <c r="D25" s="129" t="s">
        <v>332</v>
      </c>
      <c r="E25" s="130" t="s">
        <v>333</v>
      </c>
      <c r="F25" s="131" t="s">
        <v>303</v>
      </c>
      <c r="G25" s="131" t="s">
        <v>329</v>
      </c>
      <c r="H25" s="132" t="s">
        <v>284</v>
      </c>
    </row>
    <row r="26" spans="1:12" x14ac:dyDescent="0.25">
      <c r="A26" s="127"/>
      <c r="B26" s="134">
        <v>28</v>
      </c>
      <c r="C26" s="128" t="s">
        <v>371</v>
      </c>
      <c r="D26" s="129" t="s">
        <v>71</v>
      </c>
      <c r="E26" s="130">
        <v>41965</v>
      </c>
      <c r="F26" s="131" t="s">
        <v>682</v>
      </c>
      <c r="G26" s="131" t="s">
        <v>53</v>
      </c>
      <c r="H26" s="132" t="s">
        <v>284</v>
      </c>
    </row>
  </sheetData>
  <sortState ref="A6:L19">
    <sortCondition ref="A6:A19"/>
  </sortState>
  <printOptions horizontalCentered="1"/>
  <pageMargins left="0.39370078740157483" right="0.39370078740157483" top="0.4" bottom="0.26" header="0.26" footer="0.2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showZeros="0" topLeftCell="A18" zoomScaleNormal="100" workbookViewId="0">
      <selection activeCell="B34" sqref="B34:F34"/>
    </sheetView>
  </sheetViews>
  <sheetFormatPr defaultRowHeight="13.2" x14ac:dyDescent="0.25"/>
  <cols>
    <col min="1" max="1" width="5.44140625" style="1" customWidth="1"/>
    <col min="2" max="2" width="9.44140625" style="1" customWidth="1"/>
    <col min="3" max="3" width="13.5546875" style="1" customWidth="1"/>
    <col min="4" max="4" width="10.88671875" style="1" customWidth="1"/>
    <col min="5" max="5" width="13.88671875" style="1" bestFit="1" customWidth="1"/>
    <col min="6" max="6" width="25.5546875" style="1" bestFit="1" customWidth="1"/>
    <col min="7" max="7" width="7" style="42" customWidth="1"/>
    <col min="8" max="8" width="6.44140625" style="42" customWidth="1"/>
    <col min="9" max="11" width="7" style="42" customWidth="1"/>
    <col min="12" max="12" width="7.5546875" style="34" customWidth="1"/>
    <col min="13" max="255" width="9.109375" style="1"/>
    <col min="256" max="256" width="5.44140625" style="1" customWidth="1"/>
    <col min="257" max="257" width="9.44140625" style="1" customWidth="1"/>
    <col min="258" max="258" width="13.5546875" style="1" customWidth="1"/>
    <col min="259" max="259" width="10.88671875" style="1" customWidth="1"/>
    <col min="260" max="260" width="13.88671875" style="1" bestFit="1" customWidth="1"/>
    <col min="261" max="261" width="20.88671875" style="1" bestFit="1" customWidth="1"/>
    <col min="262" max="263" width="7" style="1" customWidth="1"/>
    <col min="264" max="264" width="12" style="1" bestFit="1" customWidth="1"/>
    <col min="265" max="267" width="7" style="1" customWidth="1"/>
    <col min="268" max="268" width="7.5546875" style="1" customWidth="1"/>
    <col min="269" max="511" width="9.109375" style="1"/>
    <col min="512" max="512" width="5.44140625" style="1" customWidth="1"/>
    <col min="513" max="513" width="9.44140625" style="1" customWidth="1"/>
    <col min="514" max="514" width="13.5546875" style="1" customWidth="1"/>
    <col min="515" max="515" width="10.88671875" style="1" customWidth="1"/>
    <col min="516" max="516" width="13.88671875" style="1" bestFit="1" customWidth="1"/>
    <col min="517" max="517" width="20.88671875" style="1" bestFit="1" customWidth="1"/>
    <col min="518" max="519" width="7" style="1" customWidth="1"/>
    <col min="520" max="520" width="12" style="1" bestFit="1" customWidth="1"/>
    <col min="521" max="523" width="7" style="1" customWidth="1"/>
    <col min="524" max="524" width="7.5546875" style="1" customWidth="1"/>
    <col min="525" max="767" width="9.109375" style="1"/>
    <col min="768" max="768" width="5.44140625" style="1" customWidth="1"/>
    <col min="769" max="769" width="9.44140625" style="1" customWidth="1"/>
    <col min="770" max="770" width="13.5546875" style="1" customWidth="1"/>
    <col min="771" max="771" width="10.88671875" style="1" customWidth="1"/>
    <col min="772" max="772" width="13.88671875" style="1" bestFit="1" customWidth="1"/>
    <col min="773" max="773" width="20.88671875" style="1" bestFit="1" customWidth="1"/>
    <col min="774" max="775" width="7" style="1" customWidth="1"/>
    <col min="776" max="776" width="12" style="1" bestFit="1" customWidth="1"/>
    <col min="777" max="779" width="7" style="1" customWidth="1"/>
    <col min="780" max="780" width="7.5546875" style="1" customWidth="1"/>
    <col min="781" max="1023" width="9.109375" style="1"/>
    <col min="1024" max="1024" width="5.44140625" style="1" customWidth="1"/>
    <col min="1025" max="1025" width="9.44140625" style="1" customWidth="1"/>
    <col min="1026" max="1026" width="13.5546875" style="1" customWidth="1"/>
    <col min="1027" max="1027" width="10.88671875" style="1" customWidth="1"/>
    <col min="1028" max="1028" width="13.88671875" style="1" bestFit="1" customWidth="1"/>
    <col min="1029" max="1029" width="20.88671875" style="1" bestFit="1" customWidth="1"/>
    <col min="1030" max="1031" width="7" style="1" customWidth="1"/>
    <col min="1032" max="1032" width="12" style="1" bestFit="1" customWidth="1"/>
    <col min="1033" max="1035" width="7" style="1" customWidth="1"/>
    <col min="1036" max="1036" width="7.5546875" style="1" customWidth="1"/>
    <col min="1037" max="1279" width="9.109375" style="1"/>
    <col min="1280" max="1280" width="5.44140625" style="1" customWidth="1"/>
    <col min="1281" max="1281" width="9.44140625" style="1" customWidth="1"/>
    <col min="1282" max="1282" width="13.5546875" style="1" customWidth="1"/>
    <col min="1283" max="1283" width="10.88671875" style="1" customWidth="1"/>
    <col min="1284" max="1284" width="13.88671875" style="1" bestFit="1" customWidth="1"/>
    <col min="1285" max="1285" width="20.88671875" style="1" bestFit="1" customWidth="1"/>
    <col min="1286" max="1287" width="7" style="1" customWidth="1"/>
    <col min="1288" max="1288" width="12" style="1" bestFit="1" customWidth="1"/>
    <col min="1289" max="1291" width="7" style="1" customWidth="1"/>
    <col min="1292" max="1292" width="7.5546875" style="1" customWidth="1"/>
    <col min="1293" max="1535" width="9.109375" style="1"/>
    <col min="1536" max="1536" width="5.44140625" style="1" customWidth="1"/>
    <col min="1537" max="1537" width="9.44140625" style="1" customWidth="1"/>
    <col min="1538" max="1538" width="13.5546875" style="1" customWidth="1"/>
    <col min="1539" max="1539" width="10.88671875" style="1" customWidth="1"/>
    <col min="1540" max="1540" width="13.88671875" style="1" bestFit="1" customWidth="1"/>
    <col min="1541" max="1541" width="20.88671875" style="1" bestFit="1" customWidth="1"/>
    <col min="1542" max="1543" width="7" style="1" customWidth="1"/>
    <col min="1544" max="1544" width="12" style="1" bestFit="1" customWidth="1"/>
    <col min="1545" max="1547" width="7" style="1" customWidth="1"/>
    <col min="1548" max="1548" width="7.5546875" style="1" customWidth="1"/>
    <col min="1549" max="1791" width="9.109375" style="1"/>
    <col min="1792" max="1792" width="5.44140625" style="1" customWidth="1"/>
    <col min="1793" max="1793" width="9.44140625" style="1" customWidth="1"/>
    <col min="1794" max="1794" width="13.5546875" style="1" customWidth="1"/>
    <col min="1795" max="1795" width="10.88671875" style="1" customWidth="1"/>
    <col min="1796" max="1796" width="13.88671875" style="1" bestFit="1" customWidth="1"/>
    <col min="1797" max="1797" width="20.88671875" style="1" bestFit="1" customWidth="1"/>
    <col min="1798" max="1799" width="7" style="1" customWidth="1"/>
    <col min="1800" max="1800" width="12" style="1" bestFit="1" customWidth="1"/>
    <col min="1801" max="1803" width="7" style="1" customWidth="1"/>
    <col min="1804" max="1804" width="7.5546875" style="1" customWidth="1"/>
    <col min="1805" max="2047" width="9.109375" style="1"/>
    <col min="2048" max="2048" width="5.44140625" style="1" customWidth="1"/>
    <col min="2049" max="2049" width="9.44140625" style="1" customWidth="1"/>
    <col min="2050" max="2050" width="13.5546875" style="1" customWidth="1"/>
    <col min="2051" max="2051" width="10.88671875" style="1" customWidth="1"/>
    <col min="2052" max="2052" width="13.88671875" style="1" bestFit="1" customWidth="1"/>
    <col min="2053" max="2053" width="20.88671875" style="1" bestFit="1" customWidth="1"/>
    <col min="2054" max="2055" width="7" style="1" customWidth="1"/>
    <col min="2056" max="2056" width="12" style="1" bestFit="1" customWidth="1"/>
    <col min="2057" max="2059" width="7" style="1" customWidth="1"/>
    <col min="2060" max="2060" width="7.5546875" style="1" customWidth="1"/>
    <col min="2061" max="2303" width="9.109375" style="1"/>
    <col min="2304" max="2304" width="5.44140625" style="1" customWidth="1"/>
    <col min="2305" max="2305" width="9.44140625" style="1" customWidth="1"/>
    <col min="2306" max="2306" width="13.5546875" style="1" customWidth="1"/>
    <col min="2307" max="2307" width="10.88671875" style="1" customWidth="1"/>
    <col min="2308" max="2308" width="13.88671875" style="1" bestFit="1" customWidth="1"/>
    <col min="2309" max="2309" width="20.88671875" style="1" bestFit="1" customWidth="1"/>
    <col min="2310" max="2311" width="7" style="1" customWidth="1"/>
    <col min="2312" max="2312" width="12" style="1" bestFit="1" customWidth="1"/>
    <col min="2313" max="2315" width="7" style="1" customWidth="1"/>
    <col min="2316" max="2316" width="7.5546875" style="1" customWidth="1"/>
    <col min="2317" max="2559" width="9.109375" style="1"/>
    <col min="2560" max="2560" width="5.44140625" style="1" customWidth="1"/>
    <col min="2561" max="2561" width="9.44140625" style="1" customWidth="1"/>
    <col min="2562" max="2562" width="13.5546875" style="1" customWidth="1"/>
    <col min="2563" max="2563" width="10.88671875" style="1" customWidth="1"/>
    <col min="2564" max="2564" width="13.88671875" style="1" bestFit="1" customWidth="1"/>
    <col min="2565" max="2565" width="20.88671875" style="1" bestFit="1" customWidth="1"/>
    <col min="2566" max="2567" width="7" style="1" customWidth="1"/>
    <col min="2568" max="2568" width="12" style="1" bestFit="1" customWidth="1"/>
    <col min="2569" max="2571" width="7" style="1" customWidth="1"/>
    <col min="2572" max="2572" width="7.5546875" style="1" customWidth="1"/>
    <col min="2573" max="2815" width="9.109375" style="1"/>
    <col min="2816" max="2816" width="5.44140625" style="1" customWidth="1"/>
    <col min="2817" max="2817" width="9.44140625" style="1" customWidth="1"/>
    <col min="2818" max="2818" width="13.5546875" style="1" customWidth="1"/>
    <col min="2819" max="2819" width="10.88671875" style="1" customWidth="1"/>
    <col min="2820" max="2820" width="13.88671875" style="1" bestFit="1" customWidth="1"/>
    <col min="2821" max="2821" width="20.88671875" style="1" bestFit="1" customWidth="1"/>
    <col min="2822" max="2823" width="7" style="1" customWidth="1"/>
    <col min="2824" max="2824" width="12" style="1" bestFit="1" customWidth="1"/>
    <col min="2825" max="2827" width="7" style="1" customWidth="1"/>
    <col min="2828" max="2828" width="7.5546875" style="1" customWidth="1"/>
    <col min="2829" max="3071" width="9.109375" style="1"/>
    <col min="3072" max="3072" width="5.44140625" style="1" customWidth="1"/>
    <col min="3073" max="3073" width="9.44140625" style="1" customWidth="1"/>
    <col min="3074" max="3074" width="13.5546875" style="1" customWidth="1"/>
    <col min="3075" max="3075" width="10.88671875" style="1" customWidth="1"/>
    <col min="3076" max="3076" width="13.88671875" style="1" bestFit="1" customWidth="1"/>
    <col min="3077" max="3077" width="20.88671875" style="1" bestFit="1" customWidth="1"/>
    <col min="3078" max="3079" width="7" style="1" customWidth="1"/>
    <col min="3080" max="3080" width="12" style="1" bestFit="1" customWidth="1"/>
    <col min="3081" max="3083" width="7" style="1" customWidth="1"/>
    <col min="3084" max="3084" width="7.5546875" style="1" customWidth="1"/>
    <col min="3085" max="3327" width="9.109375" style="1"/>
    <col min="3328" max="3328" width="5.44140625" style="1" customWidth="1"/>
    <col min="3329" max="3329" width="9.44140625" style="1" customWidth="1"/>
    <col min="3330" max="3330" width="13.5546875" style="1" customWidth="1"/>
    <col min="3331" max="3331" width="10.88671875" style="1" customWidth="1"/>
    <col min="3332" max="3332" width="13.88671875" style="1" bestFit="1" customWidth="1"/>
    <col min="3333" max="3333" width="20.88671875" style="1" bestFit="1" customWidth="1"/>
    <col min="3334" max="3335" width="7" style="1" customWidth="1"/>
    <col min="3336" max="3336" width="12" style="1" bestFit="1" customWidth="1"/>
    <col min="3337" max="3339" width="7" style="1" customWidth="1"/>
    <col min="3340" max="3340" width="7.5546875" style="1" customWidth="1"/>
    <col min="3341" max="3583" width="9.109375" style="1"/>
    <col min="3584" max="3584" width="5.44140625" style="1" customWidth="1"/>
    <col min="3585" max="3585" width="9.44140625" style="1" customWidth="1"/>
    <col min="3586" max="3586" width="13.5546875" style="1" customWidth="1"/>
    <col min="3587" max="3587" width="10.88671875" style="1" customWidth="1"/>
    <col min="3588" max="3588" width="13.88671875" style="1" bestFit="1" customWidth="1"/>
    <col min="3589" max="3589" width="20.88671875" style="1" bestFit="1" customWidth="1"/>
    <col min="3590" max="3591" width="7" style="1" customWidth="1"/>
    <col min="3592" max="3592" width="12" style="1" bestFit="1" customWidth="1"/>
    <col min="3593" max="3595" width="7" style="1" customWidth="1"/>
    <col min="3596" max="3596" width="7.5546875" style="1" customWidth="1"/>
    <col min="3597" max="3839" width="9.109375" style="1"/>
    <col min="3840" max="3840" width="5.44140625" style="1" customWidth="1"/>
    <col min="3841" max="3841" width="9.44140625" style="1" customWidth="1"/>
    <col min="3842" max="3842" width="13.5546875" style="1" customWidth="1"/>
    <col min="3843" max="3843" width="10.88671875" style="1" customWidth="1"/>
    <col min="3844" max="3844" width="13.88671875" style="1" bestFit="1" customWidth="1"/>
    <col min="3845" max="3845" width="20.88671875" style="1" bestFit="1" customWidth="1"/>
    <col min="3846" max="3847" width="7" style="1" customWidth="1"/>
    <col min="3848" max="3848" width="12" style="1" bestFit="1" customWidth="1"/>
    <col min="3849" max="3851" width="7" style="1" customWidth="1"/>
    <col min="3852" max="3852" width="7.5546875" style="1" customWidth="1"/>
    <col min="3853" max="4095" width="9.109375" style="1"/>
    <col min="4096" max="4096" width="5.44140625" style="1" customWidth="1"/>
    <col min="4097" max="4097" width="9.44140625" style="1" customWidth="1"/>
    <col min="4098" max="4098" width="13.5546875" style="1" customWidth="1"/>
    <col min="4099" max="4099" width="10.88671875" style="1" customWidth="1"/>
    <col min="4100" max="4100" width="13.88671875" style="1" bestFit="1" customWidth="1"/>
    <col min="4101" max="4101" width="20.88671875" style="1" bestFit="1" customWidth="1"/>
    <col min="4102" max="4103" width="7" style="1" customWidth="1"/>
    <col min="4104" max="4104" width="12" style="1" bestFit="1" customWidth="1"/>
    <col min="4105" max="4107" width="7" style="1" customWidth="1"/>
    <col min="4108" max="4108" width="7.5546875" style="1" customWidth="1"/>
    <col min="4109" max="4351" width="9.109375" style="1"/>
    <col min="4352" max="4352" width="5.44140625" style="1" customWidth="1"/>
    <col min="4353" max="4353" width="9.44140625" style="1" customWidth="1"/>
    <col min="4354" max="4354" width="13.5546875" style="1" customWidth="1"/>
    <col min="4355" max="4355" width="10.88671875" style="1" customWidth="1"/>
    <col min="4356" max="4356" width="13.88671875" style="1" bestFit="1" customWidth="1"/>
    <col min="4357" max="4357" width="20.88671875" style="1" bestFit="1" customWidth="1"/>
    <col min="4358" max="4359" width="7" style="1" customWidth="1"/>
    <col min="4360" max="4360" width="12" style="1" bestFit="1" customWidth="1"/>
    <col min="4361" max="4363" width="7" style="1" customWidth="1"/>
    <col min="4364" max="4364" width="7.5546875" style="1" customWidth="1"/>
    <col min="4365" max="4607" width="9.109375" style="1"/>
    <col min="4608" max="4608" width="5.44140625" style="1" customWidth="1"/>
    <col min="4609" max="4609" width="9.44140625" style="1" customWidth="1"/>
    <col min="4610" max="4610" width="13.5546875" style="1" customWidth="1"/>
    <col min="4611" max="4611" width="10.88671875" style="1" customWidth="1"/>
    <col min="4612" max="4612" width="13.88671875" style="1" bestFit="1" customWidth="1"/>
    <col min="4613" max="4613" width="20.88671875" style="1" bestFit="1" customWidth="1"/>
    <col min="4614" max="4615" width="7" style="1" customWidth="1"/>
    <col min="4616" max="4616" width="12" style="1" bestFit="1" customWidth="1"/>
    <col min="4617" max="4619" width="7" style="1" customWidth="1"/>
    <col min="4620" max="4620" width="7.5546875" style="1" customWidth="1"/>
    <col min="4621" max="4863" width="9.109375" style="1"/>
    <col min="4864" max="4864" width="5.44140625" style="1" customWidth="1"/>
    <col min="4865" max="4865" width="9.44140625" style="1" customWidth="1"/>
    <col min="4866" max="4866" width="13.5546875" style="1" customWidth="1"/>
    <col min="4867" max="4867" width="10.88671875" style="1" customWidth="1"/>
    <col min="4868" max="4868" width="13.88671875" style="1" bestFit="1" customWidth="1"/>
    <col min="4869" max="4869" width="20.88671875" style="1" bestFit="1" customWidth="1"/>
    <col min="4870" max="4871" width="7" style="1" customWidth="1"/>
    <col min="4872" max="4872" width="12" style="1" bestFit="1" customWidth="1"/>
    <col min="4873" max="4875" width="7" style="1" customWidth="1"/>
    <col min="4876" max="4876" width="7.5546875" style="1" customWidth="1"/>
    <col min="4877" max="5119" width="9.109375" style="1"/>
    <col min="5120" max="5120" width="5.44140625" style="1" customWidth="1"/>
    <col min="5121" max="5121" width="9.44140625" style="1" customWidth="1"/>
    <col min="5122" max="5122" width="13.5546875" style="1" customWidth="1"/>
    <col min="5123" max="5123" width="10.88671875" style="1" customWidth="1"/>
    <col min="5124" max="5124" width="13.88671875" style="1" bestFit="1" customWidth="1"/>
    <col min="5125" max="5125" width="20.88671875" style="1" bestFit="1" customWidth="1"/>
    <col min="5126" max="5127" width="7" style="1" customWidth="1"/>
    <col min="5128" max="5128" width="12" style="1" bestFit="1" customWidth="1"/>
    <col min="5129" max="5131" width="7" style="1" customWidth="1"/>
    <col min="5132" max="5132" width="7.5546875" style="1" customWidth="1"/>
    <col min="5133" max="5375" width="9.109375" style="1"/>
    <col min="5376" max="5376" width="5.44140625" style="1" customWidth="1"/>
    <col min="5377" max="5377" width="9.44140625" style="1" customWidth="1"/>
    <col min="5378" max="5378" width="13.5546875" style="1" customWidth="1"/>
    <col min="5379" max="5379" width="10.88671875" style="1" customWidth="1"/>
    <col min="5380" max="5380" width="13.88671875" style="1" bestFit="1" customWidth="1"/>
    <col min="5381" max="5381" width="20.88671875" style="1" bestFit="1" customWidth="1"/>
    <col min="5382" max="5383" width="7" style="1" customWidth="1"/>
    <col min="5384" max="5384" width="12" style="1" bestFit="1" customWidth="1"/>
    <col min="5385" max="5387" width="7" style="1" customWidth="1"/>
    <col min="5388" max="5388" width="7.5546875" style="1" customWidth="1"/>
    <col min="5389" max="5631" width="9.109375" style="1"/>
    <col min="5632" max="5632" width="5.44140625" style="1" customWidth="1"/>
    <col min="5633" max="5633" width="9.44140625" style="1" customWidth="1"/>
    <col min="5634" max="5634" width="13.5546875" style="1" customWidth="1"/>
    <col min="5635" max="5635" width="10.88671875" style="1" customWidth="1"/>
    <col min="5636" max="5636" width="13.88671875" style="1" bestFit="1" customWidth="1"/>
    <col min="5637" max="5637" width="20.88671875" style="1" bestFit="1" customWidth="1"/>
    <col min="5638" max="5639" width="7" style="1" customWidth="1"/>
    <col min="5640" max="5640" width="12" style="1" bestFit="1" customWidth="1"/>
    <col min="5641" max="5643" width="7" style="1" customWidth="1"/>
    <col min="5644" max="5644" width="7.5546875" style="1" customWidth="1"/>
    <col min="5645" max="5887" width="9.109375" style="1"/>
    <col min="5888" max="5888" width="5.44140625" style="1" customWidth="1"/>
    <col min="5889" max="5889" width="9.44140625" style="1" customWidth="1"/>
    <col min="5890" max="5890" width="13.5546875" style="1" customWidth="1"/>
    <col min="5891" max="5891" width="10.88671875" style="1" customWidth="1"/>
    <col min="5892" max="5892" width="13.88671875" style="1" bestFit="1" customWidth="1"/>
    <col min="5893" max="5893" width="20.88671875" style="1" bestFit="1" customWidth="1"/>
    <col min="5894" max="5895" width="7" style="1" customWidth="1"/>
    <col min="5896" max="5896" width="12" style="1" bestFit="1" customWidth="1"/>
    <col min="5897" max="5899" width="7" style="1" customWidth="1"/>
    <col min="5900" max="5900" width="7.5546875" style="1" customWidth="1"/>
    <col min="5901" max="6143" width="9.109375" style="1"/>
    <col min="6144" max="6144" width="5.44140625" style="1" customWidth="1"/>
    <col min="6145" max="6145" width="9.44140625" style="1" customWidth="1"/>
    <col min="6146" max="6146" width="13.5546875" style="1" customWidth="1"/>
    <col min="6147" max="6147" width="10.88671875" style="1" customWidth="1"/>
    <col min="6148" max="6148" width="13.88671875" style="1" bestFit="1" customWidth="1"/>
    <col min="6149" max="6149" width="20.88671875" style="1" bestFit="1" customWidth="1"/>
    <col min="6150" max="6151" width="7" style="1" customWidth="1"/>
    <col min="6152" max="6152" width="12" style="1" bestFit="1" customWidth="1"/>
    <col min="6153" max="6155" width="7" style="1" customWidth="1"/>
    <col min="6156" max="6156" width="7.5546875" style="1" customWidth="1"/>
    <col min="6157" max="6399" width="9.109375" style="1"/>
    <col min="6400" max="6400" width="5.44140625" style="1" customWidth="1"/>
    <col min="6401" max="6401" width="9.44140625" style="1" customWidth="1"/>
    <col min="6402" max="6402" width="13.5546875" style="1" customWidth="1"/>
    <col min="6403" max="6403" width="10.88671875" style="1" customWidth="1"/>
    <col min="6404" max="6404" width="13.88671875" style="1" bestFit="1" customWidth="1"/>
    <col min="6405" max="6405" width="20.88671875" style="1" bestFit="1" customWidth="1"/>
    <col min="6406" max="6407" width="7" style="1" customWidth="1"/>
    <col min="6408" max="6408" width="12" style="1" bestFit="1" customWidth="1"/>
    <col min="6409" max="6411" width="7" style="1" customWidth="1"/>
    <col min="6412" max="6412" width="7.5546875" style="1" customWidth="1"/>
    <col min="6413" max="6655" width="9.109375" style="1"/>
    <col min="6656" max="6656" width="5.44140625" style="1" customWidth="1"/>
    <col min="6657" max="6657" width="9.44140625" style="1" customWidth="1"/>
    <col min="6658" max="6658" width="13.5546875" style="1" customWidth="1"/>
    <col min="6659" max="6659" width="10.88671875" style="1" customWidth="1"/>
    <col min="6660" max="6660" width="13.88671875" style="1" bestFit="1" customWidth="1"/>
    <col min="6661" max="6661" width="20.88671875" style="1" bestFit="1" customWidth="1"/>
    <col min="6662" max="6663" width="7" style="1" customWidth="1"/>
    <col min="6664" max="6664" width="12" style="1" bestFit="1" customWidth="1"/>
    <col min="6665" max="6667" width="7" style="1" customWidth="1"/>
    <col min="6668" max="6668" width="7.5546875" style="1" customWidth="1"/>
    <col min="6669" max="6911" width="9.109375" style="1"/>
    <col min="6912" max="6912" width="5.44140625" style="1" customWidth="1"/>
    <col min="6913" max="6913" width="9.44140625" style="1" customWidth="1"/>
    <col min="6914" max="6914" width="13.5546875" style="1" customWidth="1"/>
    <col min="6915" max="6915" width="10.88671875" style="1" customWidth="1"/>
    <col min="6916" max="6916" width="13.88671875" style="1" bestFit="1" customWidth="1"/>
    <col min="6917" max="6917" width="20.88671875" style="1" bestFit="1" customWidth="1"/>
    <col min="6918" max="6919" width="7" style="1" customWidth="1"/>
    <col min="6920" max="6920" width="12" style="1" bestFit="1" customWidth="1"/>
    <col min="6921" max="6923" width="7" style="1" customWidth="1"/>
    <col min="6924" max="6924" width="7.5546875" style="1" customWidth="1"/>
    <col min="6925" max="7167" width="9.109375" style="1"/>
    <col min="7168" max="7168" width="5.44140625" style="1" customWidth="1"/>
    <col min="7169" max="7169" width="9.44140625" style="1" customWidth="1"/>
    <col min="7170" max="7170" width="13.5546875" style="1" customWidth="1"/>
    <col min="7171" max="7171" width="10.88671875" style="1" customWidth="1"/>
    <col min="7172" max="7172" width="13.88671875" style="1" bestFit="1" customWidth="1"/>
    <col min="7173" max="7173" width="20.88671875" style="1" bestFit="1" customWidth="1"/>
    <col min="7174" max="7175" width="7" style="1" customWidth="1"/>
    <col min="7176" max="7176" width="12" style="1" bestFit="1" customWidth="1"/>
    <col min="7177" max="7179" width="7" style="1" customWidth="1"/>
    <col min="7180" max="7180" width="7.5546875" style="1" customWidth="1"/>
    <col min="7181" max="7423" width="9.109375" style="1"/>
    <col min="7424" max="7424" width="5.44140625" style="1" customWidth="1"/>
    <col min="7425" max="7425" width="9.44140625" style="1" customWidth="1"/>
    <col min="7426" max="7426" width="13.5546875" style="1" customWidth="1"/>
    <col min="7427" max="7427" width="10.88671875" style="1" customWidth="1"/>
    <col min="7428" max="7428" width="13.88671875" style="1" bestFit="1" customWidth="1"/>
    <col min="7429" max="7429" width="20.88671875" style="1" bestFit="1" customWidth="1"/>
    <col min="7430" max="7431" width="7" style="1" customWidth="1"/>
    <col min="7432" max="7432" width="12" style="1" bestFit="1" customWidth="1"/>
    <col min="7433" max="7435" width="7" style="1" customWidth="1"/>
    <col min="7436" max="7436" width="7.5546875" style="1" customWidth="1"/>
    <col min="7437" max="7679" width="9.109375" style="1"/>
    <col min="7680" max="7680" width="5.44140625" style="1" customWidth="1"/>
    <col min="7681" max="7681" width="9.44140625" style="1" customWidth="1"/>
    <col min="7682" max="7682" width="13.5546875" style="1" customWidth="1"/>
    <col min="7683" max="7683" width="10.88671875" style="1" customWidth="1"/>
    <col min="7684" max="7684" width="13.88671875" style="1" bestFit="1" customWidth="1"/>
    <col min="7685" max="7685" width="20.88671875" style="1" bestFit="1" customWidth="1"/>
    <col min="7686" max="7687" width="7" style="1" customWidth="1"/>
    <col min="7688" max="7688" width="12" style="1" bestFit="1" customWidth="1"/>
    <col min="7689" max="7691" width="7" style="1" customWidth="1"/>
    <col min="7692" max="7692" width="7.5546875" style="1" customWidth="1"/>
    <col min="7693" max="7935" width="9.109375" style="1"/>
    <col min="7936" max="7936" width="5.44140625" style="1" customWidth="1"/>
    <col min="7937" max="7937" width="9.44140625" style="1" customWidth="1"/>
    <col min="7938" max="7938" width="13.5546875" style="1" customWidth="1"/>
    <col min="7939" max="7939" width="10.88671875" style="1" customWidth="1"/>
    <col min="7940" max="7940" width="13.88671875" style="1" bestFit="1" customWidth="1"/>
    <col min="7941" max="7941" width="20.88671875" style="1" bestFit="1" customWidth="1"/>
    <col min="7942" max="7943" width="7" style="1" customWidth="1"/>
    <col min="7944" max="7944" width="12" style="1" bestFit="1" customWidth="1"/>
    <col min="7945" max="7947" width="7" style="1" customWidth="1"/>
    <col min="7948" max="7948" width="7.5546875" style="1" customWidth="1"/>
    <col min="7949" max="8191" width="9.109375" style="1"/>
    <col min="8192" max="8192" width="5.44140625" style="1" customWidth="1"/>
    <col min="8193" max="8193" width="9.44140625" style="1" customWidth="1"/>
    <col min="8194" max="8194" width="13.5546875" style="1" customWidth="1"/>
    <col min="8195" max="8195" width="10.88671875" style="1" customWidth="1"/>
    <col min="8196" max="8196" width="13.88671875" style="1" bestFit="1" customWidth="1"/>
    <col min="8197" max="8197" width="20.88671875" style="1" bestFit="1" customWidth="1"/>
    <col min="8198" max="8199" width="7" style="1" customWidth="1"/>
    <col min="8200" max="8200" width="12" style="1" bestFit="1" customWidth="1"/>
    <col min="8201" max="8203" width="7" style="1" customWidth="1"/>
    <col min="8204" max="8204" width="7.5546875" style="1" customWidth="1"/>
    <col min="8205" max="8447" width="9.109375" style="1"/>
    <col min="8448" max="8448" width="5.44140625" style="1" customWidth="1"/>
    <col min="8449" max="8449" width="9.44140625" style="1" customWidth="1"/>
    <col min="8450" max="8450" width="13.5546875" style="1" customWidth="1"/>
    <col min="8451" max="8451" width="10.88671875" style="1" customWidth="1"/>
    <col min="8452" max="8452" width="13.88671875" style="1" bestFit="1" customWidth="1"/>
    <col min="8453" max="8453" width="20.88671875" style="1" bestFit="1" customWidth="1"/>
    <col min="8454" max="8455" width="7" style="1" customWidth="1"/>
    <col min="8456" max="8456" width="12" style="1" bestFit="1" customWidth="1"/>
    <col min="8457" max="8459" width="7" style="1" customWidth="1"/>
    <col min="8460" max="8460" width="7.5546875" style="1" customWidth="1"/>
    <col min="8461" max="8703" width="9.109375" style="1"/>
    <col min="8704" max="8704" width="5.44140625" style="1" customWidth="1"/>
    <col min="8705" max="8705" width="9.44140625" style="1" customWidth="1"/>
    <col min="8706" max="8706" width="13.5546875" style="1" customWidth="1"/>
    <col min="8707" max="8707" width="10.88671875" style="1" customWidth="1"/>
    <col min="8708" max="8708" width="13.88671875" style="1" bestFit="1" customWidth="1"/>
    <col min="8709" max="8709" width="20.88671875" style="1" bestFit="1" customWidth="1"/>
    <col min="8710" max="8711" width="7" style="1" customWidth="1"/>
    <col min="8712" max="8712" width="12" style="1" bestFit="1" customWidth="1"/>
    <col min="8713" max="8715" width="7" style="1" customWidth="1"/>
    <col min="8716" max="8716" width="7.5546875" style="1" customWidth="1"/>
    <col min="8717" max="8959" width="9.109375" style="1"/>
    <col min="8960" max="8960" width="5.44140625" style="1" customWidth="1"/>
    <col min="8961" max="8961" width="9.44140625" style="1" customWidth="1"/>
    <col min="8962" max="8962" width="13.5546875" style="1" customWidth="1"/>
    <col min="8963" max="8963" width="10.88671875" style="1" customWidth="1"/>
    <col min="8964" max="8964" width="13.88671875" style="1" bestFit="1" customWidth="1"/>
    <col min="8965" max="8965" width="20.88671875" style="1" bestFit="1" customWidth="1"/>
    <col min="8966" max="8967" width="7" style="1" customWidth="1"/>
    <col min="8968" max="8968" width="12" style="1" bestFit="1" customWidth="1"/>
    <col min="8969" max="8971" width="7" style="1" customWidth="1"/>
    <col min="8972" max="8972" width="7.5546875" style="1" customWidth="1"/>
    <col min="8973" max="9215" width="9.109375" style="1"/>
    <col min="9216" max="9216" width="5.44140625" style="1" customWidth="1"/>
    <col min="9217" max="9217" width="9.44140625" style="1" customWidth="1"/>
    <col min="9218" max="9218" width="13.5546875" style="1" customWidth="1"/>
    <col min="9219" max="9219" width="10.88671875" style="1" customWidth="1"/>
    <col min="9220" max="9220" width="13.88671875" style="1" bestFit="1" customWidth="1"/>
    <col min="9221" max="9221" width="20.88671875" style="1" bestFit="1" customWidth="1"/>
    <col min="9222" max="9223" width="7" style="1" customWidth="1"/>
    <col min="9224" max="9224" width="12" style="1" bestFit="1" customWidth="1"/>
    <col min="9225" max="9227" width="7" style="1" customWidth="1"/>
    <col min="9228" max="9228" width="7.5546875" style="1" customWidth="1"/>
    <col min="9229" max="9471" width="9.109375" style="1"/>
    <col min="9472" max="9472" width="5.44140625" style="1" customWidth="1"/>
    <col min="9473" max="9473" width="9.44140625" style="1" customWidth="1"/>
    <col min="9474" max="9474" width="13.5546875" style="1" customWidth="1"/>
    <col min="9475" max="9475" width="10.88671875" style="1" customWidth="1"/>
    <col min="9476" max="9476" width="13.88671875" style="1" bestFit="1" customWidth="1"/>
    <col min="9477" max="9477" width="20.88671875" style="1" bestFit="1" customWidth="1"/>
    <col min="9478" max="9479" width="7" style="1" customWidth="1"/>
    <col min="9480" max="9480" width="12" style="1" bestFit="1" customWidth="1"/>
    <col min="9481" max="9483" width="7" style="1" customWidth="1"/>
    <col min="9484" max="9484" width="7.5546875" style="1" customWidth="1"/>
    <col min="9485" max="9727" width="9.109375" style="1"/>
    <col min="9728" max="9728" width="5.44140625" style="1" customWidth="1"/>
    <col min="9729" max="9729" width="9.44140625" style="1" customWidth="1"/>
    <col min="9730" max="9730" width="13.5546875" style="1" customWidth="1"/>
    <col min="9731" max="9731" width="10.88671875" style="1" customWidth="1"/>
    <col min="9732" max="9732" width="13.88671875" style="1" bestFit="1" customWidth="1"/>
    <col min="9733" max="9733" width="20.88671875" style="1" bestFit="1" customWidth="1"/>
    <col min="9734" max="9735" width="7" style="1" customWidth="1"/>
    <col min="9736" max="9736" width="12" style="1" bestFit="1" customWidth="1"/>
    <col min="9737" max="9739" width="7" style="1" customWidth="1"/>
    <col min="9740" max="9740" width="7.5546875" style="1" customWidth="1"/>
    <col min="9741" max="9983" width="9.109375" style="1"/>
    <col min="9984" max="9984" width="5.44140625" style="1" customWidth="1"/>
    <col min="9985" max="9985" width="9.44140625" style="1" customWidth="1"/>
    <col min="9986" max="9986" width="13.5546875" style="1" customWidth="1"/>
    <col min="9987" max="9987" width="10.88671875" style="1" customWidth="1"/>
    <col min="9988" max="9988" width="13.88671875" style="1" bestFit="1" customWidth="1"/>
    <col min="9989" max="9989" width="20.88671875" style="1" bestFit="1" customWidth="1"/>
    <col min="9990" max="9991" width="7" style="1" customWidth="1"/>
    <col min="9992" max="9992" width="12" style="1" bestFit="1" customWidth="1"/>
    <col min="9993" max="9995" width="7" style="1" customWidth="1"/>
    <col min="9996" max="9996" width="7.5546875" style="1" customWidth="1"/>
    <col min="9997" max="10239" width="9.109375" style="1"/>
    <col min="10240" max="10240" width="5.44140625" style="1" customWidth="1"/>
    <col min="10241" max="10241" width="9.44140625" style="1" customWidth="1"/>
    <col min="10242" max="10242" width="13.5546875" style="1" customWidth="1"/>
    <col min="10243" max="10243" width="10.88671875" style="1" customWidth="1"/>
    <col min="10244" max="10244" width="13.88671875" style="1" bestFit="1" customWidth="1"/>
    <col min="10245" max="10245" width="20.88671875" style="1" bestFit="1" customWidth="1"/>
    <col min="10246" max="10247" width="7" style="1" customWidth="1"/>
    <col min="10248" max="10248" width="12" style="1" bestFit="1" customWidth="1"/>
    <col min="10249" max="10251" width="7" style="1" customWidth="1"/>
    <col min="10252" max="10252" width="7.5546875" style="1" customWidth="1"/>
    <col min="10253" max="10495" width="9.109375" style="1"/>
    <col min="10496" max="10496" width="5.44140625" style="1" customWidth="1"/>
    <col min="10497" max="10497" width="9.44140625" style="1" customWidth="1"/>
    <col min="10498" max="10498" width="13.5546875" style="1" customWidth="1"/>
    <col min="10499" max="10499" width="10.88671875" style="1" customWidth="1"/>
    <col min="10500" max="10500" width="13.88671875" style="1" bestFit="1" customWidth="1"/>
    <col min="10501" max="10501" width="20.88671875" style="1" bestFit="1" customWidth="1"/>
    <col min="10502" max="10503" width="7" style="1" customWidth="1"/>
    <col min="10504" max="10504" width="12" style="1" bestFit="1" customWidth="1"/>
    <col min="10505" max="10507" width="7" style="1" customWidth="1"/>
    <col min="10508" max="10508" width="7.5546875" style="1" customWidth="1"/>
    <col min="10509" max="10751" width="9.109375" style="1"/>
    <col min="10752" max="10752" width="5.44140625" style="1" customWidth="1"/>
    <col min="10753" max="10753" width="9.44140625" style="1" customWidth="1"/>
    <col min="10754" max="10754" width="13.5546875" style="1" customWidth="1"/>
    <col min="10755" max="10755" width="10.88671875" style="1" customWidth="1"/>
    <col min="10756" max="10756" width="13.88671875" style="1" bestFit="1" customWidth="1"/>
    <col min="10757" max="10757" width="20.88671875" style="1" bestFit="1" customWidth="1"/>
    <col min="10758" max="10759" width="7" style="1" customWidth="1"/>
    <col min="10760" max="10760" width="12" style="1" bestFit="1" customWidth="1"/>
    <col min="10761" max="10763" width="7" style="1" customWidth="1"/>
    <col min="10764" max="10764" width="7.5546875" style="1" customWidth="1"/>
    <col min="10765" max="11007" width="9.109375" style="1"/>
    <col min="11008" max="11008" width="5.44140625" style="1" customWidth="1"/>
    <col min="11009" max="11009" width="9.44140625" style="1" customWidth="1"/>
    <col min="11010" max="11010" width="13.5546875" style="1" customWidth="1"/>
    <col min="11011" max="11011" width="10.88671875" style="1" customWidth="1"/>
    <col min="11012" max="11012" width="13.88671875" style="1" bestFit="1" customWidth="1"/>
    <col min="11013" max="11013" width="20.88671875" style="1" bestFit="1" customWidth="1"/>
    <col min="11014" max="11015" width="7" style="1" customWidth="1"/>
    <col min="11016" max="11016" width="12" style="1" bestFit="1" customWidth="1"/>
    <col min="11017" max="11019" width="7" style="1" customWidth="1"/>
    <col min="11020" max="11020" width="7.5546875" style="1" customWidth="1"/>
    <col min="11021" max="11263" width="9.109375" style="1"/>
    <col min="11264" max="11264" width="5.44140625" style="1" customWidth="1"/>
    <col min="11265" max="11265" width="9.44140625" style="1" customWidth="1"/>
    <col min="11266" max="11266" width="13.5546875" style="1" customWidth="1"/>
    <col min="11267" max="11267" width="10.88671875" style="1" customWidth="1"/>
    <col min="11268" max="11268" width="13.88671875" style="1" bestFit="1" customWidth="1"/>
    <col min="11269" max="11269" width="20.88671875" style="1" bestFit="1" customWidth="1"/>
    <col min="11270" max="11271" width="7" style="1" customWidth="1"/>
    <col min="11272" max="11272" width="12" style="1" bestFit="1" customWidth="1"/>
    <col min="11273" max="11275" width="7" style="1" customWidth="1"/>
    <col min="11276" max="11276" width="7.5546875" style="1" customWidth="1"/>
    <col min="11277" max="11519" width="9.109375" style="1"/>
    <col min="11520" max="11520" width="5.44140625" style="1" customWidth="1"/>
    <col min="11521" max="11521" width="9.44140625" style="1" customWidth="1"/>
    <col min="11522" max="11522" width="13.5546875" style="1" customWidth="1"/>
    <col min="11523" max="11523" width="10.88671875" style="1" customWidth="1"/>
    <col min="11524" max="11524" width="13.88671875" style="1" bestFit="1" customWidth="1"/>
    <col min="11525" max="11525" width="20.88671875" style="1" bestFit="1" customWidth="1"/>
    <col min="11526" max="11527" width="7" style="1" customWidth="1"/>
    <col min="11528" max="11528" width="12" style="1" bestFit="1" customWidth="1"/>
    <col min="11529" max="11531" width="7" style="1" customWidth="1"/>
    <col min="11532" max="11532" width="7.5546875" style="1" customWidth="1"/>
    <col min="11533" max="11775" width="9.109375" style="1"/>
    <col min="11776" max="11776" width="5.44140625" style="1" customWidth="1"/>
    <col min="11777" max="11777" width="9.44140625" style="1" customWidth="1"/>
    <col min="11778" max="11778" width="13.5546875" style="1" customWidth="1"/>
    <col min="11779" max="11779" width="10.88671875" style="1" customWidth="1"/>
    <col min="11780" max="11780" width="13.88671875" style="1" bestFit="1" customWidth="1"/>
    <col min="11781" max="11781" width="20.88671875" style="1" bestFit="1" customWidth="1"/>
    <col min="11782" max="11783" width="7" style="1" customWidth="1"/>
    <col min="11784" max="11784" width="12" style="1" bestFit="1" customWidth="1"/>
    <col min="11785" max="11787" width="7" style="1" customWidth="1"/>
    <col min="11788" max="11788" width="7.5546875" style="1" customWidth="1"/>
    <col min="11789" max="12031" width="9.109375" style="1"/>
    <col min="12032" max="12032" width="5.44140625" style="1" customWidth="1"/>
    <col min="12033" max="12033" width="9.44140625" style="1" customWidth="1"/>
    <col min="12034" max="12034" width="13.5546875" style="1" customWidth="1"/>
    <col min="12035" max="12035" width="10.88671875" style="1" customWidth="1"/>
    <col min="12036" max="12036" width="13.88671875" style="1" bestFit="1" customWidth="1"/>
    <col min="12037" max="12037" width="20.88671875" style="1" bestFit="1" customWidth="1"/>
    <col min="12038" max="12039" width="7" style="1" customWidth="1"/>
    <col min="12040" max="12040" width="12" style="1" bestFit="1" customWidth="1"/>
    <col min="12041" max="12043" width="7" style="1" customWidth="1"/>
    <col min="12044" max="12044" width="7.5546875" style="1" customWidth="1"/>
    <col min="12045" max="12287" width="9.109375" style="1"/>
    <col min="12288" max="12288" width="5.44140625" style="1" customWidth="1"/>
    <col min="12289" max="12289" width="9.44140625" style="1" customWidth="1"/>
    <col min="12290" max="12290" width="13.5546875" style="1" customWidth="1"/>
    <col min="12291" max="12291" width="10.88671875" style="1" customWidth="1"/>
    <col min="12292" max="12292" width="13.88671875" style="1" bestFit="1" customWidth="1"/>
    <col min="12293" max="12293" width="20.88671875" style="1" bestFit="1" customWidth="1"/>
    <col min="12294" max="12295" width="7" style="1" customWidth="1"/>
    <col min="12296" max="12296" width="12" style="1" bestFit="1" customWidth="1"/>
    <col min="12297" max="12299" width="7" style="1" customWidth="1"/>
    <col min="12300" max="12300" width="7.5546875" style="1" customWidth="1"/>
    <col min="12301" max="12543" width="9.109375" style="1"/>
    <col min="12544" max="12544" width="5.44140625" style="1" customWidth="1"/>
    <col min="12545" max="12545" width="9.44140625" style="1" customWidth="1"/>
    <col min="12546" max="12546" width="13.5546875" style="1" customWidth="1"/>
    <col min="12547" max="12547" width="10.88671875" style="1" customWidth="1"/>
    <col min="12548" max="12548" width="13.88671875" style="1" bestFit="1" customWidth="1"/>
    <col min="12549" max="12549" width="20.88671875" style="1" bestFit="1" customWidth="1"/>
    <col min="12550" max="12551" width="7" style="1" customWidth="1"/>
    <col min="12552" max="12552" width="12" style="1" bestFit="1" customWidth="1"/>
    <col min="12553" max="12555" width="7" style="1" customWidth="1"/>
    <col min="12556" max="12556" width="7.5546875" style="1" customWidth="1"/>
    <col min="12557" max="12799" width="9.109375" style="1"/>
    <col min="12800" max="12800" width="5.44140625" style="1" customWidth="1"/>
    <col min="12801" max="12801" width="9.44140625" style="1" customWidth="1"/>
    <col min="12802" max="12802" width="13.5546875" style="1" customWidth="1"/>
    <col min="12803" max="12803" width="10.88671875" style="1" customWidth="1"/>
    <col min="12804" max="12804" width="13.88671875" style="1" bestFit="1" customWidth="1"/>
    <col min="12805" max="12805" width="20.88671875" style="1" bestFit="1" customWidth="1"/>
    <col min="12806" max="12807" width="7" style="1" customWidth="1"/>
    <col min="12808" max="12808" width="12" style="1" bestFit="1" customWidth="1"/>
    <col min="12809" max="12811" width="7" style="1" customWidth="1"/>
    <col min="12812" max="12812" width="7.5546875" style="1" customWidth="1"/>
    <col min="12813" max="13055" width="9.109375" style="1"/>
    <col min="13056" max="13056" width="5.44140625" style="1" customWidth="1"/>
    <col min="13057" max="13057" width="9.44140625" style="1" customWidth="1"/>
    <col min="13058" max="13058" width="13.5546875" style="1" customWidth="1"/>
    <col min="13059" max="13059" width="10.88671875" style="1" customWidth="1"/>
    <col min="13060" max="13060" width="13.88671875" style="1" bestFit="1" customWidth="1"/>
    <col min="13061" max="13061" width="20.88671875" style="1" bestFit="1" customWidth="1"/>
    <col min="13062" max="13063" width="7" style="1" customWidth="1"/>
    <col min="13064" max="13064" width="12" style="1" bestFit="1" customWidth="1"/>
    <col min="13065" max="13067" width="7" style="1" customWidth="1"/>
    <col min="13068" max="13068" width="7.5546875" style="1" customWidth="1"/>
    <col min="13069" max="13311" width="9.109375" style="1"/>
    <col min="13312" max="13312" width="5.44140625" style="1" customWidth="1"/>
    <col min="13313" max="13313" width="9.44140625" style="1" customWidth="1"/>
    <col min="13314" max="13314" width="13.5546875" style="1" customWidth="1"/>
    <col min="13315" max="13315" width="10.88671875" style="1" customWidth="1"/>
    <col min="13316" max="13316" width="13.88671875" style="1" bestFit="1" customWidth="1"/>
    <col min="13317" max="13317" width="20.88671875" style="1" bestFit="1" customWidth="1"/>
    <col min="13318" max="13319" width="7" style="1" customWidth="1"/>
    <col min="13320" max="13320" width="12" style="1" bestFit="1" customWidth="1"/>
    <col min="13321" max="13323" width="7" style="1" customWidth="1"/>
    <col min="13324" max="13324" width="7.5546875" style="1" customWidth="1"/>
    <col min="13325" max="13567" width="9.109375" style="1"/>
    <col min="13568" max="13568" width="5.44140625" style="1" customWidth="1"/>
    <col min="13569" max="13569" width="9.44140625" style="1" customWidth="1"/>
    <col min="13570" max="13570" width="13.5546875" style="1" customWidth="1"/>
    <col min="13571" max="13571" width="10.88671875" style="1" customWidth="1"/>
    <col min="13572" max="13572" width="13.88671875" style="1" bestFit="1" customWidth="1"/>
    <col min="13573" max="13573" width="20.88671875" style="1" bestFit="1" customWidth="1"/>
    <col min="13574" max="13575" width="7" style="1" customWidth="1"/>
    <col min="13576" max="13576" width="12" style="1" bestFit="1" customWidth="1"/>
    <col min="13577" max="13579" width="7" style="1" customWidth="1"/>
    <col min="13580" max="13580" width="7.5546875" style="1" customWidth="1"/>
    <col min="13581" max="13823" width="9.109375" style="1"/>
    <col min="13824" max="13824" width="5.44140625" style="1" customWidth="1"/>
    <col min="13825" max="13825" width="9.44140625" style="1" customWidth="1"/>
    <col min="13826" max="13826" width="13.5546875" style="1" customWidth="1"/>
    <col min="13827" max="13827" width="10.88671875" style="1" customWidth="1"/>
    <col min="13828" max="13828" width="13.88671875" style="1" bestFit="1" customWidth="1"/>
    <col min="13829" max="13829" width="20.88671875" style="1" bestFit="1" customWidth="1"/>
    <col min="13830" max="13831" width="7" style="1" customWidth="1"/>
    <col min="13832" max="13832" width="12" style="1" bestFit="1" customWidth="1"/>
    <col min="13833" max="13835" width="7" style="1" customWidth="1"/>
    <col min="13836" max="13836" width="7.5546875" style="1" customWidth="1"/>
    <col min="13837" max="14079" width="9.109375" style="1"/>
    <col min="14080" max="14080" width="5.44140625" style="1" customWidth="1"/>
    <col min="14081" max="14081" width="9.44140625" style="1" customWidth="1"/>
    <col min="14082" max="14082" width="13.5546875" style="1" customWidth="1"/>
    <col min="14083" max="14083" width="10.88671875" style="1" customWidth="1"/>
    <col min="14084" max="14084" width="13.88671875" style="1" bestFit="1" customWidth="1"/>
    <col min="14085" max="14085" width="20.88671875" style="1" bestFit="1" customWidth="1"/>
    <col min="14086" max="14087" width="7" style="1" customWidth="1"/>
    <col min="14088" max="14088" width="12" style="1" bestFit="1" customWidth="1"/>
    <col min="14089" max="14091" width="7" style="1" customWidth="1"/>
    <col min="14092" max="14092" width="7.5546875" style="1" customWidth="1"/>
    <col min="14093" max="14335" width="9.109375" style="1"/>
    <col min="14336" max="14336" width="5.44140625" style="1" customWidth="1"/>
    <col min="14337" max="14337" width="9.44140625" style="1" customWidth="1"/>
    <col min="14338" max="14338" width="13.5546875" style="1" customWidth="1"/>
    <col min="14339" max="14339" width="10.88671875" style="1" customWidth="1"/>
    <col min="14340" max="14340" width="13.88671875" style="1" bestFit="1" customWidth="1"/>
    <col min="14341" max="14341" width="20.88671875" style="1" bestFit="1" customWidth="1"/>
    <col min="14342" max="14343" width="7" style="1" customWidth="1"/>
    <col min="14344" max="14344" width="12" style="1" bestFit="1" customWidth="1"/>
    <col min="14345" max="14347" width="7" style="1" customWidth="1"/>
    <col min="14348" max="14348" width="7.5546875" style="1" customWidth="1"/>
    <col min="14349" max="14591" width="9.109375" style="1"/>
    <col min="14592" max="14592" width="5.44140625" style="1" customWidth="1"/>
    <col min="14593" max="14593" width="9.44140625" style="1" customWidth="1"/>
    <col min="14594" max="14594" width="13.5546875" style="1" customWidth="1"/>
    <col min="14595" max="14595" width="10.88671875" style="1" customWidth="1"/>
    <col min="14596" max="14596" width="13.88671875" style="1" bestFit="1" customWidth="1"/>
    <col min="14597" max="14597" width="20.88671875" style="1" bestFit="1" customWidth="1"/>
    <col min="14598" max="14599" width="7" style="1" customWidth="1"/>
    <col min="14600" max="14600" width="12" style="1" bestFit="1" customWidth="1"/>
    <col min="14601" max="14603" width="7" style="1" customWidth="1"/>
    <col min="14604" max="14604" width="7.5546875" style="1" customWidth="1"/>
    <col min="14605" max="14847" width="9.109375" style="1"/>
    <col min="14848" max="14848" width="5.44140625" style="1" customWidth="1"/>
    <col min="14849" max="14849" width="9.44140625" style="1" customWidth="1"/>
    <col min="14850" max="14850" width="13.5546875" style="1" customWidth="1"/>
    <col min="14851" max="14851" width="10.88671875" style="1" customWidth="1"/>
    <col min="14852" max="14852" width="13.88671875" style="1" bestFit="1" customWidth="1"/>
    <col min="14853" max="14853" width="20.88671875" style="1" bestFit="1" customWidth="1"/>
    <col min="14854" max="14855" width="7" style="1" customWidth="1"/>
    <col min="14856" max="14856" width="12" style="1" bestFit="1" customWidth="1"/>
    <col min="14857" max="14859" width="7" style="1" customWidth="1"/>
    <col min="14860" max="14860" width="7.5546875" style="1" customWidth="1"/>
    <col min="14861" max="15103" width="9.109375" style="1"/>
    <col min="15104" max="15104" width="5.44140625" style="1" customWidth="1"/>
    <col min="15105" max="15105" width="9.44140625" style="1" customWidth="1"/>
    <col min="15106" max="15106" width="13.5546875" style="1" customWidth="1"/>
    <col min="15107" max="15107" width="10.88671875" style="1" customWidth="1"/>
    <col min="15108" max="15108" width="13.88671875" style="1" bestFit="1" customWidth="1"/>
    <col min="15109" max="15109" width="20.88671875" style="1" bestFit="1" customWidth="1"/>
    <col min="15110" max="15111" width="7" style="1" customWidth="1"/>
    <col min="15112" max="15112" width="12" style="1" bestFit="1" customWidth="1"/>
    <col min="15113" max="15115" width="7" style="1" customWidth="1"/>
    <col min="15116" max="15116" width="7.5546875" style="1" customWidth="1"/>
    <col min="15117" max="15359" width="9.109375" style="1"/>
    <col min="15360" max="15360" width="5.44140625" style="1" customWidth="1"/>
    <col min="15361" max="15361" width="9.44140625" style="1" customWidth="1"/>
    <col min="15362" max="15362" width="13.5546875" style="1" customWidth="1"/>
    <col min="15363" max="15363" width="10.88671875" style="1" customWidth="1"/>
    <col min="15364" max="15364" width="13.88671875" style="1" bestFit="1" customWidth="1"/>
    <col min="15365" max="15365" width="20.88671875" style="1" bestFit="1" customWidth="1"/>
    <col min="15366" max="15367" width="7" style="1" customWidth="1"/>
    <col min="15368" max="15368" width="12" style="1" bestFit="1" customWidth="1"/>
    <col min="15369" max="15371" width="7" style="1" customWidth="1"/>
    <col min="15372" max="15372" width="7.5546875" style="1" customWidth="1"/>
    <col min="15373" max="15615" width="9.109375" style="1"/>
    <col min="15616" max="15616" width="5.44140625" style="1" customWidth="1"/>
    <col min="15617" max="15617" width="9.44140625" style="1" customWidth="1"/>
    <col min="15618" max="15618" width="13.5546875" style="1" customWidth="1"/>
    <col min="15619" max="15619" width="10.88671875" style="1" customWidth="1"/>
    <col min="15620" max="15620" width="13.88671875" style="1" bestFit="1" customWidth="1"/>
    <col min="15621" max="15621" width="20.88671875" style="1" bestFit="1" customWidth="1"/>
    <col min="15622" max="15623" width="7" style="1" customWidth="1"/>
    <col min="15624" max="15624" width="12" style="1" bestFit="1" customWidth="1"/>
    <col min="15625" max="15627" width="7" style="1" customWidth="1"/>
    <col min="15628" max="15628" width="7.5546875" style="1" customWidth="1"/>
    <col min="15629" max="15871" width="9.109375" style="1"/>
    <col min="15872" max="15872" width="5.44140625" style="1" customWidth="1"/>
    <col min="15873" max="15873" width="9.44140625" style="1" customWidth="1"/>
    <col min="15874" max="15874" width="13.5546875" style="1" customWidth="1"/>
    <col min="15875" max="15875" width="10.88671875" style="1" customWidth="1"/>
    <col min="15876" max="15876" width="13.88671875" style="1" bestFit="1" customWidth="1"/>
    <col min="15877" max="15877" width="20.88671875" style="1" bestFit="1" customWidth="1"/>
    <col min="15878" max="15879" width="7" style="1" customWidth="1"/>
    <col min="15880" max="15880" width="12" style="1" bestFit="1" customWidth="1"/>
    <col min="15881" max="15883" width="7" style="1" customWidth="1"/>
    <col min="15884" max="15884" width="7.5546875" style="1" customWidth="1"/>
    <col min="15885" max="16127" width="9.109375" style="1"/>
    <col min="16128" max="16128" width="5.44140625" style="1" customWidth="1"/>
    <col min="16129" max="16129" width="9.44140625" style="1" customWidth="1"/>
    <col min="16130" max="16130" width="13.5546875" style="1" customWidth="1"/>
    <col min="16131" max="16131" width="10.88671875" style="1" customWidth="1"/>
    <col min="16132" max="16132" width="13.88671875" style="1" bestFit="1" customWidth="1"/>
    <col min="16133" max="16133" width="20.88671875" style="1" bestFit="1" customWidth="1"/>
    <col min="16134" max="16135" width="7" style="1" customWidth="1"/>
    <col min="16136" max="16136" width="12" style="1" bestFit="1" customWidth="1"/>
    <col min="16137" max="16139" width="7" style="1" customWidth="1"/>
    <col min="16140" max="16140" width="7.5546875" style="1" customWidth="1"/>
    <col min="16141" max="16384" width="9.109375" style="1"/>
  </cols>
  <sheetData>
    <row r="1" spans="1:13" ht="17.399999999999999" x14ac:dyDescent="0.3">
      <c r="A1" s="79" t="s">
        <v>271</v>
      </c>
      <c r="B1" s="2"/>
      <c r="E1" s="2"/>
      <c r="F1" s="3"/>
      <c r="G1" s="80" t="s">
        <v>287</v>
      </c>
      <c r="H1" s="4"/>
      <c r="I1" s="1"/>
      <c r="J1" s="1"/>
      <c r="K1" s="1"/>
      <c r="L1" s="1"/>
    </row>
    <row r="2" spans="1:13" s="5" customFormat="1" ht="4.2" x14ac:dyDescent="0.15">
      <c r="B2" s="6"/>
      <c r="E2" s="7"/>
    </row>
    <row r="3" spans="1:13" s="34" customFormat="1" x14ac:dyDescent="0.25">
      <c r="A3" s="58"/>
      <c r="B3" s="59" t="s">
        <v>128</v>
      </c>
      <c r="C3" s="59"/>
      <c r="D3" s="59" t="s">
        <v>91</v>
      </c>
      <c r="E3" s="60"/>
      <c r="F3" s="61"/>
      <c r="G3" s="58"/>
      <c r="H3" s="42"/>
      <c r="I3" s="42"/>
      <c r="J3" s="42"/>
      <c r="K3" s="42"/>
      <c r="M3" s="1"/>
    </row>
    <row r="4" spans="1:13" s="34" customFormat="1" x14ac:dyDescent="0.25">
      <c r="A4" s="58"/>
      <c r="B4" s="58"/>
      <c r="C4" s="58">
        <v>1</v>
      </c>
      <c r="D4" s="58" t="s">
        <v>684</v>
      </c>
      <c r="E4" s="58"/>
      <c r="F4" s="58"/>
      <c r="G4" s="58"/>
      <c r="H4" s="42"/>
      <c r="I4" s="42"/>
      <c r="J4" s="42"/>
      <c r="K4" s="42"/>
      <c r="M4" s="1"/>
    </row>
    <row r="5" spans="1:13" s="34" customFormat="1" ht="17.399999999999999" customHeight="1" x14ac:dyDescent="0.25">
      <c r="A5" s="62" t="s">
        <v>685</v>
      </c>
      <c r="B5" s="63" t="s">
        <v>0</v>
      </c>
      <c r="C5" s="64" t="s">
        <v>1</v>
      </c>
      <c r="D5" s="62" t="s">
        <v>2</v>
      </c>
      <c r="E5" s="62" t="s">
        <v>3</v>
      </c>
      <c r="F5" s="62" t="s">
        <v>4</v>
      </c>
      <c r="G5" s="65" t="s">
        <v>95</v>
      </c>
      <c r="H5" s="65" t="s">
        <v>130</v>
      </c>
      <c r="I5" s="42"/>
      <c r="J5" s="42"/>
      <c r="K5" s="42"/>
      <c r="M5" s="1"/>
    </row>
    <row r="6" spans="1:13" s="34" customFormat="1" x14ac:dyDescent="0.25">
      <c r="A6" s="66">
        <v>1</v>
      </c>
      <c r="B6" s="67" t="s">
        <v>350</v>
      </c>
      <c r="C6" s="68" t="s">
        <v>351</v>
      </c>
      <c r="D6" s="69">
        <v>40875</v>
      </c>
      <c r="E6" s="70" t="s">
        <v>336</v>
      </c>
      <c r="F6" s="70" t="s">
        <v>210</v>
      </c>
      <c r="G6" s="72">
        <v>9.36</v>
      </c>
      <c r="H6" s="71"/>
      <c r="I6" s="42"/>
      <c r="J6" s="42"/>
      <c r="K6" s="42"/>
      <c r="M6" s="1"/>
    </row>
    <row r="7" spans="1:13" s="34" customFormat="1" x14ac:dyDescent="0.25">
      <c r="A7" s="66">
        <v>2</v>
      </c>
      <c r="B7" s="67" t="s">
        <v>354</v>
      </c>
      <c r="C7" s="68" t="s">
        <v>355</v>
      </c>
      <c r="D7" s="69" t="s">
        <v>251</v>
      </c>
      <c r="E7" s="70" t="s">
        <v>683</v>
      </c>
      <c r="F7" s="70" t="s">
        <v>262</v>
      </c>
      <c r="G7" s="72">
        <v>8.66</v>
      </c>
      <c r="H7" s="71"/>
      <c r="I7" s="42"/>
      <c r="J7" s="42"/>
      <c r="K7" s="42"/>
      <c r="M7" s="1"/>
    </row>
    <row r="8" spans="1:13" s="34" customFormat="1" x14ac:dyDescent="0.25">
      <c r="A8" s="66">
        <v>3</v>
      </c>
      <c r="B8" s="67" t="s">
        <v>431</v>
      </c>
      <c r="C8" s="68" t="s">
        <v>432</v>
      </c>
      <c r="D8" s="69" t="s">
        <v>433</v>
      </c>
      <c r="E8" s="70" t="s">
        <v>434</v>
      </c>
      <c r="F8" s="70" t="s">
        <v>435</v>
      </c>
      <c r="G8" s="72" t="s">
        <v>284</v>
      </c>
      <c r="H8" s="71"/>
      <c r="I8" s="42"/>
      <c r="J8" s="42"/>
      <c r="K8" s="42"/>
      <c r="M8" s="1"/>
    </row>
    <row r="9" spans="1:13" s="34" customFormat="1" ht="10.199999999999999" customHeight="1" x14ac:dyDescent="0.25">
      <c r="A9" s="66">
        <v>4</v>
      </c>
      <c r="B9" s="67" t="s">
        <v>439</v>
      </c>
      <c r="C9" s="68" t="s">
        <v>440</v>
      </c>
      <c r="D9" s="69" t="s">
        <v>441</v>
      </c>
      <c r="E9" s="70" t="s">
        <v>434</v>
      </c>
      <c r="F9" s="70" t="s">
        <v>435</v>
      </c>
      <c r="G9" s="72">
        <v>10.73</v>
      </c>
      <c r="H9" s="71"/>
      <c r="I9" s="42"/>
      <c r="J9" s="42"/>
      <c r="K9" s="42"/>
      <c r="M9" s="1"/>
    </row>
    <row r="10" spans="1:13" s="34" customFormat="1" x14ac:dyDescent="0.25">
      <c r="A10" s="66">
        <v>5</v>
      </c>
      <c r="B10" s="67" t="s">
        <v>7</v>
      </c>
      <c r="C10" s="68" t="s">
        <v>701</v>
      </c>
      <c r="D10" s="69">
        <v>40182</v>
      </c>
      <c r="E10" s="70" t="s">
        <v>683</v>
      </c>
      <c r="F10" s="70" t="s">
        <v>702</v>
      </c>
      <c r="G10" s="72">
        <v>8.8800000000000008</v>
      </c>
      <c r="H10" s="71"/>
      <c r="I10" s="42"/>
      <c r="J10" s="42"/>
      <c r="K10" s="42"/>
      <c r="M10" s="1"/>
    </row>
    <row r="11" spans="1:13" s="34" customFormat="1" x14ac:dyDescent="0.25">
      <c r="A11" s="66">
        <v>6</v>
      </c>
      <c r="B11" s="67" t="s">
        <v>32</v>
      </c>
      <c r="C11" s="68" t="s">
        <v>33</v>
      </c>
      <c r="D11" s="69" t="s">
        <v>554</v>
      </c>
      <c r="E11" s="70" t="s">
        <v>682</v>
      </c>
      <c r="F11" s="70" t="s">
        <v>20</v>
      </c>
      <c r="G11" s="72">
        <v>9.77</v>
      </c>
      <c r="H11" s="71"/>
      <c r="I11" s="42"/>
      <c r="J11" s="42"/>
      <c r="K11" s="42"/>
      <c r="M11" s="1"/>
    </row>
    <row r="12" spans="1:13" s="34" customFormat="1" x14ac:dyDescent="0.25">
      <c r="A12" s="66">
        <v>7</v>
      </c>
      <c r="B12" s="67" t="s">
        <v>82</v>
      </c>
      <c r="C12" s="68" t="s">
        <v>548</v>
      </c>
      <c r="D12" s="69" t="s">
        <v>549</v>
      </c>
      <c r="E12" s="70" t="s">
        <v>682</v>
      </c>
      <c r="F12" s="70" t="s">
        <v>20</v>
      </c>
      <c r="G12" s="72">
        <v>10.79</v>
      </c>
      <c r="H12" s="71"/>
      <c r="I12" s="42"/>
      <c r="J12" s="42"/>
      <c r="K12" s="42"/>
      <c r="M12" s="1"/>
    </row>
    <row r="13" spans="1:13" s="34" customFormat="1" x14ac:dyDescent="0.25">
      <c r="A13" s="66">
        <v>8</v>
      </c>
      <c r="B13" s="67" t="s">
        <v>223</v>
      </c>
      <c r="C13" s="68" t="s">
        <v>668</v>
      </c>
      <c r="D13" s="69" t="s">
        <v>671</v>
      </c>
      <c r="E13" s="70" t="s">
        <v>11</v>
      </c>
      <c r="F13" s="70" t="s">
        <v>670</v>
      </c>
      <c r="G13" s="72">
        <v>9.98</v>
      </c>
      <c r="H13" s="71"/>
      <c r="I13" s="42"/>
      <c r="J13" s="42"/>
      <c r="K13" s="42"/>
      <c r="M13" s="1"/>
    </row>
    <row r="14" spans="1:13" s="34" customFormat="1" x14ac:dyDescent="0.25">
      <c r="A14" s="58"/>
      <c r="B14" s="58"/>
      <c r="C14" s="58">
        <v>2</v>
      </c>
      <c r="D14" s="58" t="s">
        <v>684</v>
      </c>
      <c r="E14" s="58"/>
      <c r="F14" s="58"/>
      <c r="G14" s="58"/>
      <c r="H14" s="42"/>
      <c r="I14" s="42"/>
      <c r="J14" s="42"/>
      <c r="K14" s="42"/>
      <c r="M14" s="1"/>
    </row>
    <row r="15" spans="1:13" s="34" customFormat="1" x14ac:dyDescent="0.25">
      <c r="A15" s="66">
        <v>1</v>
      </c>
      <c r="B15" s="67" t="s">
        <v>143</v>
      </c>
      <c r="C15" s="68" t="s">
        <v>144</v>
      </c>
      <c r="D15" s="69" t="s">
        <v>145</v>
      </c>
      <c r="E15" s="70" t="s">
        <v>682</v>
      </c>
      <c r="F15" s="70" t="s">
        <v>86</v>
      </c>
      <c r="G15" s="72" t="s">
        <v>284</v>
      </c>
      <c r="H15" s="71"/>
      <c r="I15" s="42"/>
      <c r="J15" s="42"/>
      <c r="K15" s="42"/>
      <c r="M15" s="1"/>
    </row>
    <row r="16" spans="1:13" s="34" customFormat="1" x14ac:dyDescent="0.25">
      <c r="A16" s="66">
        <v>2</v>
      </c>
      <c r="B16" s="67" t="s">
        <v>503</v>
      </c>
      <c r="C16" s="68" t="s">
        <v>504</v>
      </c>
      <c r="D16" s="69" t="s">
        <v>296</v>
      </c>
      <c r="E16" s="70" t="s">
        <v>682</v>
      </c>
      <c r="F16" s="70" t="s">
        <v>488</v>
      </c>
      <c r="G16" s="72">
        <v>8.94</v>
      </c>
      <c r="H16" s="71"/>
      <c r="I16" s="42"/>
      <c r="J16" s="42"/>
      <c r="K16" s="42"/>
      <c r="M16" s="1"/>
    </row>
    <row r="17" spans="1:13" s="34" customFormat="1" x14ac:dyDescent="0.25">
      <c r="A17" s="66">
        <v>3</v>
      </c>
      <c r="G17" s="72"/>
      <c r="H17" s="71"/>
      <c r="I17" s="42"/>
      <c r="J17" s="42"/>
      <c r="K17" s="42"/>
      <c r="M17" s="1"/>
    </row>
    <row r="18" spans="1:13" s="34" customFormat="1" x14ac:dyDescent="0.25">
      <c r="A18" s="66">
        <v>4</v>
      </c>
      <c r="B18" s="67" t="s">
        <v>564</v>
      </c>
      <c r="C18" s="68" t="s">
        <v>565</v>
      </c>
      <c r="D18" s="69" t="s">
        <v>108</v>
      </c>
      <c r="E18" s="70" t="s">
        <v>682</v>
      </c>
      <c r="F18" s="70" t="s">
        <v>20</v>
      </c>
      <c r="G18" s="72" t="s">
        <v>284</v>
      </c>
      <c r="H18" s="71"/>
      <c r="I18" s="42"/>
      <c r="J18" s="42"/>
      <c r="K18" s="42"/>
      <c r="M18" s="1"/>
    </row>
    <row r="19" spans="1:13" s="34" customFormat="1" x14ac:dyDescent="0.25">
      <c r="A19" s="66">
        <v>5</v>
      </c>
      <c r="B19" s="67" t="s">
        <v>30</v>
      </c>
      <c r="C19" s="68" t="s">
        <v>480</v>
      </c>
      <c r="D19" s="69">
        <v>40225</v>
      </c>
      <c r="E19" s="70" t="s">
        <v>258</v>
      </c>
      <c r="F19" s="70" t="s">
        <v>79</v>
      </c>
      <c r="G19" s="72" t="s">
        <v>284</v>
      </c>
      <c r="H19" s="71"/>
      <c r="I19" s="42"/>
      <c r="J19" s="42"/>
      <c r="K19" s="42"/>
      <c r="M19" s="1"/>
    </row>
    <row r="20" spans="1:13" s="34" customFormat="1" x14ac:dyDescent="0.25">
      <c r="A20" s="66">
        <v>6</v>
      </c>
      <c r="B20" s="67" t="s">
        <v>151</v>
      </c>
      <c r="C20" s="68" t="s">
        <v>352</v>
      </c>
      <c r="D20" s="69">
        <v>41527</v>
      </c>
      <c r="E20" s="70" t="s">
        <v>336</v>
      </c>
      <c r="F20" s="70" t="s">
        <v>210</v>
      </c>
      <c r="G20" s="72">
        <v>10.41</v>
      </c>
      <c r="H20" s="71"/>
      <c r="I20" s="42"/>
      <c r="J20" s="42"/>
      <c r="K20" s="42"/>
      <c r="M20" s="1"/>
    </row>
    <row r="21" spans="1:13" s="34" customFormat="1" x14ac:dyDescent="0.25">
      <c r="A21" s="66">
        <v>7</v>
      </c>
      <c r="B21" s="67" t="s">
        <v>687</v>
      </c>
      <c r="C21" s="68" t="s">
        <v>688</v>
      </c>
      <c r="D21" s="69">
        <v>40359</v>
      </c>
      <c r="E21" s="70" t="s">
        <v>258</v>
      </c>
      <c r="F21" s="70" t="s">
        <v>79</v>
      </c>
      <c r="G21" s="72">
        <v>9.44</v>
      </c>
      <c r="H21" s="71"/>
      <c r="I21" s="42"/>
      <c r="J21" s="42"/>
      <c r="K21" s="42"/>
      <c r="M21" s="1"/>
    </row>
    <row r="22" spans="1:13" s="34" customFormat="1" x14ac:dyDescent="0.25">
      <c r="A22" s="66">
        <v>8</v>
      </c>
      <c r="B22" s="67" t="s">
        <v>223</v>
      </c>
      <c r="C22" s="68" t="s">
        <v>224</v>
      </c>
      <c r="D22" s="69">
        <v>40510</v>
      </c>
      <c r="E22" s="70" t="s">
        <v>336</v>
      </c>
      <c r="F22" s="70" t="s">
        <v>222</v>
      </c>
      <c r="G22" s="72" t="s">
        <v>284</v>
      </c>
      <c r="H22" s="71"/>
      <c r="I22" s="42"/>
      <c r="J22" s="42"/>
      <c r="K22" s="42"/>
      <c r="M22" s="1"/>
    </row>
    <row r="23" spans="1:13" s="34" customFormat="1" x14ac:dyDescent="0.25">
      <c r="A23" s="58"/>
      <c r="B23" s="58"/>
      <c r="C23" s="58">
        <v>3</v>
      </c>
      <c r="D23" s="58" t="s">
        <v>684</v>
      </c>
      <c r="E23" s="58"/>
      <c r="F23" s="58"/>
      <c r="G23" s="58"/>
      <c r="H23" s="42"/>
      <c r="I23" s="42"/>
      <c r="J23" s="42"/>
      <c r="K23" s="42"/>
      <c r="M23" s="1"/>
    </row>
    <row r="24" spans="1:13" s="34" customFormat="1" x14ac:dyDescent="0.25">
      <c r="A24" s="66">
        <v>1</v>
      </c>
      <c r="B24" s="67" t="s">
        <v>536</v>
      </c>
      <c r="C24" s="68" t="s">
        <v>263</v>
      </c>
      <c r="D24" s="69" t="s">
        <v>537</v>
      </c>
      <c r="E24" s="70" t="s">
        <v>682</v>
      </c>
      <c r="F24" s="70" t="s">
        <v>20</v>
      </c>
      <c r="G24" s="72">
        <v>9.0299999999999994</v>
      </c>
      <c r="H24" s="71"/>
      <c r="I24" s="42"/>
      <c r="J24" s="42"/>
      <c r="K24" s="42"/>
      <c r="M24" s="1"/>
    </row>
    <row r="25" spans="1:13" s="34" customFormat="1" x14ac:dyDescent="0.25">
      <c r="A25" s="66">
        <v>2</v>
      </c>
      <c r="B25" s="67" t="s">
        <v>371</v>
      </c>
      <c r="C25" s="68" t="s">
        <v>71</v>
      </c>
      <c r="D25" s="69">
        <v>41965</v>
      </c>
      <c r="E25" s="70" t="s">
        <v>682</v>
      </c>
      <c r="F25" s="70" t="s">
        <v>53</v>
      </c>
      <c r="G25" s="72">
        <v>12.25</v>
      </c>
      <c r="H25" s="71"/>
      <c r="I25" s="42"/>
      <c r="J25" s="42"/>
      <c r="K25" s="42"/>
      <c r="M25" s="1"/>
    </row>
    <row r="26" spans="1:13" s="34" customFormat="1" x14ac:dyDescent="0.25">
      <c r="A26" s="66">
        <v>3</v>
      </c>
      <c r="B26" s="67" t="s">
        <v>83</v>
      </c>
      <c r="C26" s="68" t="s">
        <v>193</v>
      </c>
      <c r="D26" s="69">
        <v>40932</v>
      </c>
      <c r="E26" s="70" t="s">
        <v>682</v>
      </c>
      <c r="F26" s="70" t="s">
        <v>131</v>
      </c>
      <c r="G26" s="72" t="s">
        <v>284</v>
      </c>
      <c r="H26" s="71"/>
      <c r="I26" s="42"/>
      <c r="J26" s="42"/>
      <c r="K26" s="42"/>
      <c r="M26" s="1"/>
    </row>
    <row r="27" spans="1:13" s="34" customFormat="1" x14ac:dyDescent="0.25">
      <c r="A27" s="66">
        <v>4</v>
      </c>
      <c r="B27" s="67" t="s">
        <v>267</v>
      </c>
      <c r="C27" s="68" t="s">
        <v>585</v>
      </c>
      <c r="D27" s="69">
        <v>40363</v>
      </c>
      <c r="E27" s="70" t="s">
        <v>682</v>
      </c>
      <c r="F27" s="70" t="s">
        <v>131</v>
      </c>
      <c r="G27" s="72">
        <v>9.9600000000000009</v>
      </c>
      <c r="H27" s="71"/>
      <c r="I27" s="42"/>
      <c r="J27" s="42"/>
      <c r="K27" s="42"/>
      <c r="M27" s="1"/>
    </row>
    <row r="28" spans="1:13" s="34" customFormat="1" x14ac:dyDescent="0.25">
      <c r="A28" s="66">
        <v>5</v>
      </c>
      <c r="B28" s="67" t="s">
        <v>30</v>
      </c>
      <c r="C28" s="68" t="s">
        <v>31</v>
      </c>
      <c r="D28" s="69" t="s">
        <v>544</v>
      </c>
      <c r="E28" s="70" t="s">
        <v>682</v>
      </c>
      <c r="F28" s="70" t="s">
        <v>20</v>
      </c>
      <c r="G28" s="72">
        <v>8.9700000000000006</v>
      </c>
      <c r="H28" s="71"/>
      <c r="I28" s="42"/>
      <c r="J28" s="42"/>
      <c r="K28" s="42"/>
      <c r="M28" s="1"/>
    </row>
    <row r="29" spans="1:13" s="34" customFormat="1" x14ac:dyDescent="0.25">
      <c r="A29" s="66">
        <v>6</v>
      </c>
      <c r="B29" s="67" t="s">
        <v>133</v>
      </c>
      <c r="C29" s="68" t="s">
        <v>235</v>
      </c>
      <c r="D29" s="69" t="s">
        <v>236</v>
      </c>
      <c r="E29" s="70" t="s">
        <v>682</v>
      </c>
      <c r="F29" s="70" t="s">
        <v>5</v>
      </c>
      <c r="G29" s="72" t="s">
        <v>284</v>
      </c>
      <c r="H29" s="71"/>
      <c r="I29" s="42"/>
      <c r="J29" s="42"/>
      <c r="K29" s="42"/>
      <c r="M29" s="1"/>
    </row>
    <row r="30" spans="1:13" s="34" customFormat="1" x14ac:dyDescent="0.25">
      <c r="A30" s="66">
        <v>7</v>
      </c>
      <c r="B30" s="67" t="s">
        <v>557</v>
      </c>
      <c r="C30" s="68" t="s">
        <v>558</v>
      </c>
      <c r="D30" s="69" t="s">
        <v>106</v>
      </c>
      <c r="E30" s="70" t="s">
        <v>682</v>
      </c>
      <c r="F30" s="70" t="s">
        <v>37</v>
      </c>
      <c r="G30" s="72" t="s">
        <v>284</v>
      </c>
      <c r="H30" s="71"/>
      <c r="I30" s="42"/>
      <c r="J30" s="42"/>
      <c r="K30" s="42"/>
      <c r="M30" s="1"/>
    </row>
    <row r="31" spans="1:13" s="34" customFormat="1" x14ac:dyDescent="0.25">
      <c r="A31" s="66">
        <v>8</v>
      </c>
      <c r="B31" s="67" t="s">
        <v>132</v>
      </c>
      <c r="C31" s="68" t="s">
        <v>227</v>
      </c>
      <c r="D31" s="69">
        <v>40444</v>
      </c>
      <c r="E31" s="70" t="s">
        <v>336</v>
      </c>
      <c r="F31" s="70" t="s">
        <v>222</v>
      </c>
      <c r="G31" s="72">
        <v>7.95</v>
      </c>
      <c r="H31" s="71"/>
      <c r="I31" s="42"/>
      <c r="J31" s="42"/>
      <c r="K31" s="42"/>
      <c r="M31" s="1"/>
    </row>
    <row r="32" spans="1:13" s="34" customFormat="1" x14ac:dyDescent="0.25">
      <c r="A32" s="58"/>
      <c r="B32" s="58"/>
      <c r="C32" s="58">
        <v>4</v>
      </c>
      <c r="D32" s="58" t="s">
        <v>684</v>
      </c>
      <c r="E32" s="58"/>
      <c r="F32" s="58"/>
      <c r="G32" s="58"/>
      <c r="H32" s="42"/>
      <c r="I32" s="42"/>
      <c r="J32" s="42"/>
      <c r="K32" s="42"/>
      <c r="M32" s="1"/>
    </row>
    <row r="33" spans="1:13" s="34" customFormat="1" x14ac:dyDescent="0.25">
      <c r="A33" s="66">
        <v>1</v>
      </c>
      <c r="B33" s="67" t="s">
        <v>536</v>
      </c>
      <c r="C33" s="68" t="s">
        <v>27</v>
      </c>
      <c r="D33" s="69" t="s">
        <v>553</v>
      </c>
      <c r="E33" s="70" t="s">
        <v>682</v>
      </c>
      <c r="F33" s="70" t="s">
        <v>20</v>
      </c>
      <c r="G33" s="72">
        <v>10.63</v>
      </c>
      <c r="H33" s="71"/>
      <c r="I33" s="42"/>
      <c r="J33" s="42"/>
      <c r="K33" s="42"/>
      <c r="M33" s="1"/>
    </row>
    <row r="34" spans="1:13" s="34" customFormat="1" x14ac:dyDescent="0.25">
      <c r="A34" s="66">
        <v>2</v>
      </c>
      <c r="B34" s="67" t="s">
        <v>133</v>
      </c>
      <c r="C34" s="68" t="s">
        <v>733</v>
      </c>
      <c r="D34" s="69" t="s">
        <v>734</v>
      </c>
      <c r="E34" s="70" t="s">
        <v>682</v>
      </c>
      <c r="F34" s="70" t="s">
        <v>86</v>
      </c>
      <c r="G34" s="72">
        <v>9.7100000000000009</v>
      </c>
      <c r="H34" s="71"/>
      <c r="I34" s="42"/>
      <c r="J34" s="42"/>
      <c r="K34" s="42"/>
      <c r="M34" s="1"/>
    </row>
    <row r="35" spans="1:13" s="34" customFormat="1" x14ac:dyDescent="0.25">
      <c r="A35" s="66">
        <v>3</v>
      </c>
      <c r="B35" s="67" t="s">
        <v>183</v>
      </c>
      <c r="C35" s="68" t="s">
        <v>184</v>
      </c>
      <c r="D35" s="69">
        <v>41301</v>
      </c>
      <c r="E35" s="70" t="s">
        <v>682</v>
      </c>
      <c r="F35" s="70" t="s">
        <v>131</v>
      </c>
      <c r="G35" s="72"/>
      <c r="H35" s="71"/>
      <c r="I35" s="42"/>
      <c r="J35" s="42"/>
      <c r="K35" s="42"/>
      <c r="M35" s="1"/>
    </row>
    <row r="36" spans="1:13" s="34" customFormat="1" x14ac:dyDescent="0.25">
      <c r="A36" s="66">
        <v>4</v>
      </c>
      <c r="B36" s="67" t="s">
        <v>267</v>
      </c>
      <c r="C36" s="68" t="s">
        <v>34</v>
      </c>
      <c r="D36" s="69" t="s">
        <v>566</v>
      </c>
      <c r="E36" s="70"/>
      <c r="F36" s="70" t="s">
        <v>567</v>
      </c>
      <c r="G36" s="72">
        <v>9.0299999999999994</v>
      </c>
      <c r="H36" s="71"/>
      <c r="I36" s="42"/>
      <c r="J36" s="42"/>
      <c r="K36" s="42"/>
      <c r="M36" s="1"/>
    </row>
    <row r="37" spans="1:13" s="34" customFormat="1" ht="15.75" customHeight="1" x14ac:dyDescent="0.25">
      <c r="A37" s="66">
        <v>5</v>
      </c>
      <c r="B37" s="67" t="s">
        <v>667</v>
      </c>
      <c r="C37" s="68" t="s">
        <v>668</v>
      </c>
      <c r="D37" s="69" t="s">
        <v>669</v>
      </c>
      <c r="E37" s="70" t="s">
        <v>11</v>
      </c>
      <c r="F37" s="70" t="s">
        <v>670</v>
      </c>
      <c r="G37" s="72">
        <v>8.8000000000000007</v>
      </c>
      <c r="H37" s="71"/>
      <c r="I37" s="42"/>
      <c r="J37" s="42"/>
      <c r="K37" s="42"/>
      <c r="M37" s="1"/>
    </row>
    <row r="38" spans="1:13" s="34" customFormat="1" x14ac:dyDescent="0.25">
      <c r="A38" s="66">
        <v>6</v>
      </c>
      <c r="B38" s="67" t="s">
        <v>85</v>
      </c>
      <c r="C38" s="68" t="s">
        <v>228</v>
      </c>
      <c r="D38" s="69">
        <v>40243</v>
      </c>
      <c r="E38" s="70" t="s">
        <v>336</v>
      </c>
      <c r="F38" s="70" t="s">
        <v>222</v>
      </c>
      <c r="G38" s="72">
        <v>9.48</v>
      </c>
      <c r="H38" s="71"/>
      <c r="I38" s="42"/>
      <c r="J38" s="42"/>
      <c r="K38" s="42"/>
      <c r="M38" s="1"/>
    </row>
    <row r="39" spans="1:13" s="34" customFormat="1" x14ac:dyDescent="0.25">
      <c r="A39" s="66">
        <v>7</v>
      </c>
      <c r="B39" s="67" t="s">
        <v>6</v>
      </c>
      <c r="C39" s="68" t="s">
        <v>264</v>
      </c>
      <c r="D39" s="69" t="s">
        <v>551</v>
      </c>
      <c r="E39" s="70" t="s">
        <v>682</v>
      </c>
      <c r="F39" s="70" t="s">
        <v>20</v>
      </c>
      <c r="G39" s="72">
        <v>10.050000000000001</v>
      </c>
      <c r="H39" s="71"/>
      <c r="I39" s="42"/>
      <c r="J39" s="42"/>
      <c r="K39" s="42"/>
      <c r="M39" s="1"/>
    </row>
    <row r="40" spans="1:13" s="34" customFormat="1" x14ac:dyDescent="0.25">
      <c r="A40" s="66">
        <v>8</v>
      </c>
      <c r="B40" s="67" t="s">
        <v>614</v>
      </c>
      <c r="C40" s="68" t="s">
        <v>615</v>
      </c>
      <c r="D40" s="69" t="s">
        <v>616</v>
      </c>
      <c r="E40" s="70" t="s">
        <v>682</v>
      </c>
      <c r="F40" s="70" t="s">
        <v>86</v>
      </c>
      <c r="G40" s="72">
        <v>9.4600000000000009</v>
      </c>
      <c r="H40" s="71"/>
      <c r="I40" s="42"/>
      <c r="J40" s="42"/>
      <c r="K40" s="42"/>
      <c r="M40" s="1"/>
    </row>
    <row r="41" spans="1:13" s="34" customFormat="1" x14ac:dyDescent="0.25">
      <c r="A41" s="58"/>
      <c r="B41" s="58"/>
      <c r="C41" s="58">
        <v>5</v>
      </c>
      <c r="D41" s="58" t="s">
        <v>684</v>
      </c>
      <c r="E41" s="58"/>
      <c r="F41" s="58"/>
      <c r="G41" s="58"/>
      <c r="H41" s="42"/>
      <c r="I41" s="42"/>
      <c r="J41" s="42"/>
      <c r="K41" s="42"/>
      <c r="M41" s="1"/>
    </row>
    <row r="42" spans="1:13" s="34" customFormat="1" x14ac:dyDescent="0.25">
      <c r="A42" s="66">
        <v>1</v>
      </c>
      <c r="B42" s="67" t="s">
        <v>42</v>
      </c>
      <c r="C42" s="68" t="s">
        <v>176</v>
      </c>
      <c r="D42" s="69" t="s">
        <v>177</v>
      </c>
      <c r="E42" s="70" t="s">
        <v>682</v>
      </c>
      <c r="F42" s="70" t="s">
        <v>77</v>
      </c>
      <c r="G42" s="72">
        <v>9.19</v>
      </c>
      <c r="H42" s="71"/>
      <c r="I42" s="42"/>
      <c r="J42" s="42"/>
      <c r="K42" s="42"/>
      <c r="M42" s="1"/>
    </row>
    <row r="43" spans="1:13" s="34" customFormat="1" x14ac:dyDescent="0.25">
      <c r="A43" s="66">
        <v>2</v>
      </c>
      <c r="B43" s="67" t="s">
        <v>259</v>
      </c>
      <c r="C43" s="68" t="s">
        <v>260</v>
      </c>
      <c r="D43" s="69">
        <v>40861</v>
      </c>
      <c r="E43" s="70" t="s">
        <v>258</v>
      </c>
      <c r="F43" s="70" t="s">
        <v>79</v>
      </c>
      <c r="G43" s="72">
        <v>9.1999999999999993</v>
      </c>
      <c r="H43" s="71"/>
      <c r="I43" s="42"/>
      <c r="J43" s="42"/>
      <c r="K43" s="42"/>
      <c r="M43" s="1"/>
    </row>
    <row r="44" spans="1:13" x14ac:dyDescent="0.25">
      <c r="A44" s="66">
        <v>3</v>
      </c>
      <c r="B44" s="67" t="s">
        <v>672</v>
      </c>
      <c r="C44" s="68" t="s">
        <v>673</v>
      </c>
      <c r="D44" s="69">
        <v>40757</v>
      </c>
      <c r="E44" s="70" t="s">
        <v>336</v>
      </c>
      <c r="F44" s="70" t="s">
        <v>210</v>
      </c>
      <c r="G44" s="72">
        <v>9.31</v>
      </c>
      <c r="H44" s="71"/>
    </row>
    <row r="45" spans="1:13" x14ac:dyDescent="0.25">
      <c r="A45" s="66">
        <v>4</v>
      </c>
      <c r="B45" s="67" t="s">
        <v>249</v>
      </c>
      <c r="C45" s="68" t="s">
        <v>250</v>
      </c>
      <c r="D45" s="69">
        <v>40461</v>
      </c>
      <c r="E45" s="70" t="s">
        <v>682</v>
      </c>
      <c r="F45" s="70" t="s">
        <v>139</v>
      </c>
      <c r="G45" s="72">
        <v>9.2799999999999994</v>
      </c>
      <c r="H45" s="71"/>
    </row>
    <row r="46" spans="1:13" x14ac:dyDescent="0.25">
      <c r="A46" s="66">
        <v>5</v>
      </c>
      <c r="B46" s="67" t="s">
        <v>391</v>
      </c>
      <c r="C46" s="68" t="s">
        <v>392</v>
      </c>
      <c r="D46" s="69">
        <v>41056</v>
      </c>
      <c r="E46" s="70" t="s">
        <v>682</v>
      </c>
      <c r="F46" s="70" t="s">
        <v>383</v>
      </c>
      <c r="G46" s="72">
        <v>10.029999999999999</v>
      </c>
      <c r="H46" s="71"/>
    </row>
    <row r="47" spans="1:13" x14ac:dyDescent="0.25">
      <c r="A47" s="66">
        <v>6</v>
      </c>
      <c r="B47" s="67" t="s">
        <v>159</v>
      </c>
      <c r="C47" s="68" t="s">
        <v>160</v>
      </c>
      <c r="D47" s="69" t="s">
        <v>161</v>
      </c>
      <c r="E47" s="70" t="s">
        <v>682</v>
      </c>
      <c r="F47" s="70" t="s">
        <v>19</v>
      </c>
      <c r="G47" s="72">
        <v>9.31</v>
      </c>
      <c r="H47" s="71"/>
    </row>
    <row r="48" spans="1:13" x14ac:dyDescent="0.25">
      <c r="A48" s="66">
        <v>7</v>
      </c>
      <c r="B48" s="67" t="s">
        <v>6</v>
      </c>
      <c r="C48" s="68" t="s">
        <v>261</v>
      </c>
      <c r="D48" s="69">
        <v>40260</v>
      </c>
      <c r="E48" s="70" t="s">
        <v>258</v>
      </c>
      <c r="F48" s="70" t="s">
        <v>79</v>
      </c>
      <c r="G48" s="72">
        <v>9.25</v>
      </c>
      <c r="H48" s="71"/>
    </row>
    <row r="49" spans="1:8" x14ac:dyDescent="0.25">
      <c r="A49" s="66">
        <v>8</v>
      </c>
      <c r="B49" s="67" t="s">
        <v>156</v>
      </c>
      <c r="C49" s="68" t="s">
        <v>157</v>
      </c>
      <c r="D49" s="69" t="s">
        <v>622</v>
      </c>
      <c r="E49" s="70" t="s">
        <v>682</v>
      </c>
      <c r="F49" s="70" t="s">
        <v>19</v>
      </c>
      <c r="G49" s="72">
        <v>8.9700000000000006</v>
      </c>
      <c r="H49" s="71"/>
    </row>
  </sheetData>
  <printOptions horizontalCentered="1"/>
  <pageMargins left="0.39370078740157483" right="0.39370078740157483" top="0.4" bottom="0.26" header="0.26" footer="0.21"/>
  <pageSetup paperSize="9" fitToWidth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T36"/>
  <sheetViews>
    <sheetView showZeros="0" zoomScaleNormal="100" workbookViewId="0"/>
  </sheetViews>
  <sheetFormatPr defaultRowHeight="13.2" x14ac:dyDescent="0.25"/>
  <cols>
    <col min="1" max="1" width="5.44140625" style="1" customWidth="1"/>
    <col min="2" max="2" width="9.44140625" style="1" customWidth="1"/>
    <col min="3" max="3" width="13.5546875" style="1" customWidth="1"/>
    <col min="4" max="4" width="10.88671875" style="1" customWidth="1"/>
    <col min="5" max="5" width="13.88671875" style="1" bestFit="1" customWidth="1"/>
    <col min="6" max="6" width="25.5546875" style="1" bestFit="1" customWidth="1"/>
    <col min="7" max="7" width="7" style="42" customWidth="1"/>
    <col min="8" max="8" width="6.44140625" style="42" customWidth="1"/>
    <col min="9" max="11" width="7" style="42" customWidth="1"/>
    <col min="12" max="12" width="7.5546875" style="34" customWidth="1"/>
    <col min="13" max="255" width="8.88671875" style="1"/>
    <col min="256" max="256" width="5.44140625" style="1" customWidth="1"/>
    <col min="257" max="257" width="9.44140625" style="1" customWidth="1"/>
    <col min="258" max="258" width="13.5546875" style="1" customWidth="1"/>
    <col min="259" max="259" width="10.88671875" style="1" customWidth="1"/>
    <col min="260" max="260" width="13.88671875" style="1" bestFit="1" customWidth="1"/>
    <col min="261" max="261" width="20.88671875" style="1" bestFit="1" customWidth="1"/>
    <col min="262" max="263" width="7" style="1" customWidth="1"/>
    <col min="264" max="264" width="12" style="1" bestFit="1" customWidth="1"/>
    <col min="265" max="267" width="7" style="1" customWidth="1"/>
    <col min="268" max="268" width="7.5546875" style="1" customWidth="1"/>
    <col min="269" max="511" width="8.88671875" style="1"/>
    <col min="512" max="512" width="5.44140625" style="1" customWidth="1"/>
    <col min="513" max="513" width="9.44140625" style="1" customWidth="1"/>
    <col min="514" max="514" width="13.5546875" style="1" customWidth="1"/>
    <col min="515" max="515" width="10.88671875" style="1" customWidth="1"/>
    <col min="516" max="516" width="13.88671875" style="1" bestFit="1" customWidth="1"/>
    <col min="517" max="517" width="20.88671875" style="1" bestFit="1" customWidth="1"/>
    <col min="518" max="519" width="7" style="1" customWidth="1"/>
    <col min="520" max="520" width="12" style="1" bestFit="1" customWidth="1"/>
    <col min="521" max="523" width="7" style="1" customWidth="1"/>
    <col min="524" max="524" width="7.5546875" style="1" customWidth="1"/>
    <col min="525" max="767" width="8.88671875" style="1"/>
    <col min="768" max="768" width="5.44140625" style="1" customWidth="1"/>
    <col min="769" max="769" width="9.44140625" style="1" customWidth="1"/>
    <col min="770" max="770" width="13.5546875" style="1" customWidth="1"/>
    <col min="771" max="771" width="10.88671875" style="1" customWidth="1"/>
    <col min="772" max="772" width="13.88671875" style="1" bestFit="1" customWidth="1"/>
    <col min="773" max="773" width="20.88671875" style="1" bestFit="1" customWidth="1"/>
    <col min="774" max="775" width="7" style="1" customWidth="1"/>
    <col min="776" max="776" width="12" style="1" bestFit="1" customWidth="1"/>
    <col min="777" max="779" width="7" style="1" customWidth="1"/>
    <col min="780" max="780" width="7.5546875" style="1" customWidth="1"/>
    <col min="781" max="1023" width="8.88671875" style="1"/>
    <col min="1024" max="1024" width="5.44140625" style="1" customWidth="1"/>
    <col min="1025" max="1025" width="9.44140625" style="1" customWidth="1"/>
    <col min="1026" max="1026" width="13.5546875" style="1" customWidth="1"/>
    <col min="1027" max="1027" width="10.88671875" style="1" customWidth="1"/>
    <col min="1028" max="1028" width="13.88671875" style="1" bestFit="1" customWidth="1"/>
    <col min="1029" max="1029" width="20.88671875" style="1" bestFit="1" customWidth="1"/>
    <col min="1030" max="1031" width="7" style="1" customWidth="1"/>
    <col min="1032" max="1032" width="12" style="1" bestFit="1" customWidth="1"/>
    <col min="1033" max="1035" width="7" style="1" customWidth="1"/>
    <col min="1036" max="1036" width="7.5546875" style="1" customWidth="1"/>
    <col min="1037" max="1279" width="8.88671875" style="1"/>
    <col min="1280" max="1280" width="5.44140625" style="1" customWidth="1"/>
    <col min="1281" max="1281" width="9.44140625" style="1" customWidth="1"/>
    <col min="1282" max="1282" width="13.5546875" style="1" customWidth="1"/>
    <col min="1283" max="1283" width="10.88671875" style="1" customWidth="1"/>
    <col min="1284" max="1284" width="13.88671875" style="1" bestFit="1" customWidth="1"/>
    <col min="1285" max="1285" width="20.88671875" style="1" bestFit="1" customWidth="1"/>
    <col min="1286" max="1287" width="7" style="1" customWidth="1"/>
    <col min="1288" max="1288" width="12" style="1" bestFit="1" customWidth="1"/>
    <col min="1289" max="1291" width="7" style="1" customWidth="1"/>
    <col min="1292" max="1292" width="7.5546875" style="1" customWidth="1"/>
    <col min="1293" max="1535" width="8.88671875" style="1"/>
    <col min="1536" max="1536" width="5.44140625" style="1" customWidth="1"/>
    <col min="1537" max="1537" width="9.44140625" style="1" customWidth="1"/>
    <col min="1538" max="1538" width="13.5546875" style="1" customWidth="1"/>
    <col min="1539" max="1539" width="10.88671875" style="1" customWidth="1"/>
    <col min="1540" max="1540" width="13.88671875" style="1" bestFit="1" customWidth="1"/>
    <col min="1541" max="1541" width="20.88671875" style="1" bestFit="1" customWidth="1"/>
    <col min="1542" max="1543" width="7" style="1" customWidth="1"/>
    <col min="1544" max="1544" width="12" style="1" bestFit="1" customWidth="1"/>
    <col min="1545" max="1547" width="7" style="1" customWidth="1"/>
    <col min="1548" max="1548" width="7.5546875" style="1" customWidth="1"/>
    <col min="1549" max="1791" width="8.88671875" style="1"/>
    <col min="1792" max="1792" width="5.44140625" style="1" customWidth="1"/>
    <col min="1793" max="1793" width="9.44140625" style="1" customWidth="1"/>
    <col min="1794" max="1794" width="13.5546875" style="1" customWidth="1"/>
    <col min="1795" max="1795" width="10.88671875" style="1" customWidth="1"/>
    <col min="1796" max="1796" width="13.88671875" style="1" bestFit="1" customWidth="1"/>
    <col min="1797" max="1797" width="20.88671875" style="1" bestFit="1" customWidth="1"/>
    <col min="1798" max="1799" width="7" style="1" customWidth="1"/>
    <col min="1800" max="1800" width="12" style="1" bestFit="1" customWidth="1"/>
    <col min="1801" max="1803" width="7" style="1" customWidth="1"/>
    <col min="1804" max="1804" width="7.5546875" style="1" customWidth="1"/>
    <col min="1805" max="2047" width="8.88671875" style="1"/>
    <col min="2048" max="2048" width="5.44140625" style="1" customWidth="1"/>
    <col min="2049" max="2049" width="9.44140625" style="1" customWidth="1"/>
    <col min="2050" max="2050" width="13.5546875" style="1" customWidth="1"/>
    <col min="2051" max="2051" width="10.88671875" style="1" customWidth="1"/>
    <col min="2052" max="2052" width="13.88671875" style="1" bestFit="1" customWidth="1"/>
    <col min="2053" max="2053" width="20.88671875" style="1" bestFit="1" customWidth="1"/>
    <col min="2054" max="2055" width="7" style="1" customWidth="1"/>
    <col min="2056" max="2056" width="12" style="1" bestFit="1" customWidth="1"/>
    <col min="2057" max="2059" width="7" style="1" customWidth="1"/>
    <col min="2060" max="2060" width="7.5546875" style="1" customWidth="1"/>
    <col min="2061" max="2303" width="8.88671875" style="1"/>
    <col min="2304" max="2304" width="5.44140625" style="1" customWidth="1"/>
    <col min="2305" max="2305" width="9.44140625" style="1" customWidth="1"/>
    <col min="2306" max="2306" width="13.5546875" style="1" customWidth="1"/>
    <col min="2307" max="2307" width="10.88671875" style="1" customWidth="1"/>
    <col min="2308" max="2308" width="13.88671875" style="1" bestFit="1" customWidth="1"/>
    <col min="2309" max="2309" width="20.88671875" style="1" bestFit="1" customWidth="1"/>
    <col min="2310" max="2311" width="7" style="1" customWidth="1"/>
    <col min="2312" max="2312" width="12" style="1" bestFit="1" customWidth="1"/>
    <col min="2313" max="2315" width="7" style="1" customWidth="1"/>
    <col min="2316" max="2316" width="7.5546875" style="1" customWidth="1"/>
    <col min="2317" max="2559" width="8.88671875" style="1"/>
    <col min="2560" max="2560" width="5.44140625" style="1" customWidth="1"/>
    <col min="2561" max="2561" width="9.44140625" style="1" customWidth="1"/>
    <col min="2562" max="2562" width="13.5546875" style="1" customWidth="1"/>
    <col min="2563" max="2563" width="10.88671875" style="1" customWidth="1"/>
    <col min="2564" max="2564" width="13.88671875" style="1" bestFit="1" customWidth="1"/>
    <col min="2565" max="2565" width="20.88671875" style="1" bestFit="1" customWidth="1"/>
    <col min="2566" max="2567" width="7" style="1" customWidth="1"/>
    <col min="2568" max="2568" width="12" style="1" bestFit="1" customWidth="1"/>
    <col min="2569" max="2571" width="7" style="1" customWidth="1"/>
    <col min="2572" max="2572" width="7.5546875" style="1" customWidth="1"/>
    <col min="2573" max="2815" width="8.88671875" style="1"/>
    <col min="2816" max="2816" width="5.44140625" style="1" customWidth="1"/>
    <col min="2817" max="2817" width="9.44140625" style="1" customWidth="1"/>
    <col min="2818" max="2818" width="13.5546875" style="1" customWidth="1"/>
    <col min="2819" max="2819" width="10.88671875" style="1" customWidth="1"/>
    <col min="2820" max="2820" width="13.88671875" style="1" bestFit="1" customWidth="1"/>
    <col min="2821" max="2821" width="20.88671875" style="1" bestFit="1" customWidth="1"/>
    <col min="2822" max="2823" width="7" style="1" customWidth="1"/>
    <col min="2824" max="2824" width="12" style="1" bestFit="1" customWidth="1"/>
    <col min="2825" max="2827" width="7" style="1" customWidth="1"/>
    <col min="2828" max="2828" width="7.5546875" style="1" customWidth="1"/>
    <col min="2829" max="3071" width="8.88671875" style="1"/>
    <col min="3072" max="3072" width="5.44140625" style="1" customWidth="1"/>
    <col min="3073" max="3073" width="9.44140625" style="1" customWidth="1"/>
    <col min="3074" max="3074" width="13.5546875" style="1" customWidth="1"/>
    <col min="3075" max="3075" width="10.88671875" style="1" customWidth="1"/>
    <col min="3076" max="3076" width="13.88671875" style="1" bestFit="1" customWidth="1"/>
    <col min="3077" max="3077" width="20.88671875" style="1" bestFit="1" customWidth="1"/>
    <col min="3078" max="3079" width="7" style="1" customWidth="1"/>
    <col min="3080" max="3080" width="12" style="1" bestFit="1" customWidth="1"/>
    <col min="3081" max="3083" width="7" style="1" customWidth="1"/>
    <col min="3084" max="3084" width="7.5546875" style="1" customWidth="1"/>
    <col min="3085" max="3327" width="8.88671875" style="1"/>
    <col min="3328" max="3328" width="5.44140625" style="1" customWidth="1"/>
    <col min="3329" max="3329" width="9.44140625" style="1" customWidth="1"/>
    <col min="3330" max="3330" width="13.5546875" style="1" customWidth="1"/>
    <col min="3331" max="3331" width="10.88671875" style="1" customWidth="1"/>
    <col min="3332" max="3332" width="13.88671875" style="1" bestFit="1" customWidth="1"/>
    <col min="3333" max="3333" width="20.88671875" style="1" bestFit="1" customWidth="1"/>
    <col min="3334" max="3335" width="7" style="1" customWidth="1"/>
    <col min="3336" max="3336" width="12" style="1" bestFit="1" customWidth="1"/>
    <col min="3337" max="3339" width="7" style="1" customWidth="1"/>
    <col min="3340" max="3340" width="7.5546875" style="1" customWidth="1"/>
    <col min="3341" max="3583" width="8.88671875" style="1"/>
    <col min="3584" max="3584" width="5.44140625" style="1" customWidth="1"/>
    <col min="3585" max="3585" width="9.44140625" style="1" customWidth="1"/>
    <col min="3586" max="3586" width="13.5546875" style="1" customWidth="1"/>
    <col min="3587" max="3587" width="10.88671875" style="1" customWidth="1"/>
    <col min="3588" max="3588" width="13.88671875" style="1" bestFit="1" customWidth="1"/>
    <col min="3589" max="3589" width="20.88671875" style="1" bestFit="1" customWidth="1"/>
    <col min="3590" max="3591" width="7" style="1" customWidth="1"/>
    <col min="3592" max="3592" width="12" style="1" bestFit="1" customWidth="1"/>
    <col min="3593" max="3595" width="7" style="1" customWidth="1"/>
    <col min="3596" max="3596" width="7.5546875" style="1" customWidth="1"/>
    <col min="3597" max="3839" width="8.88671875" style="1"/>
    <col min="3840" max="3840" width="5.44140625" style="1" customWidth="1"/>
    <col min="3841" max="3841" width="9.44140625" style="1" customWidth="1"/>
    <col min="3842" max="3842" width="13.5546875" style="1" customWidth="1"/>
    <col min="3843" max="3843" width="10.88671875" style="1" customWidth="1"/>
    <col min="3844" max="3844" width="13.88671875" style="1" bestFit="1" customWidth="1"/>
    <col min="3845" max="3845" width="20.88671875" style="1" bestFit="1" customWidth="1"/>
    <col min="3846" max="3847" width="7" style="1" customWidth="1"/>
    <col min="3848" max="3848" width="12" style="1" bestFit="1" customWidth="1"/>
    <col min="3849" max="3851" width="7" style="1" customWidth="1"/>
    <col min="3852" max="3852" width="7.5546875" style="1" customWidth="1"/>
    <col min="3853" max="4095" width="8.88671875" style="1"/>
    <col min="4096" max="4096" width="5.44140625" style="1" customWidth="1"/>
    <col min="4097" max="4097" width="9.44140625" style="1" customWidth="1"/>
    <col min="4098" max="4098" width="13.5546875" style="1" customWidth="1"/>
    <col min="4099" max="4099" width="10.88671875" style="1" customWidth="1"/>
    <col min="4100" max="4100" width="13.88671875" style="1" bestFit="1" customWidth="1"/>
    <col min="4101" max="4101" width="20.88671875" style="1" bestFit="1" customWidth="1"/>
    <col min="4102" max="4103" width="7" style="1" customWidth="1"/>
    <col min="4104" max="4104" width="12" style="1" bestFit="1" customWidth="1"/>
    <col min="4105" max="4107" width="7" style="1" customWidth="1"/>
    <col min="4108" max="4108" width="7.5546875" style="1" customWidth="1"/>
    <col min="4109" max="4351" width="8.88671875" style="1"/>
    <col min="4352" max="4352" width="5.44140625" style="1" customWidth="1"/>
    <col min="4353" max="4353" width="9.44140625" style="1" customWidth="1"/>
    <col min="4354" max="4354" width="13.5546875" style="1" customWidth="1"/>
    <col min="4355" max="4355" width="10.88671875" style="1" customWidth="1"/>
    <col min="4356" max="4356" width="13.88671875" style="1" bestFit="1" customWidth="1"/>
    <col min="4357" max="4357" width="20.88671875" style="1" bestFit="1" customWidth="1"/>
    <col min="4358" max="4359" width="7" style="1" customWidth="1"/>
    <col min="4360" max="4360" width="12" style="1" bestFit="1" customWidth="1"/>
    <col min="4361" max="4363" width="7" style="1" customWidth="1"/>
    <col min="4364" max="4364" width="7.5546875" style="1" customWidth="1"/>
    <col min="4365" max="4607" width="8.88671875" style="1"/>
    <col min="4608" max="4608" width="5.44140625" style="1" customWidth="1"/>
    <col min="4609" max="4609" width="9.44140625" style="1" customWidth="1"/>
    <col min="4610" max="4610" width="13.5546875" style="1" customWidth="1"/>
    <col min="4611" max="4611" width="10.88671875" style="1" customWidth="1"/>
    <col min="4612" max="4612" width="13.88671875" style="1" bestFit="1" customWidth="1"/>
    <col min="4613" max="4613" width="20.88671875" style="1" bestFit="1" customWidth="1"/>
    <col min="4614" max="4615" width="7" style="1" customWidth="1"/>
    <col min="4616" max="4616" width="12" style="1" bestFit="1" customWidth="1"/>
    <col min="4617" max="4619" width="7" style="1" customWidth="1"/>
    <col min="4620" max="4620" width="7.5546875" style="1" customWidth="1"/>
    <col min="4621" max="4863" width="8.88671875" style="1"/>
    <col min="4864" max="4864" width="5.44140625" style="1" customWidth="1"/>
    <col min="4865" max="4865" width="9.44140625" style="1" customWidth="1"/>
    <col min="4866" max="4866" width="13.5546875" style="1" customWidth="1"/>
    <col min="4867" max="4867" width="10.88671875" style="1" customWidth="1"/>
    <col min="4868" max="4868" width="13.88671875" style="1" bestFit="1" customWidth="1"/>
    <col min="4869" max="4869" width="20.88671875" style="1" bestFit="1" customWidth="1"/>
    <col min="4870" max="4871" width="7" style="1" customWidth="1"/>
    <col min="4872" max="4872" width="12" style="1" bestFit="1" customWidth="1"/>
    <col min="4873" max="4875" width="7" style="1" customWidth="1"/>
    <col min="4876" max="4876" width="7.5546875" style="1" customWidth="1"/>
    <col min="4877" max="5119" width="8.88671875" style="1"/>
    <col min="5120" max="5120" width="5.44140625" style="1" customWidth="1"/>
    <col min="5121" max="5121" width="9.44140625" style="1" customWidth="1"/>
    <col min="5122" max="5122" width="13.5546875" style="1" customWidth="1"/>
    <col min="5123" max="5123" width="10.88671875" style="1" customWidth="1"/>
    <col min="5124" max="5124" width="13.88671875" style="1" bestFit="1" customWidth="1"/>
    <col min="5125" max="5125" width="20.88671875" style="1" bestFit="1" customWidth="1"/>
    <col min="5126" max="5127" width="7" style="1" customWidth="1"/>
    <col min="5128" max="5128" width="12" style="1" bestFit="1" customWidth="1"/>
    <col min="5129" max="5131" width="7" style="1" customWidth="1"/>
    <col min="5132" max="5132" width="7.5546875" style="1" customWidth="1"/>
    <col min="5133" max="5375" width="8.88671875" style="1"/>
    <col min="5376" max="5376" width="5.44140625" style="1" customWidth="1"/>
    <col min="5377" max="5377" width="9.44140625" style="1" customWidth="1"/>
    <col min="5378" max="5378" width="13.5546875" style="1" customWidth="1"/>
    <col min="5379" max="5379" width="10.88671875" style="1" customWidth="1"/>
    <col min="5380" max="5380" width="13.88671875" style="1" bestFit="1" customWidth="1"/>
    <col min="5381" max="5381" width="20.88671875" style="1" bestFit="1" customWidth="1"/>
    <col min="5382" max="5383" width="7" style="1" customWidth="1"/>
    <col min="5384" max="5384" width="12" style="1" bestFit="1" customWidth="1"/>
    <col min="5385" max="5387" width="7" style="1" customWidth="1"/>
    <col min="5388" max="5388" width="7.5546875" style="1" customWidth="1"/>
    <col min="5389" max="5631" width="8.88671875" style="1"/>
    <col min="5632" max="5632" width="5.44140625" style="1" customWidth="1"/>
    <col min="5633" max="5633" width="9.44140625" style="1" customWidth="1"/>
    <col min="5634" max="5634" width="13.5546875" style="1" customWidth="1"/>
    <col min="5635" max="5635" width="10.88671875" style="1" customWidth="1"/>
    <col min="5636" max="5636" width="13.88671875" style="1" bestFit="1" customWidth="1"/>
    <col min="5637" max="5637" width="20.88671875" style="1" bestFit="1" customWidth="1"/>
    <col min="5638" max="5639" width="7" style="1" customWidth="1"/>
    <col min="5640" max="5640" width="12" style="1" bestFit="1" customWidth="1"/>
    <col min="5641" max="5643" width="7" style="1" customWidth="1"/>
    <col min="5644" max="5644" width="7.5546875" style="1" customWidth="1"/>
    <col min="5645" max="5887" width="8.88671875" style="1"/>
    <col min="5888" max="5888" width="5.44140625" style="1" customWidth="1"/>
    <col min="5889" max="5889" width="9.44140625" style="1" customWidth="1"/>
    <col min="5890" max="5890" width="13.5546875" style="1" customWidth="1"/>
    <col min="5891" max="5891" width="10.88671875" style="1" customWidth="1"/>
    <col min="5892" max="5892" width="13.88671875" style="1" bestFit="1" customWidth="1"/>
    <col min="5893" max="5893" width="20.88671875" style="1" bestFit="1" customWidth="1"/>
    <col min="5894" max="5895" width="7" style="1" customWidth="1"/>
    <col min="5896" max="5896" width="12" style="1" bestFit="1" customWidth="1"/>
    <col min="5897" max="5899" width="7" style="1" customWidth="1"/>
    <col min="5900" max="5900" width="7.5546875" style="1" customWidth="1"/>
    <col min="5901" max="6143" width="8.88671875" style="1"/>
    <col min="6144" max="6144" width="5.44140625" style="1" customWidth="1"/>
    <col min="6145" max="6145" width="9.44140625" style="1" customWidth="1"/>
    <col min="6146" max="6146" width="13.5546875" style="1" customWidth="1"/>
    <col min="6147" max="6147" width="10.88671875" style="1" customWidth="1"/>
    <col min="6148" max="6148" width="13.88671875" style="1" bestFit="1" customWidth="1"/>
    <col min="6149" max="6149" width="20.88671875" style="1" bestFit="1" customWidth="1"/>
    <col min="6150" max="6151" width="7" style="1" customWidth="1"/>
    <col min="6152" max="6152" width="12" style="1" bestFit="1" customWidth="1"/>
    <col min="6153" max="6155" width="7" style="1" customWidth="1"/>
    <col min="6156" max="6156" width="7.5546875" style="1" customWidth="1"/>
    <col min="6157" max="6399" width="8.88671875" style="1"/>
    <col min="6400" max="6400" width="5.44140625" style="1" customWidth="1"/>
    <col min="6401" max="6401" width="9.44140625" style="1" customWidth="1"/>
    <col min="6402" max="6402" width="13.5546875" style="1" customWidth="1"/>
    <col min="6403" max="6403" width="10.88671875" style="1" customWidth="1"/>
    <col min="6404" max="6404" width="13.88671875" style="1" bestFit="1" customWidth="1"/>
    <col min="6405" max="6405" width="20.88671875" style="1" bestFit="1" customWidth="1"/>
    <col min="6406" max="6407" width="7" style="1" customWidth="1"/>
    <col min="6408" max="6408" width="12" style="1" bestFit="1" customWidth="1"/>
    <col min="6409" max="6411" width="7" style="1" customWidth="1"/>
    <col min="6412" max="6412" width="7.5546875" style="1" customWidth="1"/>
    <col min="6413" max="6655" width="8.88671875" style="1"/>
    <col min="6656" max="6656" width="5.44140625" style="1" customWidth="1"/>
    <col min="6657" max="6657" width="9.44140625" style="1" customWidth="1"/>
    <col min="6658" max="6658" width="13.5546875" style="1" customWidth="1"/>
    <col min="6659" max="6659" width="10.88671875" style="1" customWidth="1"/>
    <col min="6660" max="6660" width="13.88671875" style="1" bestFit="1" customWidth="1"/>
    <col min="6661" max="6661" width="20.88671875" style="1" bestFit="1" customWidth="1"/>
    <col min="6662" max="6663" width="7" style="1" customWidth="1"/>
    <col min="6664" max="6664" width="12" style="1" bestFit="1" customWidth="1"/>
    <col min="6665" max="6667" width="7" style="1" customWidth="1"/>
    <col min="6668" max="6668" width="7.5546875" style="1" customWidth="1"/>
    <col min="6669" max="6911" width="8.88671875" style="1"/>
    <col min="6912" max="6912" width="5.44140625" style="1" customWidth="1"/>
    <col min="6913" max="6913" width="9.44140625" style="1" customWidth="1"/>
    <col min="6914" max="6914" width="13.5546875" style="1" customWidth="1"/>
    <col min="6915" max="6915" width="10.88671875" style="1" customWidth="1"/>
    <col min="6916" max="6916" width="13.88671875" style="1" bestFit="1" customWidth="1"/>
    <col min="6917" max="6917" width="20.88671875" style="1" bestFit="1" customWidth="1"/>
    <col min="6918" max="6919" width="7" style="1" customWidth="1"/>
    <col min="6920" max="6920" width="12" style="1" bestFit="1" customWidth="1"/>
    <col min="6921" max="6923" width="7" style="1" customWidth="1"/>
    <col min="6924" max="6924" width="7.5546875" style="1" customWidth="1"/>
    <col min="6925" max="7167" width="8.88671875" style="1"/>
    <col min="7168" max="7168" width="5.44140625" style="1" customWidth="1"/>
    <col min="7169" max="7169" width="9.44140625" style="1" customWidth="1"/>
    <col min="7170" max="7170" width="13.5546875" style="1" customWidth="1"/>
    <col min="7171" max="7171" width="10.88671875" style="1" customWidth="1"/>
    <col min="7172" max="7172" width="13.88671875" style="1" bestFit="1" customWidth="1"/>
    <col min="7173" max="7173" width="20.88671875" style="1" bestFit="1" customWidth="1"/>
    <col min="7174" max="7175" width="7" style="1" customWidth="1"/>
    <col min="7176" max="7176" width="12" style="1" bestFit="1" customWidth="1"/>
    <col min="7177" max="7179" width="7" style="1" customWidth="1"/>
    <col min="7180" max="7180" width="7.5546875" style="1" customWidth="1"/>
    <col min="7181" max="7423" width="8.88671875" style="1"/>
    <col min="7424" max="7424" width="5.44140625" style="1" customWidth="1"/>
    <col min="7425" max="7425" width="9.44140625" style="1" customWidth="1"/>
    <col min="7426" max="7426" width="13.5546875" style="1" customWidth="1"/>
    <col min="7427" max="7427" width="10.88671875" style="1" customWidth="1"/>
    <col min="7428" max="7428" width="13.88671875" style="1" bestFit="1" customWidth="1"/>
    <col min="7429" max="7429" width="20.88671875" style="1" bestFit="1" customWidth="1"/>
    <col min="7430" max="7431" width="7" style="1" customWidth="1"/>
    <col min="7432" max="7432" width="12" style="1" bestFit="1" customWidth="1"/>
    <col min="7433" max="7435" width="7" style="1" customWidth="1"/>
    <col min="7436" max="7436" width="7.5546875" style="1" customWidth="1"/>
    <col min="7437" max="7679" width="8.88671875" style="1"/>
    <col min="7680" max="7680" width="5.44140625" style="1" customWidth="1"/>
    <col min="7681" max="7681" width="9.44140625" style="1" customWidth="1"/>
    <col min="7682" max="7682" width="13.5546875" style="1" customWidth="1"/>
    <col min="7683" max="7683" width="10.88671875" style="1" customWidth="1"/>
    <col min="7684" max="7684" width="13.88671875" style="1" bestFit="1" customWidth="1"/>
    <col min="7685" max="7685" width="20.88671875" style="1" bestFit="1" customWidth="1"/>
    <col min="7686" max="7687" width="7" style="1" customWidth="1"/>
    <col min="7688" max="7688" width="12" style="1" bestFit="1" customWidth="1"/>
    <col min="7689" max="7691" width="7" style="1" customWidth="1"/>
    <col min="7692" max="7692" width="7.5546875" style="1" customWidth="1"/>
    <col min="7693" max="7935" width="8.88671875" style="1"/>
    <col min="7936" max="7936" width="5.44140625" style="1" customWidth="1"/>
    <col min="7937" max="7937" width="9.44140625" style="1" customWidth="1"/>
    <col min="7938" max="7938" width="13.5546875" style="1" customWidth="1"/>
    <col min="7939" max="7939" width="10.88671875" style="1" customWidth="1"/>
    <col min="7940" max="7940" width="13.88671875" style="1" bestFit="1" customWidth="1"/>
    <col min="7941" max="7941" width="20.88671875" style="1" bestFit="1" customWidth="1"/>
    <col min="7942" max="7943" width="7" style="1" customWidth="1"/>
    <col min="7944" max="7944" width="12" style="1" bestFit="1" customWidth="1"/>
    <col min="7945" max="7947" width="7" style="1" customWidth="1"/>
    <col min="7948" max="7948" width="7.5546875" style="1" customWidth="1"/>
    <col min="7949" max="8191" width="8.88671875" style="1"/>
    <col min="8192" max="8192" width="5.44140625" style="1" customWidth="1"/>
    <col min="8193" max="8193" width="9.44140625" style="1" customWidth="1"/>
    <col min="8194" max="8194" width="13.5546875" style="1" customWidth="1"/>
    <col min="8195" max="8195" width="10.88671875" style="1" customWidth="1"/>
    <col min="8196" max="8196" width="13.88671875" style="1" bestFit="1" customWidth="1"/>
    <col min="8197" max="8197" width="20.88671875" style="1" bestFit="1" customWidth="1"/>
    <col min="8198" max="8199" width="7" style="1" customWidth="1"/>
    <col min="8200" max="8200" width="12" style="1" bestFit="1" customWidth="1"/>
    <col min="8201" max="8203" width="7" style="1" customWidth="1"/>
    <col min="8204" max="8204" width="7.5546875" style="1" customWidth="1"/>
    <col min="8205" max="8447" width="8.88671875" style="1"/>
    <col min="8448" max="8448" width="5.44140625" style="1" customWidth="1"/>
    <col min="8449" max="8449" width="9.44140625" style="1" customWidth="1"/>
    <col min="8450" max="8450" width="13.5546875" style="1" customWidth="1"/>
    <col min="8451" max="8451" width="10.88671875" style="1" customWidth="1"/>
    <col min="8452" max="8452" width="13.88671875" style="1" bestFit="1" customWidth="1"/>
    <col min="8453" max="8453" width="20.88671875" style="1" bestFit="1" customWidth="1"/>
    <col min="8454" max="8455" width="7" style="1" customWidth="1"/>
    <col min="8456" max="8456" width="12" style="1" bestFit="1" customWidth="1"/>
    <col min="8457" max="8459" width="7" style="1" customWidth="1"/>
    <col min="8460" max="8460" width="7.5546875" style="1" customWidth="1"/>
    <col min="8461" max="8703" width="8.88671875" style="1"/>
    <col min="8704" max="8704" width="5.44140625" style="1" customWidth="1"/>
    <col min="8705" max="8705" width="9.44140625" style="1" customWidth="1"/>
    <col min="8706" max="8706" width="13.5546875" style="1" customWidth="1"/>
    <col min="8707" max="8707" width="10.88671875" style="1" customWidth="1"/>
    <col min="8708" max="8708" width="13.88671875" style="1" bestFit="1" customWidth="1"/>
    <col min="8709" max="8709" width="20.88671875" style="1" bestFit="1" customWidth="1"/>
    <col min="8710" max="8711" width="7" style="1" customWidth="1"/>
    <col min="8712" max="8712" width="12" style="1" bestFit="1" customWidth="1"/>
    <col min="8713" max="8715" width="7" style="1" customWidth="1"/>
    <col min="8716" max="8716" width="7.5546875" style="1" customWidth="1"/>
    <col min="8717" max="8959" width="8.88671875" style="1"/>
    <col min="8960" max="8960" width="5.44140625" style="1" customWidth="1"/>
    <col min="8961" max="8961" width="9.44140625" style="1" customWidth="1"/>
    <col min="8962" max="8962" width="13.5546875" style="1" customWidth="1"/>
    <col min="8963" max="8963" width="10.88671875" style="1" customWidth="1"/>
    <col min="8964" max="8964" width="13.88671875" style="1" bestFit="1" customWidth="1"/>
    <col min="8965" max="8965" width="20.88671875" style="1" bestFit="1" customWidth="1"/>
    <col min="8966" max="8967" width="7" style="1" customWidth="1"/>
    <col min="8968" max="8968" width="12" style="1" bestFit="1" customWidth="1"/>
    <col min="8969" max="8971" width="7" style="1" customWidth="1"/>
    <col min="8972" max="8972" width="7.5546875" style="1" customWidth="1"/>
    <col min="8973" max="9215" width="8.88671875" style="1"/>
    <col min="9216" max="9216" width="5.44140625" style="1" customWidth="1"/>
    <col min="9217" max="9217" width="9.44140625" style="1" customWidth="1"/>
    <col min="9218" max="9218" width="13.5546875" style="1" customWidth="1"/>
    <col min="9219" max="9219" width="10.88671875" style="1" customWidth="1"/>
    <col min="9220" max="9220" width="13.88671875" style="1" bestFit="1" customWidth="1"/>
    <col min="9221" max="9221" width="20.88671875" style="1" bestFit="1" customWidth="1"/>
    <col min="9222" max="9223" width="7" style="1" customWidth="1"/>
    <col min="9224" max="9224" width="12" style="1" bestFit="1" customWidth="1"/>
    <col min="9225" max="9227" width="7" style="1" customWidth="1"/>
    <col min="9228" max="9228" width="7.5546875" style="1" customWidth="1"/>
    <col min="9229" max="9471" width="8.88671875" style="1"/>
    <col min="9472" max="9472" width="5.44140625" style="1" customWidth="1"/>
    <col min="9473" max="9473" width="9.44140625" style="1" customWidth="1"/>
    <col min="9474" max="9474" width="13.5546875" style="1" customWidth="1"/>
    <col min="9475" max="9475" width="10.88671875" style="1" customWidth="1"/>
    <col min="9476" max="9476" width="13.88671875" style="1" bestFit="1" customWidth="1"/>
    <col min="9477" max="9477" width="20.88671875" style="1" bestFit="1" customWidth="1"/>
    <col min="9478" max="9479" width="7" style="1" customWidth="1"/>
    <col min="9480" max="9480" width="12" style="1" bestFit="1" customWidth="1"/>
    <col min="9481" max="9483" width="7" style="1" customWidth="1"/>
    <col min="9484" max="9484" width="7.5546875" style="1" customWidth="1"/>
    <col min="9485" max="9727" width="8.88671875" style="1"/>
    <col min="9728" max="9728" width="5.44140625" style="1" customWidth="1"/>
    <col min="9729" max="9729" width="9.44140625" style="1" customWidth="1"/>
    <col min="9730" max="9730" width="13.5546875" style="1" customWidth="1"/>
    <col min="9731" max="9731" width="10.88671875" style="1" customWidth="1"/>
    <col min="9732" max="9732" width="13.88671875" style="1" bestFit="1" customWidth="1"/>
    <col min="9733" max="9733" width="20.88671875" style="1" bestFit="1" customWidth="1"/>
    <col min="9734" max="9735" width="7" style="1" customWidth="1"/>
    <col min="9736" max="9736" width="12" style="1" bestFit="1" customWidth="1"/>
    <col min="9737" max="9739" width="7" style="1" customWidth="1"/>
    <col min="9740" max="9740" width="7.5546875" style="1" customWidth="1"/>
    <col min="9741" max="9983" width="8.88671875" style="1"/>
    <col min="9984" max="9984" width="5.44140625" style="1" customWidth="1"/>
    <col min="9985" max="9985" width="9.44140625" style="1" customWidth="1"/>
    <col min="9986" max="9986" width="13.5546875" style="1" customWidth="1"/>
    <col min="9987" max="9987" width="10.88671875" style="1" customWidth="1"/>
    <col min="9988" max="9988" width="13.88671875" style="1" bestFit="1" customWidth="1"/>
    <col min="9989" max="9989" width="20.88671875" style="1" bestFit="1" customWidth="1"/>
    <col min="9990" max="9991" width="7" style="1" customWidth="1"/>
    <col min="9992" max="9992" width="12" style="1" bestFit="1" customWidth="1"/>
    <col min="9993" max="9995" width="7" style="1" customWidth="1"/>
    <col min="9996" max="9996" width="7.5546875" style="1" customWidth="1"/>
    <col min="9997" max="10239" width="8.88671875" style="1"/>
    <col min="10240" max="10240" width="5.44140625" style="1" customWidth="1"/>
    <col min="10241" max="10241" width="9.44140625" style="1" customWidth="1"/>
    <col min="10242" max="10242" width="13.5546875" style="1" customWidth="1"/>
    <col min="10243" max="10243" width="10.88671875" style="1" customWidth="1"/>
    <col min="10244" max="10244" width="13.88671875" style="1" bestFit="1" customWidth="1"/>
    <col min="10245" max="10245" width="20.88671875" style="1" bestFit="1" customWidth="1"/>
    <col min="10246" max="10247" width="7" style="1" customWidth="1"/>
    <col min="10248" max="10248" width="12" style="1" bestFit="1" customWidth="1"/>
    <col min="10249" max="10251" width="7" style="1" customWidth="1"/>
    <col min="10252" max="10252" width="7.5546875" style="1" customWidth="1"/>
    <col min="10253" max="10495" width="8.88671875" style="1"/>
    <col min="10496" max="10496" width="5.44140625" style="1" customWidth="1"/>
    <col min="10497" max="10497" width="9.44140625" style="1" customWidth="1"/>
    <col min="10498" max="10498" width="13.5546875" style="1" customWidth="1"/>
    <col min="10499" max="10499" width="10.88671875" style="1" customWidth="1"/>
    <col min="10500" max="10500" width="13.88671875" style="1" bestFit="1" customWidth="1"/>
    <col min="10501" max="10501" width="20.88671875" style="1" bestFit="1" customWidth="1"/>
    <col min="10502" max="10503" width="7" style="1" customWidth="1"/>
    <col min="10504" max="10504" width="12" style="1" bestFit="1" customWidth="1"/>
    <col min="10505" max="10507" width="7" style="1" customWidth="1"/>
    <col min="10508" max="10508" width="7.5546875" style="1" customWidth="1"/>
    <col min="10509" max="10751" width="8.88671875" style="1"/>
    <col min="10752" max="10752" width="5.44140625" style="1" customWidth="1"/>
    <col min="10753" max="10753" width="9.44140625" style="1" customWidth="1"/>
    <col min="10754" max="10754" width="13.5546875" style="1" customWidth="1"/>
    <col min="10755" max="10755" width="10.88671875" style="1" customWidth="1"/>
    <col min="10756" max="10756" width="13.88671875" style="1" bestFit="1" customWidth="1"/>
    <col min="10757" max="10757" width="20.88671875" style="1" bestFit="1" customWidth="1"/>
    <col min="10758" max="10759" width="7" style="1" customWidth="1"/>
    <col min="10760" max="10760" width="12" style="1" bestFit="1" customWidth="1"/>
    <col min="10761" max="10763" width="7" style="1" customWidth="1"/>
    <col min="10764" max="10764" width="7.5546875" style="1" customWidth="1"/>
    <col min="10765" max="11007" width="8.88671875" style="1"/>
    <col min="11008" max="11008" width="5.44140625" style="1" customWidth="1"/>
    <col min="11009" max="11009" width="9.44140625" style="1" customWidth="1"/>
    <col min="11010" max="11010" width="13.5546875" style="1" customWidth="1"/>
    <col min="11011" max="11011" width="10.88671875" style="1" customWidth="1"/>
    <col min="11012" max="11012" width="13.88671875" style="1" bestFit="1" customWidth="1"/>
    <col min="11013" max="11013" width="20.88671875" style="1" bestFit="1" customWidth="1"/>
    <col min="11014" max="11015" width="7" style="1" customWidth="1"/>
    <col min="11016" max="11016" width="12" style="1" bestFit="1" customWidth="1"/>
    <col min="11017" max="11019" width="7" style="1" customWidth="1"/>
    <col min="11020" max="11020" width="7.5546875" style="1" customWidth="1"/>
    <col min="11021" max="11263" width="8.88671875" style="1"/>
    <col min="11264" max="11264" width="5.44140625" style="1" customWidth="1"/>
    <col min="11265" max="11265" width="9.44140625" style="1" customWidth="1"/>
    <col min="11266" max="11266" width="13.5546875" style="1" customWidth="1"/>
    <col min="11267" max="11267" width="10.88671875" style="1" customWidth="1"/>
    <col min="11268" max="11268" width="13.88671875" style="1" bestFit="1" customWidth="1"/>
    <col min="11269" max="11269" width="20.88671875" style="1" bestFit="1" customWidth="1"/>
    <col min="11270" max="11271" width="7" style="1" customWidth="1"/>
    <col min="11272" max="11272" width="12" style="1" bestFit="1" customWidth="1"/>
    <col min="11273" max="11275" width="7" style="1" customWidth="1"/>
    <col min="11276" max="11276" width="7.5546875" style="1" customWidth="1"/>
    <col min="11277" max="11519" width="8.88671875" style="1"/>
    <col min="11520" max="11520" width="5.44140625" style="1" customWidth="1"/>
    <col min="11521" max="11521" width="9.44140625" style="1" customWidth="1"/>
    <col min="11522" max="11522" width="13.5546875" style="1" customWidth="1"/>
    <col min="11523" max="11523" width="10.88671875" style="1" customWidth="1"/>
    <col min="11524" max="11524" width="13.88671875" style="1" bestFit="1" customWidth="1"/>
    <col min="11525" max="11525" width="20.88671875" style="1" bestFit="1" customWidth="1"/>
    <col min="11526" max="11527" width="7" style="1" customWidth="1"/>
    <col min="11528" max="11528" width="12" style="1" bestFit="1" customWidth="1"/>
    <col min="11529" max="11531" width="7" style="1" customWidth="1"/>
    <col min="11532" max="11532" width="7.5546875" style="1" customWidth="1"/>
    <col min="11533" max="11775" width="8.88671875" style="1"/>
    <col min="11776" max="11776" width="5.44140625" style="1" customWidth="1"/>
    <col min="11777" max="11777" width="9.44140625" style="1" customWidth="1"/>
    <col min="11778" max="11778" width="13.5546875" style="1" customWidth="1"/>
    <col min="11779" max="11779" width="10.88671875" style="1" customWidth="1"/>
    <col min="11780" max="11780" width="13.88671875" style="1" bestFit="1" customWidth="1"/>
    <col min="11781" max="11781" width="20.88671875" style="1" bestFit="1" customWidth="1"/>
    <col min="11782" max="11783" width="7" style="1" customWidth="1"/>
    <col min="11784" max="11784" width="12" style="1" bestFit="1" customWidth="1"/>
    <col min="11785" max="11787" width="7" style="1" customWidth="1"/>
    <col min="11788" max="11788" width="7.5546875" style="1" customWidth="1"/>
    <col min="11789" max="12031" width="8.88671875" style="1"/>
    <col min="12032" max="12032" width="5.44140625" style="1" customWidth="1"/>
    <col min="12033" max="12033" width="9.44140625" style="1" customWidth="1"/>
    <col min="12034" max="12034" width="13.5546875" style="1" customWidth="1"/>
    <col min="12035" max="12035" width="10.88671875" style="1" customWidth="1"/>
    <col min="12036" max="12036" width="13.88671875" style="1" bestFit="1" customWidth="1"/>
    <col min="12037" max="12037" width="20.88671875" style="1" bestFit="1" customWidth="1"/>
    <col min="12038" max="12039" width="7" style="1" customWidth="1"/>
    <col min="12040" max="12040" width="12" style="1" bestFit="1" customWidth="1"/>
    <col min="12041" max="12043" width="7" style="1" customWidth="1"/>
    <col min="12044" max="12044" width="7.5546875" style="1" customWidth="1"/>
    <col min="12045" max="12287" width="8.88671875" style="1"/>
    <col min="12288" max="12288" width="5.44140625" style="1" customWidth="1"/>
    <col min="12289" max="12289" width="9.44140625" style="1" customWidth="1"/>
    <col min="12290" max="12290" width="13.5546875" style="1" customWidth="1"/>
    <col min="12291" max="12291" width="10.88671875" style="1" customWidth="1"/>
    <col min="12292" max="12292" width="13.88671875" style="1" bestFit="1" customWidth="1"/>
    <col min="12293" max="12293" width="20.88671875" style="1" bestFit="1" customWidth="1"/>
    <col min="12294" max="12295" width="7" style="1" customWidth="1"/>
    <col min="12296" max="12296" width="12" style="1" bestFit="1" customWidth="1"/>
    <col min="12297" max="12299" width="7" style="1" customWidth="1"/>
    <col min="12300" max="12300" width="7.5546875" style="1" customWidth="1"/>
    <col min="12301" max="12543" width="8.88671875" style="1"/>
    <col min="12544" max="12544" width="5.44140625" style="1" customWidth="1"/>
    <col min="12545" max="12545" width="9.44140625" style="1" customWidth="1"/>
    <col min="12546" max="12546" width="13.5546875" style="1" customWidth="1"/>
    <col min="12547" max="12547" width="10.88671875" style="1" customWidth="1"/>
    <col min="12548" max="12548" width="13.88671875" style="1" bestFit="1" customWidth="1"/>
    <col min="12549" max="12549" width="20.88671875" style="1" bestFit="1" customWidth="1"/>
    <col min="12550" max="12551" width="7" style="1" customWidth="1"/>
    <col min="12552" max="12552" width="12" style="1" bestFit="1" customWidth="1"/>
    <col min="12553" max="12555" width="7" style="1" customWidth="1"/>
    <col min="12556" max="12556" width="7.5546875" style="1" customWidth="1"/>
    <col min="12557" max="12799" width="8.88671875" style="1"/>
    <col min="12800" max="12800" width="5.44140625" style="1" customWidth="1"/>
    <col min="12801" max="12801" width="9.44140625" style="1" customWidth="1"/>
    <col min="12802" max="12802" width="13.5546875" style="1" customWidth="1"/>
    <col min="12803" max="12803" width="10.88671875" style="1" customWidth="1"/>
    <col min="12804" max="12804" width="13.88671875" style="1" bestFit="1" customWidth="1"/>
    <col min="12805" max="12805" width="20.88671875" style="1" bestFit="1" customWidth="1"/>
    <col min="12806" max="12807" width="7" style="1" customWidth="1"/>
    <col min="12808" max="12808" width="12" style="1" bestFit="1" customWidth="1"/>
    <col min="12809" max="12811" width="7" style="1" customWidth="1"/>
    <col min="12812" max="12812" width="7.5546875" style="1" customWidth="1"/>
    <col min="12813" max="13055" width="8.88671875" style="1"/>
    <col min="13056" max="13056" width="5.44140625" style="1" customWidth="1"/>
    <col min="13057" max="13057" width="9.44140625" style="1" customWidth="1"/>
    <col min="13058" max="13058" width="13.5546875" style="1" customWidth="1"/>
    <col min="13059" max="13059" width="10.88671875" style="1" customWidth="1"/>
    <col min="13060" max="13060" width="13.88671875" style="1" bestFit="1" customWidth="1"/>
    <col min="13061" max="13061" width="20.88671875" style="1" bestFit="1" customWidth="1"/>
    <col min="13062" max="13063" width="7" style="1" customWidth="1"/>
    <col min="13064" max="13064" width="12" style="1" bestFit="1" customWidth="1"/>
    <col min="13065" max="13067" width="7" style="1" customWidth="1"/>
    <col min="13068" max="13068" width="7.5546875" style="1" customWidth="1"/>
    <col min="13069" max="13311" width="8.88671875" style="1"/>
    <col min="13312" max="13312" width="5.44140625" style="1" customWidth="1"/>
    <col min="13313" max="13313" width="9.44140625" style="1" customWidth="1"/>
    <col min="13314" max="13314" width="13.5546875" style="1" customWidth="1"/>
    <col min="13315" max="13315" width="10.88671875" style="1" customWidth="1"/>
    <col min="13316" max="13316" width="13.88671875" style="1" bestFit="1" customWidth="1"/>
    <col min="13317" max="13317" width="20.88671875" style="1" bestFit="1" customWidth="1"/>
    <col min="13318" max="13319" width="7" style="1" customWidth="1"/>
    <col min="13320" max="13320" width="12" style="1" bestFit="1" customWidth="1"/>
    <col min="13321" max="13323" width="7" style="1" customWidth="1"/>
    <col min="13324" max="13324" width="7.5546875" style="1" customWidth="1"/>
    <col min="13325" max="13567" width="8.88671875" style="1"/>
    <col min="13568" max="13568" width="5.44140625" style="1" customWidth="1"/>
    <col min="13569" max="13569" width="9.44140625" style="1" customWidth="1"/>
    <col min="13570" max="13570" width="13.5546875" style="1" customWidth="1"/>
    <col min="13571" max="13571" width="10.88671875" style="1" customWidth="1"/>
    <col min="13572" max="13572" width="13.88671875" style="1" bestFit="1" customWidth="1"/>
    <col min="13573" max="13573" width="20.88671875" style="1" bestFit="1" customWidth="1"/>
    <col min="13574" max="13575" width="7" style="1" customWidth="1"/>
    <col min="13576" max="13576" width="12" style="1" bestFit="1" customWidth="1"/>
    <col min="13577" max="13579" width="7" style="1" customWidth="1"/>
    <col min="13580" max="13580" width="7.5546875" style="1" customWidth="1"/>
    <col min="13581" max="13823" width="8.88671875" style="1"/>
    <col min="13824" max="13824" width="5.44140625" style="1" customWidth="1"/>
    <col min="13825" max="13825" width="9.44140625" style="1" customWidth="1"/>
    <col min="13826" max="13826" width="13.5546875" style="1" customWidth="1"/>
    <col min="13827" max="13827" width="10.88671875" style="1" customWidth="1"/>
    <col min="13828" max="13828" width="13.88671875" style="1" bestFit="1" customWidth="1"/>
    <col min="13829" max="13829" width="20.88671875" style="1" bestFit="1" customWidth="1"/>
    <col min="13830" max="13831" width="7" style="1" customWidth="1"/>
    <col min="13832" max="13832" width="12" style="1" bestFit="1" customWidth="1"/>
    <col min="13833" max="13835" width="7" style="1" customWidth="1"/>
    <col min="13836" max="13836" width="7.5546875" style="1" customWidth="1"/>
    <col min="13837" max="14079" width="8.88671875" style="1"/>
    <col min="14080" max="14080" width="5.44140625" style="1" customWidth="1"/>
    <col min="14081" max="14081" width="9.44140625" style="1" customWidth="1"/>
    <col min="14082" max="14082" width="13.5546875" style="1" customWidth="1"/>
    <col min="14083" max="14083" width="10.88671875" style="1" customWidth="1"/>
    <col min="14084" max="14084" width="13.88671875" style="1" bestFit="1" customWidth="1"/>
    <col min="14085" max="14085" width="20.88671875" style="1" bestFit="1" customWidth="1"/>
    <col min="14086" max="14087" width="7" style="1" customWidth="1"/>
    <col min="14088" max="14088" width="12" style="1" bestFit="1" customWidth="1"/>
    <col min="14089" max="14091" width="7" style="1" customWidth="1"/>
    <col min="14092" max="14092" width="7.5546875" style="1" customWidth="1"/>
    <col min="14093" max="14335" width="8.88671875" style="1"/>
    <col min="14336" max="14336" width="5.44140625" style="1" customWidth="1"/>
    <col min="14337" max="14337" width="9.44140625" style="1" customWidth="1"/>
    <col min="14338" max="14338" width="13.5546875" style="1" customWidth="1"/>
    <col min="14339" max="14339" width="10.88671875" style="1" customWidth="1"/>
    <col min="14340" max="14340" width="13.88671875" style="1" bestFit="1" customWidth="1"/>
    <col min="14341" max="14341" width="20.88671875" style="1" bestFit="1" customWidth="1"/>
    <col min="14342" max="14343" width="7" style="1" customWidth="1"/>
    <col min="14344" max="14344" width="12" style="1" bestFit="1" customWidth="1"/>
    <col min="14345" max="14347" width="7" style="1" customWidth="1"/>
    <col min="14348" max="14348" width="7.5546875" style="1" customWidth="1"/>
    <col min="14349" max="14591" width="8.88671875" style="1"/>
    <col min="14592" max="14592" width="5.44140625" style="1" customWidth="1"/>
    <col min="14593" max="14593" width="9.44140625" style="1" customWidth="1"/>
    <col min="14594" max="14594" width="13.5546875" style="1" customWidth="1"/>
    <col min="14595" max="14595" width="10.88671875" style="1" customWidth="1"/>
    <col min="14596" max="14596" width="13.88671875" style="1" bestFit="1" customWidth="1"/>
    <col min="14597" max="14597" width="20.88671875" style="1" bestFit="1" customWidth="1"/>
    <col min="14598" max="14599" width="7" style="1" customWidth="1"/>
    <col min="14600" max="14600" width="12" style="1" bestFit="1" customWidth="1"/>
    <col min="14601" max="14603" width="7" style="1" customWidth="1"/>
    <col min="14604" max="14604" width="7.5546875" style="1" customWidth="1"/>
    <col min="14605" max="14847" width="8.88671875" style="1"/>
    <col min="14848" max="14848" width="5.44140625" style="1" customWidth="1"/>
    <col min="14849" max="14849" width="9.44140625" style="1" customWidth="1"/>
    <col min="14850" max="14850" width="13.5546875" style="1" customWidth="1"/>
    <col min="14851" max="14851" width="10.88671875" style="1" customWidth="1"/>
    <col min="14852" max="14852" width="13.88671875" style="1" bestFit="1" customWidth="1"/>
    <col min="14853" max="14853" width="20.88671875" style="1" bestFit="1" customWidth="1"/>
    <col min="14854" max="14855" width="7" style="1" customWidth="1"/>
    <col min="14856" max="14856" width="12" style="1" bestFit="1" customWidth="1"/>
    <col min="14857" max="14859" width="7" style="1" customWidth="1"/>
    <col min="14860" max="14860" width="7.5546875" style="1" customWidth="1"/>
    <col min="14861" max="15103" width="8.88671875" style="1"/>
    <col min="15104" max="15104" width="5.44140625" style="1" customWidth="1"/>
    <col min="15105" max="15105" width="9.44140625" style="1" customWidth="1"/>
    <col min="15106" max="15106" width="13.5546875" style="1" customWidth="1"/>
    <col min="15107" max="15107" width="10.88671875" style="1" customWidth="1"/>
    <col min="15108" max="15108" width="13.88671875" style="1" bestFit="1" customWidth="1"/>
    <col min="15109" max="15109" width="20.88671875" style="1" bestFit="1" customWidth="1"/>
    <col min="15110" max="15111" width="7" style="1" customWidth="1"/>
    <col min="15112" max="15112" width="12" style="1" bestFit="1" customWidth="1"/>
    <col min="15113" max="15115" width="7" style="1" customWidth="1"/>
    <col min="15116" max="15116" width="7.5546875" style="1" customWidth="1"/>
    <col min="15117" max="15359" width="8.88671875" style="1"/>
    <col min="15360" max="15360" width="5.44140625" style="1" customWidth="1"/>
    <col min="15361" max="15361" width="9.44140625" style="1" customWidth="1"/>
    <col min="15362" max="15362" width="13.5546875" style="1" customWidth="1"/>
    <col min="15363" max="15363" width="10.88671875" style="1" customWidth="1"/>
    <col min="15364" max="15364" width="13.88671875" style="1" bestFit="1" customWidth="1"/>
    <col min="15365" max="15365" width="20.88671875" style="1" bestFit="1" customWidth="1"/>
    <col min="15366" max="15367" width="7" style="1" customWidth="1"/>
    <col min="15368" max="15368" width="12" style="1" bestFit="1" customWidth="1"/>
    <col min="15369" max="15371" width="7" style="1" customWidth="1"/>
    <col min="15372" max="15372" width="7.5546875" style="1" customWidth="1"/>
    <col min="15373" max="15615" width="8.88671875" style="1"/>
    <col min="15616" max="15616" width="5.44140625" style="1" customWidth="1"/>
    <col min="15617" max="15617" width="9.44140625" style="1" customWidth="1"/>
    <col min="15618" max="15618" width="13.5546875" style="1" customWidth="1"/>
    <col min="15619" max="15619" width="10.88671875" style="1" customWidth="1"/>
    <col min="15620" max="15620" width="13.88671875" style="1" bestFit="1" customWidth="1"/>
    <col min="15621" max="15621" width="20.88671875" style="1" bestFit="1" customWidth="1"/>
    <col min="15622" max="15623" width="7" style="1" customWidth="1"/>
    <col min="15624" max="15624" width="12" style="1" bestFit="1" customWidth="1"/>
    <col min="15625" max="15627" width="7" style="1" customWidth="1"/>
    <col min="15628" max="15628" width="7.5546875" style="1" customWidth="1"/>
    <col min="15629" max="15871" width="8.88671875" style="1"/>
    <col min="15872" max="15872" width="5.44140625" style="1" customWidth="1"/>
    <col min="15873" max="15873" width="9.44140625" style="1" customWidth="1"/>
    <col min="15874" max="15874" width="13.5546875" style="1" customWidth="1"/>
    <col min="15875" max="15875" width="10.88671875" style="1" customWidth="1"/>
    <col min="15876" max="15876" width="13.88671875" style="1" bestFit="1" customWidth="1"/>
    <col min="15877" max="15877" width="20.88671875" style="1" bestFit="1" customWidth="1"/>
    <col min="15878" max="15879" width="7" style="1" customWidth="1"/>
    <col min="15880" max="15880" width="12" style="1" bestFit="1" customWidth="1"/>
    <col min="15881" max="15883" width="7" style="1" customWidth="1"/>
    <col min="15884" max="15884" width="7.5546875" style="1" customWidth="1"/>
    <col min="15885" max="16127" width="8.88671875" style="1"/>
    <col min="16128" max="16128" width="5.44140625" style="1" customWidth="1"/>
    <col min="16129" max="16129" width="9.44140625" style="1" customWidth="1"/>
    <col min="16130" max="16130" width="13.5546875" style="1" customWidth="1"/>
    <col min="16131" max="16131" width="10.88671875" style="1" customWidth="1"/>
    <col min="16132" max="16132" width="13.88671875" style="1" bestFit="1" customWidth="1"/>
    <col min="16133" max="16133" width="20.88671875" style="1" bestFit="1" customWidth="1"/>
    <col min="16134" max="16135" width="7" style="1" customWidth="1"/>
    <col min="16136" max="16136" width="12" style="1" bestFit="1" customWidth="1"/>
    <col min="16137" max="16139" width="7" style="1" customWidth="1"/>
    <col min="16140" max="16140" width="7.5546875" style="1" customWidth="1"/>
    <col min="16141" max="16384" width="8.88671875" style="1"/>
  </cols>
  <sheetData>
    <row r="1" spans="1:16140" ht="17.399999999999999" x14ac:dyDescent="0.3">
      <c r="A1" s="79" t="s">
        <v>271</v>
      </c>
      <c r="B1" s="2"/>
      <c r="E1" s="2"/>
      <c r="F1" s="3"/>
      <c r="G1" s="80" t="s">
        <v>287</v>
      </c>
      <c r="H1" s="4"/>
      <c r="I1" s="1"/>
      <c r="J1" s="1"/>
      <c r="K1" s="1"/>
      <c r="L1" s="1"/>
    </row>
    <row r="2" spans="1:16140" s="5" customFormat="1" ht="4.2" x14ac:dyDescent="0.15">
      <c r="B2" s="6"/>
      <c r="E2" s="7"/>
    </row>
    <row r="3" spans="1:16140" s="34" customFormat="1" x14ac:dyDescent="0.25">
      <c r="A3" s="58"/>
      <c r="B3" s="59" t="s">
        <v>128</v>
      </c>
      <c r="C3" s="59"/>
      <c r="D3" s="59" t="s">
        <v>91</v>
      </c>
      <c r="E3" s="60"/>
      <c r="F3" s="61"/>
      <c r="G3" s="58"/>
      <c r="H3" s="42"/>
      <c r="I3" s="42"/>
      <c r="J3" s="42"/>
      <c r="K3" s="42"/>
      <c r="M3" s="1"/>
    </row>
    <row r="4" spans="1:16140" s="34" customFormat="1" ht="13.8" thickBot="1" x14ac:dyDescent="0.3">
      <c r="A4" s="58"/>
      <c r="B4" s="58"/>
      <c r="C4" s="58"/>
      <c r="D4" s="58" t="s">
        <v>709</v>
      </c>
      <c r="E4" s="58"/>
      <c r="F4" s="58"/>
      <c r="G4" s="58"/>
      <c r="H4" s="42"/>
      <c r="I4" s="42"/>
      <c r="J4" s="42"/>
      <c r="K4" s="42"/>
      <c r="M4" s="1"/>
    </row>
    <row r="5" spans="1:16140" s="34" customFormat="1" ht="17.399999999999999" customHeight="1" thickBot="1" x14ac:dyDescent="0.3">
      <c r="A5" s="62" t="s">
        <v>685</v>
      </c>
      <c r="B5" s="63" t="s">
        <v>0</v>
      </c>
      <c r="C5" s="64" t="s">
        <v>1</v>
      </c>
      <c r="D5" s="62" t="s">
        <v>2</v>
      </c>
      <c r="E5" s="62" t="s">
        <v>3</v>
      </c>
      <c r="F5" s="62" t="s">
        <v>4</v>
      </c>
      <c r="G5" s="65" t="s">
        <v>95</v>
      </c>
      <c r="H5" s="65" t="s">
        <v>130</v>
      </c>
      <c r="I5" s="117" t="s">
        <v>283</v>
      </c>
      <c r="J5" s="42"/>
      <c r="K5" s="42"/>
      <c r="M5" s="1"/>
    </row>
    <row r="6" spans="1:16140" s="34" customFormat="1" x14ac:dyDescent="0.25">
      <c r="A6" s="66">
        <v>1</v>
      </c>
      <c r="B6" s="67" t="s">
        <v>132</v>
      </c>
      <c r="C6" s="68" t="s">
        <v>227</v>
      </c>
      <c r="D6" s="69">
        <v>40444</v>
      </c>
      <c r="E6" s="70" t="s">
        <v>336</v>
      </c>
      <c r="F6" s="70" t="s">
        <v>222</v>
      </c>
      <c r="G6" s="72">
        <v>7.95</v>
      </c>
      <c r="H6" s="71">
        <v>8.1</v>
      </c>
      <c r="I6" s="116" t="str">
        <f>IF(ISBLANK(G6),"",IF(G6&lt;=7,"KSM",IF(G6&lt;=7.3,"I A",IF(G6&lt;=7.7,"II A",IF(G6&lt;=8.34,"III A",IF(G6&lt;=9.14,"I JA",IF(G6&lt;=9.64,"II JA",IF(G6&lt;=10.04,"III JA"))))))))</f>
        <v>III A</v>
      </c>
      <c r="J6" s="42"/>
      <c r="K6" s="42"/>
      <c r="M6" s="1"/>
    </row>
    <row r="7" spans="1:16140" s="34" customFormat="1" x14ac:dyDescent="0.25">
      <c r="A7" s="66">
        <v>2</v>
      </c>
      <c r="B7" s="67" t="s">
        <v>354</v>
      </c>
      <c r="C7" s="68" t="s">
        <v>355</v>
      </c>
      <c r="D7" s="69" t="s">
        <v>251</v>
      </c>
      <c r="E7" s="70" t="s">
        <v>683</v>
      </c>
      <c r="F7" s="70" t="s">
        <v>262</v>
      </c>
      <c r="G7" s="72">
        <v>8.66</v>
      </c>
      <c r="H7" s="71">
        <v>8.57</v>
      </c>
      <c r="I7" s="116" t="str">
        <f t="shared" ref="I7:I13" si="0">IF(ISBLANK(G7),"",IF(G7&lt;=7,"KSM",IF(G7&lt;=7.3,"I A",IF(G7&lt;=7.7,"II A",IF(G7&lt;=8.34,"III A",IF(G7&lt;=9.14,"I JA",IF(G7&lt;=9.64,"II JA",IF(G7&lt;=10.04,"III JA"))))))))</f>
        <v>I JA</v>
      </c>
      <c r="J7" s="42"/>
      <c r="K7" s="42"/>
      <c r="M7" s="1"/>
    </row>
    <row r="8" spans="1:16140" s="34" customFormat="1" x14ac:dyDescent="0.25">
      <c r="A8" s="66">
        <v>3</v>
      </c>
      <c r="B8" s="67" t="s">
        <v>667</v>
      </c>
      <c r="C8" s="68" t="s">
        <v>668</v>
      </c>
      <c r="D8" s="69" t="s">
        <v>669</v>
      </c>
      <c r="E8" s="70" t="s">
        <v>11</v>
      </c>
      <c r="F8" s="70" t="s">
        <v>670</v>
      </c>
      <c r="G8" s="72">
        <v>8.8000000000000007</v>
      </c>
      <c r="H8" s="71">
        <v>8.6199999999999992</v>
      </c>
      <c r="I8" s="116" t="str">
        <f t="shared" si="0"/>
        <v>I JA</v>
      </c>
      <c r="J8" s="42"/>
      <c r="K8" s="42"/>
      <c r="M8" s="1"/>
    </row>
    <row r="9" spans="1:16140" s="34" customFormat="1" x14ac:dyDescent="0.25">
      <c r="A9" s="66">
        <v>4</v>
      </c>
      <c r="B9" s="67" t="s">
        <v>503</v>
      </c>
      <c r="C9" s="68" t="s">
        <v>504</v>
      </c>
      <c r="D9" s="69" t="s">
        <v>296</v>
      </c>
      <c r="E9" s="70" t="s">
        <v>682</v>
      </c>
      <c r="F9" s="70" t="s">
        <v>488</v>
      </c>
      <c r="G9" s="72">
        <v>8.94</v>
      </c>
      <c r="H9" s="71">
        <v>8.77</v>
      </c>
      <c r="I9" s="116" t="str">
        <f t="shared" si="0"/>
        <v>I JA</v>
      </c>
      <c r="J9" s="42"/>
      <c r="K9" s="42"/>
      <c r="M9" s="1"/>
    </row>
    <row r="10" spans="1:16140" s="34" customFormat="1" x14ac:dyDescent="0.25">
      <c r="A10" s="66">
        <v>5</v>
      </c>
      <c r="B10" s="67" t="s">
        <v>30</v>
      </c>
      <c r="C10" s="68" t="s">
        <v>31</v>
      </c>
      <c r="D10" s="69" t="s">
        <v>544</v>
      </c>
      <c r="E10" s="70" t="s">
        <v>682</v>
      </c>
      <c r="F10" s="70" t="s">
        <v>20</v>
      </c>
      <c r="G10" s="72">
        <v>8.9700000000000006</v>
      </c>
      <c r="H10" s="71">
        <v>9.0299999999999994</v>
      </c>
      <c r="I10" s="116" t="str">
        <f t="shared" si="0"/>
        <v>I JA</v>
      </c>
      <c r="J10" s="42"/>
      <c r="K10" s="42"/>
      <c r="M10" s="1"/>
    </row>
    <row r="11" spans="1:16140" s="34" customFormat="1" x14ac:dyDescent="0.25">
      <c r="A11" s="66">
        <v>6</v>
      </c>
      <c r="B11" s="67" t="s">
        <v>7</v>
      </c>
      <c r="C11" s="68" t="s">
        <v>701</v>
      </c>
      <c r="D11" s="69">
        <v>40182</v>
      </c>
      <c r="E11" s="70" t="s">
        <v>683</v>
      </c>
      <c r="F11" s="70" t="s">
        <v>702</v>
      </c>
      <c r="G11" s="72">
        <v>8.8800000000000008</v>
      </c>
      <c r="H11" s="71">
        <v>9.1</v>
      </c>
      <c r="I11" s="116" t="str">
        <f t="shared" si="0"/>
        <v>I JA</v>
      </c>
      <c r="J11" s="42"/>
      <c r="K11" s="42"/>
      <c r="M11" s="1"/>
    </row>
    <row r="12" spans="1:16140" s="34" customFormat="1" x14ac:dyDescent="0.25">
      <c r="A12" s="66">
        <v>7</v>
      </c>
      <c r="B12" s="67" t="s">
        <v>156</v>
      </c>
      <c r="C12" s="68" t="s">
        <v>157</v>
      </c>
      <c r="D12" s="69" t="s">
        <v>622</v>
      </c>
      <c r="E12" s="70" t="s">
        <v>682</v>
      </c>
      <c r="F12" s="70" t="s">
        <v>19</v>
      </c>
      <c r="G12" s="72">
        <v>8.9700000000000006</v>
      </c>
      <c r="H12" s="71">
        <v>9.26</v>
      </c>
      <c r="I12" s="116" t="str">
        <f t="shared" si="0"/>
        <v>I JA</v>
      </c>
      <c r="J12" s="42"/>
      <c r="K12" s="42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</row>
    <row r="13" spans="1:16140" s="34" customFormat="1" ht="13.8" thickBot="1" x14ac:dyDescent="0.3">
      <c r="A13" s="66">
        <v>8</v>
      </c>
      <c r="B13" s="67" t="s">
        <v>536</v>
      </c>
      <c r="C13" s="68" t="s">
        <v>263</v>
      </c>
      <c r="D13" s="69" t="s">
        <v>537</v>
      </c>
      <c r="E13" s="70" t="s">
        <v>682</v>
      </c>
      <c r="F13" s="70" t="s">
        <v>20</v>
      </c>
      <c r="G13" s="72">
        <v>9.0299999999999994</v>
      </c>
      <c r="H13" s="71">
        <v>9.56</v>
      </c>
      <c r="I13" s="116" t="str">
        <f t="shared" si="0"/>
        <v>I JA</v>
      </c>
      <c r="J13" s="42"/>
      <c r="K13" s="42"/>
      <c r="M13" s="1"/>
    </row>
    <row r="14" spans="1:16140" s="34" customFormat="1" ht="17.399999999999999" customHeight="1" thickBot="1" x14ac:dyDescent="0.3">
      <c r="A14" s="62" t="s">
        <v>137</v>
      </c>
      <c r="B14" s="63" t="s">
        <v>0</v>
      </c>
      <c r="C14" s="64" t="s">
        <v>1</v>
      </c>
      <c r="D14" s="62" t="s">
        <v>2</v>
      </c>
      <c r="E14" s="62" t="s">
        <v>3</v>
      </c>
      <c r="F14" s="62" t="s">
        <v>4</v>
      </c>
      <c r="G14" s="65" t="s">
        <v>95</v>
      </c>
      <c r="H14" s="65" t="s">
        <v>130</v>
      </c>
      <c r="I14" s="117" t="s">
        <v>283</v>
      </c>
      <c r="J14" s="42"/>
      <c r="K14" s="42"/>
      <c r="M14" s="1"/>
    </row>
    <row r="15" spans="1:16140" s="34" customFormat="1" x14ac:dyDescent="0.25">
      <c r="A15" s="66">
        <v>9</v>
      </c>
      <c r="B15" s="67" t="s">
        <v>267</v>
      </c>
      <c r="C15" s="68" t="s">
        <v>34</v>
      </c>
      <c r="D15" s="69" t="s">
        <v>566</v>
      </c>
      <c r="E15" s="70"/>
      <c r="F15" s="70" t="s">
        <v>567</v>
      </c>
      <c r="G15" s="72">
        <v>9.0299999999999994</v>
      </c>
      <c r="H15" s="71"/>
      <c r="I15" s="116" t="str">
        <f t="shared" ref="I15:I30" si="1">IF(ISBLANK(G15),"",IF(G15&lt;=7,"KSM",IF(G15&lt;=7.3,"I A",IF(G15&lt;=7.7,"II A",IF(G15&lt;=8.34,"III A",IF(G15&lt;=9.14,"I JA",IF(G15&lt;=9.64,"II JA",IF(G15&lt;=10.04,"III JA"))))))))</f>
        <v>I JA</v>
      </c>
      <c r="J15" s="42"/>
      <c r="K15" s="42"/>
      <c r="M15" s="1"/>
    </row>
    <row r="16" spans="1:16140" s="34" customFormat="1" x14ac:dyDescent="0.25">
      <c r="A16" s="66">
        <v>10</v>
      </c>
      <c r="B16" s="67" t="s">
        <v>42</v>
      </c>
      <c r="C16" s="68" t="s">
        <v>176</v>
      </c>
      <c r="D16" s="69" t="s">
        <v>177</v>
      </c>
      <c r="E16" s="70" t="s">
        <v>682</v>
      </c>
      <c r="F16" s="70" t="s">
        <v>77</v>
      </c>
      <c r="G16" s="72">
        <v>9.19</v>
      </c>
      <c r="H16" s="71"/>
      <c r="I16" s="116" t="str">
        <f t="shared" si="1"/>
        <v>II JA</v>
      </c>
      <c r="J16" s="42"/>
      <c r="K16" s="42"/>
      <c r="M16" s="1"/>
    </row>
    <row r="17" spans="1:16140" s="34" customFormat="1" x14ac:dyDescent="0.25">
      <c r="A17" s="66">
        <v>11</v>
      </c>
      <c r="B17" s="67" t="s">
        <v>259</v>
      </c>
      <c r="C17" s="68" t="s">
        <v>260</v>
      </c>
      <c r="D17" s="69">
        <v>40861</v>
      </c>
      <c r="E17" s="70" t="s">
        <v>258</v>
      </c>
      <c r="F17" s="70" t="s">
        <v>79</v>
      </c>
      <c r="G17" s="72">
        <v>9.1999999999999993</v>
      </c>
      <c r="H17" s="71"/>
      <c r="I17" s="116" t="str">
        <f t="shared" si="1"/>
        <v>II JA</v>
      </c>
      <c r="J17" s="42"/>
      <c r="K17" s="42"/>
      <c r="M17" s="1"/>
    </row>
    <row r="18" spans="1:16140" s="34" customFormat="1" x14ac:dyDescent="0.25">
      <c r="A18" s="66">
        <v>12</v>
      </c>
      <c r="B18" s="67" t="s">
        <v>6</v>
      </c>
      <c r="C18" s="68" t="s">
        <v>261</v>
      </c>
      <c r="D18" s="69">
        <v>40260</v>
      </c>
      <c r="E18" s="70" t="s">
        <v>258</v>
      </c>
      <c r="F18" s="70" t="s">
        <v>79</v>
      </c>
      <c r="G18" s="72">
        <v>9.25</v>
      </c>
      <c r="H18" s="71"/>
      <c r="I18" s="116" t="str">
        <f t="shared" si="1"/>
        <v>II JA</v>
      </c>
      <c r="J18" s="42"/>
      <c r="K18" s="4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</row>
    <row r="19" spans="1:16140" s="34" customFormat="1" x14ac:dyDescent="0.25">
      <c r="A19" s="66">
        <v>13</v>
      </c>
      <c r="B19" s="67" t="s">
        <v>249</v>
      </c>
      <c r="C19" s="68" t="s">
        <v>250</v>
      </c>
      <c r="D19" s="69">
        <v>40461</v>
      </c>
      <c r="E19" s="70" t="s">
        <v>682</v>
      </c>
      <c r="F19" s="70" t="s">
        <v>139</v>
      </c>
      <c r="G19" s="72">
        <v>9.2799999999999994</v>
      </c>
      <c r="H19" s="71"/>
      <c r="I19" s="116" t="str">
        <f t="shared" si="1"/>
        <v>II JA</v>
      </c>
      <c r="J19" s="42"/>
      <c r="K19" s="4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</row>
    <row r="20" spans="1:16140" s="34" customFormat="1" x14ac:dyDescent="0.25">
      <c r="A20" s="66">
        <v>14</v>
      </c>
      <c r="B20" s="67" t="s">
        <v>672</v>
      </c>
      <c r="C20" s="68" t="s">
        <v>673</v>
      </c>
      <c r="D20" s="69">
        <v>40757</v>
      </c>
      <c r="E20" s="70" t="s">
        <v>336</v>
      </c>
      <c r="F20" s="70" t="s">
        <v>210</v>
      </c>
      <c r="G20" s="72">
        <v>9.31</v>
      </c>
      <c r="H20" s="71"/>
      <c r="I20" s="116" t="str">
        <f t="shared" si="1"/>
        <v>II JA</v>
      </c>
      <c r="J20" s="42"/>
      <c r="K20" s="42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</row>
    <row r="21" spans="1:16140" s="34" customFormat="1" x14ac:dyDescent="0.25">
      <c r="A21" s="66">
        <v>14</v>
      </c>
      <c r="B21" s="67" t="s">
        <v>159</v>
      </c>
      <c r="C21" s="68" t="s">
        <v>160</v>
      </c>
      <c r="D21" s="69" t="s">
        <v>161</v>
      </c>
      <c r="E21" s="70" t="s">
        <v>682</v>
      </c>
      <c r="F21" s="70" t="s">
        <v>19</v>
      </c>
      <c r="G21" s="72">
        <v>9.31</v>
      </c>
      <c r="H21" s="71"/>
      <c r="I21" s="116" t="str">
        <f t="shared" si="1"/>
        <v>II JA</v>
      </c>
      <c r="J21" s="42"/>
      <c r="K21" s="42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</row>
    <row r="22" spans="1:16140" s="34" customFormat="1" x14ac:dyDescent="0.25">
      <c r="A22" s="66">
        <v>16</v>
      </c>
      <c r="B22" s="67" t="s">
        <v>350</v>
      </c>
      <c r="C22" s="68" t="s">
        <v>351</v>
      </c>
      <c r="D22" s="69">
        <v>40875</v>
      </c>
      <c r="E22" s="70" t="s">
        <v>336</v>
      </c>
      <c r="F22" s="70" t="s">
        <v>210</v>
      </c>
      <c r="G22" s="72">
        <v>9.36</v>
      </c>
      <c r="H22" s="71"/>
      <c r="I22" s="116" t="str">
        <f t="shared" si="1"/>
        <v>II JA</v>
      </c>
      <c r="J22" s="42"/>
      <c r="K22" s="42"/>
      <c r="M22" s="1"/>
    </row>
    <row r="23" spans="1:16140" s="34" customFormat="1" x14ac:dyDescent="0.25">
      <c r="A23" s="66">
        <v>17</v>
      </c>
      <c r="B23" s="67" t="s">
        <v>687</v>
      </c>
      <c r="C23" s="68" t="s">
        <v>688</v>
      </c>
      <c r="D23" s="69">
        <v>40359</v>
      </c>
      <c r="E23" s="70" t="s">
        <v>258</v>
      </c>
      <c r="F23" s="70" t="s">
        <v>79</v>
      </c>
      <c r="G23" s="72">
        <v>9.44</v>
      </c>
      <c r="H23" s="71"/>
      <c r="I23" s="116" t="str">
        <f t="shared" si="1"/>
        <v>II JA</v>
      </c>
      <c r="J23" s="42"/>
      <c r="K23" s="42"/>
      <c r="M23" s="1"/>
    </row>
    <row r="24" spans="1:16140" s="34" customFormat="1" x14ac:dyDescent="0.25">
      <c r="A24" s="66">
        <v>18</v>
      </c>
      <c r="B24" s="67" t="s">
        <v>614</v>
      </c>
      <c r="C24" s="68" t="s">
        <v>615</v>
      </c>
      <c r="D24" s="69" t="s">
        <v>616</v>
      </c>
      <c r="E24" s="70" t="s">
        <v>682</v>
      </c>
      <c r="F24" s="70" t="s">
        <v>86</v>
      </c>
      <c r="G24" s="72">
        <v>9.4600000000000009</v>
      </c>
      <c r="H24" s="71"/>
      <c r="I24" s="116" t="str">
        <f t="shared" si="1"/>
        <v>II JA</v>
      </c>
      <c r="J24" s="42"/>
      <c r="K24" s="42"/>
      <c r="M24" s="1"/>
    </row>
    <row r="25" spans="1:16140" s="34" customFormat="1" x14ac:dyDescent="0.25">
      <c r="A25" s="66">
        <v>19</v>
      </c>
      <c r="B25" s="67" t="s">
        <v>85</v>
      </c>
      <c r="C25" s="68" t="s">
        <v>228</v>
      </c>
      <c r="D25" s="69">
        <v>40243</v>
      </c>
      <c r="E25" s="70" t="s">
        <v>336</v>
      </c>
      <c r="F25" s="70" t="s">
        <v>222</v>
      </c>
      <c r="G25" s="72">
        <v>9.48</v>
      </c>
      <c r="H25" s="71"/>
      <c r="I25" s="116" t="str">
        <f t="shared" si="1"/>
        <v>II JA</v>
      </c>
      <c r="J25" s="42"/>
      <c r="K25" s="42"/>
      <c r="M25" s="1"/>
    </row>
    <row r="26" spans="1:16140" s="34" customFormat="1" x14ac:dyDescent="0.25">
      <c r="A26" s="66">
        <v>20</v>
      </c>
      <c r="B26" s="67" t="s">
        <v>133</v>
      </c>
      <c r="C26" s="68" t="s">
        <v>733</v>
      </c>
      <c r="D26" s="69" t="s">
        <v>734</v>
      </c>
      <c r="E26" s="70" t="s">
        <v>682</v>
      </c>
      <c r="F26" s="70" t="s">
        <v>86</v>
      </c>
      <c r="G26" s="72">
        <v>9.7100000000000009</v>
      </c>
      <c r="H26" s="71"/>
      <c r="I26" s="116" t="str">
        <f t="shared" si="1"/>
        <v>III JA</v>
      </c>
      <c r="J26" s="42"/>
      <c r="K26" s="42"/>
      <c r="M26" s="1"/>
    </row>
    <row r="27" spans="1:16140" s="34" customFormat="1" x14ac:dyDescent="0.25">
      <c r="A27" s="66">
        <v>21</v>
      </c>
      <c r="B27" s="67" t="s">
        <v>32</v>
      </c>
      <c r="C27" s="68" t="s">
        <v>33</v>
      </c>
      <c r="D27" s="69" t="s">
        <v>554</v>
      </c>
      <c r="E27" s="70" t="s">
        <v>682</v>
      </c>
      <c r="F27" s="70" t="s">
        <v>20</v>
      </c>
      <c r="G27" s="72">
        <v>9.77</v>
      </c>
      <c r="H27" s="71"/>
      <c r="I27" s="116" t="str">
        <f t="shared" si="1"/>
        <v>III JA</v>
      </c>
      <c r="J27" s="42"/>
      <c r="K27" s="42"/>
      <c r="M27" s="1"/>
    </row>
    <row r="28" spans="1:16140" s="34" customFormat="1" x14ac:dyDescent="0.25">
      <c r="A28" s="66">
        <v>22</v>
      </c>
      <c r="B28" s="67" t="s">
        <v>267</v>
      </c>
      <c r="C28" s="68" t="s">
        <v>585</v>
      </c>
      <c r="D28" s="69">
        <v>40363</v>
      </c>
      <c r="E28" s="70" t="s">
        <v>682</v>
      </c>
      <c r="F28" s="70" t="s">
        <v>131</v>
      </c>
      <c r="G28" s="72">
        <v>9.9600000000000009</v>
      </c>
      <c r="H28" s="71"/>
      <c r="I28" s="116" t="str">
        <f t="shared" si="1"/>
        <v>III JA</v>
      </c>
      <c r="J28" s="42"/>
      <c r="K28" s="42"/>
      <c r="M28" s="1"/>
    </row>
    <row r="29" spans="1:16140" s="34" customFormat="1" x14ac:dyDescent="0.25">
      <c r="A29" s="66">
        <v>23</v>
      </c>
      <c r="B29" s="67" t="s">
        <v>223</v>
      </c>
      <c r="C29" s="68" t="s">
        <v>668</v>
      </c>
      <c r="D29" s="69" t="s">
        <v>671</v>
      </c>
      <c r="E29" s="70" t="s">
        <v>11</v>
      </c>
      <c r="F29" s="70" t="s">
        <v>670</v>
      </c>
      <c r="G29" s="72">
        <v>9.98</v>
      </c>
      <c r="H29" s="71"/>
      <c r="I29" s="116" t="str">
        <f t="shared" si="1"/>
        <v>III JA</v>
      </c>
      <c r="J29" s="42"/>
      <c r="K29" s="42"/>
      <c r="M29" s="1"/>
    </row>
    <row r="30" spans="1:16140" s="34" customFormat="1" x14ac:dyDescent="0.25">
      <c r="A30" s="66">
        <v>24</v>
      </c>
      <c r="B30" s="67" t="s">
        <v>391</v>
      </c>
      <c r="C30" s="68" t="s">
        <v>392</v>
      </c>
      <c r="D30" s="69">
        <v>41056</v>
      </c>
      <c r="E30" s="70" t="s">
        <v>682</v>
      </c>
      <c r="F30" s="70" t="s">
        <v>383</v>
      </c>
      <c r="G30" s="72">
        <v>10.029999999999999</v>
      </c>
      <c r="H30" s="71"/>
      <c r="I30" s="116" t="str">
        <f t="shared" si="1"/>
        <v>III JA</v>
      </c>
      <c r="J30" s="42"/>
      <c r="K30" s="42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</row>
    <row r="31" spans="1:16140" s="34" customFormat="1" x14ac:dyDescent="0.25">
      <c r="A31" s="66">
        <v>25</v>
      </c>
      <c r="B31" s="67" t="s">
        <v>6</v>
      </c>
      <c r="C31" s="68" t="s">
        <v>264</v>
      </c>
      <c r="D31" s="69" t="s">
        <v>551</v>
      </c>
      <c r="E31" s="70" t="s">
        <v>682</v>
      </c>
      <c r="F31" s="70" t="s">
        <v>20</v>
      </c>
      <c r="G31" s="72">
        <v>10.050000000000001</v>
      </c>
      <c r="H31" s="71"/>
      <c r="I31" s="116"/>
      <c r="J31" s="42"/>
      <c r="K31" s="42"/>
      <c r="M31" s="1"/>
    </row>
    <row r="32" spans="1:16140" s="34" customFormat="1" x14ac:dyDescent="0.25">
      <c r="A32" s="66">
        <v>26</v>
      </c>
      <c r="B32" s="67" t="s">
        <v>151</v>
      </c>
      <c r="C32" s="68" t="s">
        <v>352</v>
      </c>
      <c r="D32" s="69">
        <v>41527</v>
      </c>
      <c r="E32" s="70" t="s">
        <v>336</v>
      </c>
      <c r="F32" s="70" t="s">
        <v>210</v>
      </c>
      <c r="G32" s="72">
        <v>10.41</v>
      </c>
      <c r="H32" s="71"/>
      <c r="I32" s="116"/>
      <c r="J32" s="42"/>
      <c r="K32" s="42"/>
      <c r="M32" s="1"/>
    </row>
    <row r="33" spans="1:13" s="34" customFormat="1" x14ac:dyDescent="0.25">
      <c r="A33" s="66">
        <v>27</v>
      </c>
      <c r="B33" s="67" t="s">
        <v>536</v>
      </c>
      <c r="C33" s="68" t="s">
        <v>27</v>
      </c>
      <c r="D33" s="69" t="s">
        <v>553</v>
      </c>
      <c r="E33" s="70" t="s">
        <v>682</v>
      </c>
      <c r="F33" s="70" t="s">
        <v>20</v>
      </c>
      <c r="G33" s="72">
        <v>10.63</v>
      </c>
      <c r="H33" s="71"/>
      <c r="I33" s="116"/>
      <c r="J33" s="42"/>
      <c r="K33" s="42"/>
      <c r="M33" s="1"/>
    </row>
    <row r="34" spans="1:13" s="34" customFormat="1" ht="15.75" customHeight="1" x14ac:dyDescent="0.25">
      <c r="A34" s="66">
        <v>28</v>
      </c>
      <c r="B34" s="67" t="s">
        <v>439</v>
      </c>
      <c r="C34" s="68" t="s">
        <v>440</v>
      </c>
      <c r="D34" s="69" t="s">
        <v>441</v>
      </c>
      <c r="E34" s="70" t="s">
        <v>434</v>
      </c>
      <c r="F34" s="70" t="s">
        <v>435</v>
      </c>
      <c r="G34" s="72">
        <v>10.73</v>
      </c>
      <c r="H34" s="71"/>
      <c r="I34" s="116"/>
      <c r="J34" s="42"/>
      <c r="K34" s="42"/>
      <c r="M34" s="1"/>
    </row>
    <row r="35" spans="1:13" s="34" customFormat="1" x14ac:dyDescent="0.25">
      <c r="A35" s="66">
        <v>29</v>
      </c>
      <c r="B35" s="67" t="s">
        <v>82</v>
      </c>
      <c r="C35" s="68" t="s">
        <v>548</v>
      </c>
      <c r="D35" s="69" t="s">
        <v>549</v>
      </c>
      <c r="E35" s="70" t="s">
        <v>682</v>
      </c>
      <c r="F35" s="70" t="s">
        <v>20</v>
      </c>
      <c r="G35" s="72">
        <v>10.79</v>
      </c>
      <c r="H35" s="71"/>
      <c r="I35" s="116"/>
      <c r="J35" s="42"/>
      <c r="K35" s="42"/>
      <c r="M35" s="1"/>
    </row>
    <row r="36" spans="1:13" s="34" customFormat="1" x14ac:dyDescent="0.25">
      <c r="A36" s="66">
        <v>30</v>
      </c>
      <c r="B36" s="67" t="s">
        <v>371</v>
      </c>
      <c r="C36" s="68" t="s">
        <v>71</v>
      </c>
      <c r="D36" s="69">
        <v>41965</v>
      </c>
      <c r="E36" s="70" t="s">
        <v>682</v>
      </c>
      <c r="F36" s="70" t="s">
        <v>53</v>
      </c>
      <c r="G36" s="72">
        <v>12.25</v>
      </c>
      <c r="H36" s="71"/>
      <c r="I36" s="116"/>
      <c r="J36" s="42"/>
      <c r="K36" s="42"/>
      <c r="M36" s="1"/>
    </row>
  </sheetData>
  <sortState ref="A6:WVT13">
    <sortCondition ref="H6:H13"/>
  </sortState>
  <printOptions horizontalCentered="1"/>
  <pageMargins left="0.39370078740157483" right="0.39370078740157483" top="0.4" bottom="0.26" header="0.26" footer="0.21"/>
  <pageSetup paperSize="9" fitToWidth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P84"/>
  <sheetViews>
    <sheetView showZeros="0" topLeftCell="A32" zoomScale="120" zoomScaleNormal="120" workbookViewId="0">
      <selection activeCell="H77" sqref="H77"/>
    </sheetView>
  </sheetViews>
  <sheetFormatPr defaultRowHeight="13.2" x14ac:dyDescent="0.25"/>
  <cols>
    <col min="1" max="1" width="5.44140625" style="1" customWidth="1"/>
    <col min="2" max="2" width="9.44140625" style="1" customWidth="1"/>
    <col min="3" max="3" width="13.5546875" style="1" customWidth="1"/>
    <col min="4" max="4" width="10.88671875" style="1" customWidth="1"/>
    <col min="5" max="5" width="13.88671875" style="1" bestFit="1" customWidth="1"/>
    <col min="6" max="6" width="25.88671875" style="1" customWidth="1"/>
    <col min="7" max="7" width="8" style="42" bestFit="1" customWidth="1"/>
    <col min="8" max="8" width="7" style="42" customWidth="1"/>
    <col min="9" max="9" width="7.109375" style="42" bestFit="1" customWidth="1"/>
    <col min="10" max="10" width="11.6640625" style="42" bestFit="1" customWidth="1"/>
    <col min="11" max="253" width="9.109375" style="1"/>
    <col min="254" max="254" width="5.44140625" style="1" customWidth="1"/>
    <col min="255" max="255" width="9.44140625" style="1" customWidth="1"/>
    <col min="256" max="256" width="13.5546875" style="1" customWidth="1"/>
    <col min="257" max="257" width="10.88671875" style="1" customWidth="1"/>
    <col min="258" max="258" width="13.88671875" style="1" bestFit="1" customWidth="1"/>
    <col min="259" max="259" width="25.88671875" style="1" customWidth="1"/>
    <col min="260" max="260" width="8" style="1" bestFit="1" customWidth="1"/>
    <col min="261" max="263" width="7" style="1" customWidth="1"/>
    <col min="264" max="264" width="7.5546875" style="1" customWidth="1"/>
    <col min="265" max="509" width="9.109375" style="1"/>
    <col min="510" max="510" width="5.44140625" style="1" customWidth="1"/>
    <col min="511" max="511" width="9.44140625" style="1" customWidth="1"/>
    <col min="512" max="512" width="13.5546875" style="1" customWidth="1"/>
    <col min="513" max="513" width="10.88671875" style="1" customWidth="1"/>
    <col min="514" max="514" width="13.88671875" style="1" bestFit="1" customWidth="1"/>
    <col min="515" max="515" width="25.88671875" style="1" customWidth="1"/>
    <col min="516" max="516" width="8" style="1" bestFit="1" customWidth="1"/>
    <col min="517" max="519" width="7" style="1" customWidth="1"/>
    <col min="520" max="520" width="7.5546875" style="1" customWidth="1"/>
    <col min="521" max="765" width="9.109375" style="1"/>
    <col min="766" max="766" width="5.44140625" style="1" customWidth="1"/>
    <col min="767" max="767" width="9.44140625" style="1" customWidth="1"/>
    <col min="768" max="768" width="13.5546875" style="1" customWidth="1"/>
    <col min="769" max="769" width="10.88671875" style="1" customWidth="1"/>
    <col min="770" max="770" width="13.88671875" style="1" bestFit="1" customWidth="1"/>
    <col min="771" max="771" width="25.88671875" style="1" customWidth="1"/>
    <col min="772" max="772" width="8" style="1" bestFit="1" customWidth="1"/>
    <col min="773" max="775" width="7" style="1" customWidth="1"/>
    <col min="776" max="776" width="7.5546875" style="1" customWidth="1"/>
    <col min="777" max="1021" width="9.109375" style="1"/>
    <col min="1022" max="1022" width="5.44140625" style="1" customWidth="1"/>
    <col min="1023" max="1023" width="9.44140625" style="1" customWidth="1"/>
    <col min="1024" max="1024" width="13.5546875" style="1" customWidth="1"/>
    <col min="1025" max="1025" width="10.88671875" style="1" customWidth="1"/>
    <col min="1026" max="1026" width="13.88671875" style="1" bestFit="1" customWidth="1"/>
    <col min="1027" max="1027" width="25.88671875" style="1" customWidth="1"/>
    <col min="1028" max="1028" width="8" style="1" bestFit="1" customWidth="1"/>
    <col min="1029" max="1031" width="7" style="1" customWidth="1"/>
    <col min="1032" max="1032" width="7.5546875" style="1" customWidth="1"/>
    <col min="1033" max="1277" width="9.109375" style="1"/>
    <col min="1278" max="1278" width="5.44140625" style="1" customWidth="1"/>
    <col min="1279" max="1279" width="9.44140625" style="1" customWidth="1"/>
    <col min="1280" max="1280" width="13.5546875" style="1" customWidth="1"/>
    <col min="1281" max="1281" width="10.88671875" style="1" customWidth="1"/>
    <col min="1282" max="1282" width="13.88671875" style="1" bestFit="1" customWidth="1"/>
    <col min="1283" max="1283" width="25.88671875" style="1" customWidth="1"/>
    <col min="1284" max="1284" width="8" style="1" bestFit="1" customWidth="1"/>
    <col min="1285" max="1287" width="7" style="1" customWidth="1"/>
    <col min="1288" max="1288" width="7.5546875" style="1" customWidth="1"/>
    <col min="1289" max="1533" width="9.109375" style="1"/>
    <col min="1534" max="1534" width="5.44140625" style="1" customWidth="1"/>
    <col min="1535" max="1535" width="9.44140625" style="1" customWidth="1"/>
    <col min="1536" max="1536" width="13.5546875" style="1" customWidth="1"/>
    <col min="1537" max="1537" width="10.88671875" style="1" customWidth="1"/>
    <col min="1538" max="1538" width="13.88671875" style="1" bestFit="1" customWidth="1"/>
    <col min="1539" max="1539" width="25.88671875" style="1" customWidth="1"/>
    <col min="1540" max="1540" width="8" style="1" bestFit="1" customWidth="1"/>
    <col min="1541" max="1543" width="7" style="1" customWidth="1"/>
    <col min="1544" max="1544" width="7.5546875" style="1" customWidth="1"/>
    <col min="1545" max="1789" width="9.109375" style="1"/>
    <col min="1790" max="1790" width="5.44140625" style="1" customWidth="1"/>
    <col min="1791" max="1791" width="9.44140625" style="1" customWidth="1"/>
    <col min="1792" max="1792" width="13.5546875" style="1" customWidth="1"/>
    <col min="1793" max="1793" width="10.88671875" style="1" customWidth="1"/>
    <col min="1794" max="1794" width="13.88671875" style="1" bestFit="1" customWidth="1"/>
    <col min="1795" max="1795" width="25.88671875" style="1" customWidth="1"/>
    <col min="1796" max="1796" width="8" style="1" bestFit="1" customWidth="1"/>
    <col min="1797" max="1799" width="7" style="1" customWidth="1"/>
    <col min="1800" max="1800" width="7.5546875" style="1" customWidth="1"/>
    <col min="1801" max="2045" width="9.109375" style="1"/>
    <col min="2046" max="2046" width="5.44140625" style="1" customWidth="1"/>
    <col min="2047" max="2047" width="9.44140625" style="1" customWidth="1"/>
    <col min="2048" max="2048" width="13.5546875" style="1" customWidth="1"/>
    <col min="2049" max="2049" width="10.88671875" style="1" customWidth="1"/>
    <col min="2050" max="2050" width="13.88671875" style="1" bestFit="1" customWidth="1"/>
    <col min="2051" max="2051" width="25.88671875" style="1" customWidth="1"/>
    <col min="2052" max="2052" width="8" style="1" bestFit="1" customWidth="1"/>
    <col min="2053" max="2055" width="7" style="1" customWidth="1"/>
    <col min="2056" max="2056" width="7.5546875" style="1" customWidth="1"/>
    <col min="2057" max="2301" width="9.109375" style="1"/>
    <col min="2302" max="2302" width="5.44140625" style="1" customWidth="1"/>
    <col min="2303" max="2303" width="9.44140625" style="1" customWidth="1"/>
    <col min="2304" max="2304" width="13.5546875" style="1" customWidth="1"/>
    <col min="2305" max="2305" width="10.88671875" style="1" customWidth="1"/>
    <col min="2306" max="2306" width="13.88671875" style="1" bestFit="1" customWidth="1"/>
    <col min="2307" max="2307" width="25.88671875" style="1" customWidth="1"/>
    <col min="2308" max="2308" width="8" style="1" bestFit="1" customWidth="1"/>
    <col min="2309" max="2311" width="7" style="1" customWidth="1"/>
    <col min="2312" max="2312" width="7.5546875" style="1" customWidth="1"/>
    <col min="2313" max="2557" width="9.109375" style="1"/>
    <col min="2558" max="2558" width="5.44140625" style="1" customWidth="1"/>
    <col min="2559" max="2559" width="9.44140625" style="1" customWidth="1"/>
    <col min="2560" max="2560" width="13.5546875" style="1" customWidth="1"/>
    <col min="2561" max="2561" width="10.88671875" style="1" customWidth="1"/>
    <col min="2562" max="2562" width="13.88671875" style="1" bestFit="1" customWidth="1"/>
    <col min="2563" max="2563" width="25.88671875" style="1" customWidth="1"/>
    <col min="2564" max="2564" width="8" style="1" bestFit="1" customWidth="1"/>
    <col min="2565" max="2567" width="7" style="1" customWidth="1"/>
    <col min="2568" max="2568" width="7.5546875" style="1" customWidth="1"/>
    <col min="2569" max="2813" width="9.109375" style="1"/>
    <col min="2814" max="2814" width="5.44140625" style="1" customWidth="1"/>
    <col min="2815" max="2815" width="9.44140625" style="1" customWidth="1"/>
    <col min="2816" max="2816" width="13.5546875" style="1" customWidth="1"/>
    <col min="2817" max="2817" width="10.88671875" style="1" customWidth="1"/>
    <col min="2818" max="2818" width="13.88671875" style="1" bestFit="1" customWidth="1"/>
    <col min="2819" max="2819" width="25.88671875" style="1" customWidth="1"/>
    <col min="2820" max="2820" width="8" style="1" bestFit="1" customWidth="1"/>
    <col min="2821" max="2823" width="7" style="1" customWidth="1"/>
    <col min="2824" max="2824" width="7.5546875" style="1" customWidth="1"/>
    <col min="2825" max="3069" width="9.109375" style="1"/>
    <col min="3070" max="3070" width="5.44140625" style="1" customWidth="1"/>
    <col min="3071" max="3071" width="9.44140625" style="1" customWidth="1"/>
    <col min="3072" max="3072" width="13.5546875" style="1" customWidth="1"/>
    <col min="3073" max="3073" width="10.88671875" style="1" customWidth="1"/>
    <col min="3074" max="3074" width="13.88671875" style="1" bestFit="1" customWidth="1"/>
    <col min="3075" max="3075" width="25.88671875" style="1" customWidth="1"/>
    <col min="3076" max="3076" width="8" style="1" bestFit="1" customWidth="1"/>
    <col min="3077" max="3079" width="7" style="1" customWidth="1"/>
    <col min="3080" max="3080" width="7.5546875" style="1" customWidth="1"/>
    <col min="3081" max="3325" width="9.109375" style="1"/>
    <col min="3326" max="3326" width="5.44140625" style="1" customWidth="1"/>
    <col min="3327" max="3327" width="9.44140625" style="1" customWidth="1"/>
    <col min="3328" max="3328" width="13.5546875" style="1" customWidth="1"/>
    <col min="3329" max="3329" width="10.88671875" style="1" customWidth="1"/>
    <col min="3330" max="3330" width="13.88671875" style="1" bestFit="1" customWidth="1"/>
    <col min="3331" max="3331" width="25.88671875" style="1" customWidth="1"/>
    <col min="3332" max="3332" width="8" style="1" bestFit="1" customWidth="1"/>
    <col min="3333" max="3335" width="7" style="1" customWidth="1"/>
    <col min="3336" max="3336" width="7.5546875" style="1" customWidth="1"/>
    <col min="3337" max="3581" width="9.109375" style="1"/>
    <col min="3582" max="3582" width="5.44140625" style="1" customWidth="1"/>
    <col min="3583" max="3583" width="9.44140625" style="1" customWidth="1"/>
    <col min="3584" max="3584" width="13.5546875" style="1" customWidth="1"/>
    <col min="3585" max="3585" width="10.88671875" style="1" customWidth="1"/>
    <col min="3586" max="3586" width="13.88671875" style="1" bestFit="1" customWidth="1"/>
    <col min="3587" max="3587" width="25.88671875" style="1" customWidth="1"/>
    <col min="3588" max="3588" width="8" style="1" bestFit="1" customWidth="1"/>
    <col min="3589" max="3591" width="7" style="1" customWidth="1"/>
    <col min="3592" max="3592" width="7.5546875" style="1" customWidth="1"/>
    <col min="3593" max="3837" width="9.109375" style="1"/>
    <col min="3838" max="3838" width="5.44140625" style="1" customWidth="1"/>
    <col min="3839" max="3839" width="9.44140625" style="1" customWidth="1"/>
    <col min="3840" max="3840" width="13.5546875" style="1" customWidth="1"/>
    <col min="3841" max="3841" width="10.88671875" style="1" customWidth="1"/>
    <col min="3842" max="3842" width="13.88671875" style="1" bestFit="1" customWidth="1"/>
    <col min="3843" max="3843" width="25.88671875" style="1" customWidth="1"/>
    <col min="3844" max="3844" width="8" style="1" bestFit="1" customWidth="1"/>
    <col min="3845" max="3847" width="7" style="1" customWidth="1"/>
    <col min="3848" max="3848" width="7.5546875" style="1" customWidth="1"/>
    <col min="3849" max="4093" width="9.109375" style="1"/>
    <col min="4094" max="4094" width="5.44140625" style="1" customWidth="1"/>
    <col min="4095" max="4095" width="9.44140625" style="1" customWidth="1"/>
    <col min="4096" max="4096" width="13.5546875" style="1" customWidth="1"/>
    <col min="4097" max="4097" width="10.88671875" style="1" customWidth="1"/>
    <col min="4098" max="4098" width="13.88671875" style="1" bestFit="1" customWidth="1"/>
    <col min="4099" max="4099" width="25.88671875" style="1" customWidth="1"/>
    <col min="4100" max="4100" width="8" style="1" bestFit="1" customWidth="1"/>
    <col min="4101" max="4103" width="7" style="1" customWidth="1"/>
    <col min="4104" max="4104" width="7.5546875" style="1" customWidth="1"/>
    <col min="4105" max="4349" width="9.109375" style="1"/>
    <col min="4350" max="4350" width="5.44140625" style="1" customWidth="1"/>
    <col min="4351" max="4351" width="9.44140625" style="1" customWidth="1"/>
    <col min="4352" max="4352" width="13.5546875" style="1" customWidth="1"/>
    <col min="4353" max="4353" width="10.88671875" style="1" customWidth="1"/>
    <col min="4354" max="4354" width="13.88671875" style="1" bestFit="1" customWidth="1"/>
    <col min="4355" max="4355" width="25.88671875" style="1" customWidth="1"/>
    <col min="4356" max="4356" width="8" style="1" bestFit="1" customWidth="1"/>
    <col min="4357" max="4359" width="7" style="1" customWidth="1"/>
    <col min="4360" max="4360" width="7.5546875" style="1" customWidth="1"/>
    <col min="4361" max="4605" width="9.109375" style="1"/>
    <col min="4606" max="4606" width="5.44140625" style="1" customWidth="1"/>
    <col min="4607" max="4607" width="9.44140625" style="1" customWidth="1"/>
    <col min="4608" max="4608" width="13.5546875" style="1" customWidth="1"/>
    <col min="4609" max="4609" width="10.88671875" style="1" customWidth="1"/>
    <col min="4610" max="4610" width="13.88671875" style="1" bestFit="1" customWidth="1"/>
    <col min="4611" max="4611" width="25.88671875" style="1" customWidth="1"/>
    <col min="4612" max="4612" width="8" style="1" bestFit="1" customWidth="1"/>
    <col min="4613" max="4615" width="7" style="1" customWidth="1"/>
    <col min="4616" max="4616" width="7.5546875" style="1" customWidth="1"/>
    <col min="4617" max="4861" width="9.109375" style="1"/>
    <col min="4862" max="4862" width="5.44140625" style="1" customWidth="1"/>
    <col min="4863" max="4863" width="9.44140625" style="1" customWidth="1"/>
    <col min="4864" max="4864" width="13.5546875" style="1" customWidth="1"/>
    <col min="4865" max="4865" width="10.88671875" style="1" customWidth="1"/>
    <col min="4866" max="4866" width="13.88671875" style="1" bestFit="1" customWidth="1"/>
    <col min="4867" max="4867" width="25.88671875" style="1" customWidth="1"/>
    <col min="4868" max="4868" width="8" style="1" bestFit="1" customWidth="1"/>
    <col min="4869" max="4871" width="7" style="1" customWidth="1"/>
    <col min="4872" max="4872" width="7.5546875" style="1" customWidth="1"/>
    <col min="4873" max="5117" width="9.109375" style="1"/>
    <col min="5118" max="5118" width="5.44140625" style="1" customWidth="1"/>
    <col min="5119" max="5119" width="9.44140625" style="1" customWidth="1"/>
    <col min="5120" max="5120" width="13.5546875" style="1" customWidth="1"/>
    <col min="5121" max="5121" width="10.88671875" style="1" customWidth="1"/>
    <col min="5122" max="5122" width="13.88671875" style="1" bestFit="1" customWidth="1"/>
    <col min="5123" max="5123" width="25.88671875" style="1" customWidth="1"/>
    <col min="5124" max="5124" width="8" style="1" bestFit="1" customWidth="1"/>
    <col min="5125" max="5127" width="7" style="1" customWidth="1"/>
    <col min="5128" max="5128" width="7.5546875" style="1" customWidth="1"/>
    <col min="5129" max="5373" width="9.109375" style="1"/>
    <col min="5374" max="5374" width="5.44140625" style="1" customWidth="1"/>
    <col min="5375" max="5375" width="9.44140625" style="1" customWidth="1"/>
    <col min="5376" max="5376" width="13.5546875" style="1" customWidth="1"/>
    <col min="5377" max="5377" width="10.88671875" style="1" customWidth="1"/>
    <col min="5378" max="5378" width="13.88671875" style="1" bestFit="1" customWidth="1"/>
    <col min="5379" max="5379" width="25.88671875" style="1" customWidth="1"/>
    <col min="5380" max="5380" width="8" style="1" bestFit="1" customWidth="1"/>
    <col min="5381" max="5383" width="7" style="1" customWidth="1"/>
    <col min="5384" max="5384" width="7.5546875" style="1" customWidth="1"/>
    <col min="5385" max="5629" width="9.109375" style="1"/>
    <col min="5630" max="5630" width="5.44140625" style="1" customWidth="1"/>
    <col min="5631" max="5631" width="9.44140625" style="1" customWidth="1"/>
    <col min="5632" max="5632" width="13.5546875" style="1" customWidth="1"/>
    <col min="5633" max="5633" width="10.88671875" style="1" customWidth="1"/>
    <col min="5634" max="5634" width="13.88671875" style="1" bestFit="1" customWidth="1"/>
    <col min="5635" max="5635" width="25.88671875" style="1" customWidth="1"/>
    <col min="5636" max="5636" width="8" style="1" bestFit="1" customWidth="1"/>
    <col min="5637" max="5639" width="7" style="1" customWidth="1"/>
    <col min="5640" max="5640" width="7.5546875" style="1" customWidth="1"/>
    <col min="5641" max="5885" width="9.109375" style="1"/>
    <col min="5886" max="5886" width="5.44140625" style="1" customWidth="1"/>
    <col min="5887" max="5887" width="9.44140625" style="1" customWidth="1"/>
    <col min="5888" max="5888" width="13.5546875" style="1" customWidth="1"/>
    <col min="5889" max="5889" width="10.88671875" style="1" customWidth="1"/>
    <col min="5890" max="5890" width="13.88671875" style="1" bestFit="1" customWidth="1"/>
    <col min="5891" max="5891" width="25.88671875" style="1" customWidth="1"/>
    <col min="5892" max="5892" width="8" style="1" bestFit="1" customWidth="1"/>
    <col min="5893" max="5895" width="7" style="1" customWidth="1"/>
    <col min="5896" max="5896" width="7.5546875" style="1" customWidth="1"/>
    <col min="5897" max="6141" width="9.109375" style="1"/>
    <col min="6142" max="6142" width="5.44140625" style="1" customWidth="1"/>
    <col min="6143" max="6143" width="9.44140625" style="1" customWidth="1"/>
    <col min="6144" max="6144" width="13.5546875" style="1" customWidth="1"/>
    <col min="6145" max="6145" width="10.88671875" style="1" customWidth="1"/>
    <col min="6146" max="6146" width="13.88671875" style="1" bestFit="1" customWidth="1"/>
    <col min="6147" max="6147" width="25.88671875" style="1" customWidth="1"/>
    <col min="6148" max="6148" width="8" style="1" bestFit="1" customWidth="1"/>
    <col min="6149" max="6151" width="7" style="1" customWidth="1"/>
    <col min="6152" max="6152" width="7.5546875" style="1" customWidth="1"/>
    <col min="6153" max="6397" width="9.109375" style="1"/>
    <col min="6398" max="6398" width="5.44140625" style="1" customWidth="1"/>
    <col min="6399" max="6399" width="9.44140625" style="1" customWidth="1"/>
    <col min="6400" max="6400" width="13.5546875" style="1" customWidth="1"/>
    <col min="6401" max="6401" width="10.88671875" style="1" customWidth="1"/>
    <col min="6402" max="6402" width="13.88671875" style="1" bestFit="1" customWidth="1"/>
    <col min="6403" max="6403" width="25.88671875" style="1" customWidth="1"/>
    <col min="6404" max="6404" width="8" style="1" bestFit="1" customWidth="1"/>
    <col min="6405" max="6407" width="7" style="1" customWidth="1"/>
    <col min="6408" max="6408" width="7.5546875" style="1" customWidth="1"/>
    <col min="6409" max="6653" width="9.109375" style="1"/>
    <col min="6654" max="6654" width="5.44140625" style="1" customWidth="1"/>
    <col min="6655" max="6655" width="9.44140625" style="1" customWidth="1"/>
    <col min="6656" max="6656" width="13.5546875" style="1" customWidth="1"/>
    <col min="6657" max="6657" width="10.88671875" style="1" customWidth="1"/>
    <col min="6658" max="6658" width="13.88671875" style="1" bestFit="1" customWidth="1"/>
    <col min="6659" max="6659" width="25.88671875" style="1" customWidth="1"/>
    <col min="6660" max="6660" width="8" style="1" bestFit="1" customWidth="1"/>
    <col min="6661" max="6663" width="7" style="1" customWidth="1"/>
    <col min="6664" max="6664" width="7.5546875" style="1" customWidth="1"/>
    <col min="6665" max="6909" width="9.109375" style="1"/>
    <col min="6910" max="6910" width="5.44140625" style="1" customWidth="1"/>
    <col min="6911" max="6911" width="9.44140625" style="1" customWidth="1"/>
    <col min="6912" max="6912" width="13.5546875" style="1" customWidth="1"/>
    <col min="6913" max="6913" width="10.88671875" style="1" customWidth="1"/>
    <col min="6914" max="6914" width="13.88671875" style="1" bestFit="1" customWidth="1"/>
    <col min="6915" max="6915" width="25.88671875" style="1" customWidth="1"/>
    <col min="6916" max="6916" width="8" style="1" bestFit="1" customWidth="1"/>
    <col min="6917" max="6919" width="7" style="1" customWidth="1"/>
    <col min="6920" max="6920" width="7.5546875" style="1" customWidth="1"/>
    <col min="6921" max="7165" width="9.109375" style="1"/>
    <col min="7166" max="7166" width="5.44140625" style="1" customWidth="1"/>
    <col min="7167" max="7167" width="9.44140625" style="1" customWidth="1"/>
    <col min="7168" max="7168" width="13.5546875" style="1" customWidth="1"/>
    <col min="7169" max="7169" width="10.88671875" style="1" customWidth="1"/>
    <col min="7170" max="7170" width="13.88671875" style="1" bestFit="1" customWidth="1"/>
    <col min="7171" max="7171" width="25.88671875" style="1" customWidth="1"/>
    <col min="7172" max="7172" width="8" style="1" bestFit="1" customWidth="1"/>
    <col min="7173" max="7175" width="7" style="1" customWidth="1"/>
    <col min="7176" max="7176" width="7.5546875" style="1" customWidth="1"/>
    <col min="7177" max="7421" width="9.109375" style="1"/>
    <col min="7422" max="7422" width="5.44140625" style="1" customWidth="1"/>
    <col min="7423" max="7423" width="9.44140625" style="1" customWidth="1"/>
    <col min="7424" max="7424" width="13.5546875" style="1" customWidth="1"/>
    <col min="7425" max="7425" width="10.88671875" style="1" customWidth="1"/>
    <col min="7426" max="7426" width="13.88671875" style="1" bestFit="1" customWidth="1"/>
    <col min="7427" max="7427" width="25.88671875" style="1" customWidth="1"/>
    <col min="7428" max="7428" width="8" style="1" bestFit="1" customWidth="1"/>
    <col min="7429" max="7431" width="7" style="1" customWidth="1"/>
    <col min="7432" max="7432" width="7.5546875" style="1" customWidth="1"/>
    <col min="7433" max="7677" width="9.109375" style="1"/>
    <col min="7678" max="7678" width="5.44140625" style="1" customWidth="1"/>
    <col min="7679" max="7679" width="9.44140625" style="1" customWidth="1"/>
    <col min="7680" max="7680" width="13.5546875" style="1" customWidth="1"/>
    <col min="7681" max="7681" width="10.88671875" style="1" customWidth="1"/>
    <col min="7682" max="7682" width="13.88671875" style="1" bestFit="1" customWidth="1"/>
    <col min="7683" max="7683" width="25.88671875" style="1" customWidth="1"/>
    <col min="7684" max="7684" width="8" style="1" bestFit="1" customWidth="1"/>
    <col min="7685" max="7687" width="7" style="1" customWidth="1"/>
    <col min="7688" max="7688" width="7.5546875" style="1" customWidth="1"/>
    <col min="7689" max="7933" width="9.109375" style="1"/>
    <col min="7934" max="7934" width="5.44140625" style="1" customWidth="1"/>
    <col min="7935" max="7935" width="9.44140625" style="1" customWidth="1"/>
    <col min="7936" max="7936" width="13.5546875" style="1" customWidth="1"/>
    <col min="7937" max="7937" width="10.88671875" style="1" customWidth="1"/>
    <col min="7938" max="7938" width="13.88671875" style="1" bestFit="1" customWidth="1"/>
    <col min="7939" max="7939" width="25.88671875" style="1" customWidth="1"/>
    <col min="7940" max="7940" width="8" style="1" bestFit="1" customWidth="1"/>
    <col min="7941" max="7943" width="7" style="1" customWidth="1"/>
    <col min="7944" max="7944" width="7.5546875" style="1" customWidth="1"/>
    <col min="7945" max="8189" width="9.109375" style="1"/>
    <col min="8190" max="8190" width="5.44140625" style="1" customWidth="1"/>
    <col min="8191" max="8191" width="9.44140625" style="1" customWidth="1"/>
    <col min="8192" max="8192" width="13.5546875" style="1" customWidth="1"/>
    <col min="8193" max="8193" width="10.88671875" style="1" customWidth="1"/>
    <col min="8194" max="8194" width="13.88671875" style="1" bestFit="1" customWidth="1"/>
    <col min="8195" max="8195" width="25.88671875" style="1" customWidth="1"/>
    <col min="8196" max="8196" width="8" style="1" bestFit="1" customWidth="1"/>
    <col min="8197" max="8199" width="7" style="1" customWidth="1"/>
    <col min="8200" max="8200" width="7.5546875" style="1" customWidth="1"/>
    <col min="8201" max="8445" width="9.109375" style="1"/>
    <col min="8446" max="8446" width="5.44140625" style="1" customWidth="1"/>
    <col min="8447" max="8447" width="9.44140625" style="1" customWidth="1"/>
    <col min="8448" max="8448" width="13.5546875" style="1" customWidth="1"/>
    <col min="8449" max="8449" width="10.88671875" style="1" customWidth="1"/>
    <col min="8450" max="8450" width="13.88671875" style="1" bestFit="1" customWidth="1"/>
    <col min="8451" max="8451" width="25.88671875" style="1" customWidth="1"/>
    <col min="8452" max="8452" width="8" style="1" bestFit="1" customWidth="1"/>
    <col min="8453" max="8455" width="7" style="1" customWidth="1"/>
    <col min="8456" max="8456" width="7.5546875" style="1" customWidth="1"/>
    <col min="8457" max="8701" width="9.109375" style="1"/>
    <col min="8702" max="8702" width="5.44140625" style="1" customWidth="1"/>
    <col min="8703" max="8703" width="9.44140625" style="1" customWidth="1"/>
    <col min="8704" max="8704" width="13.5546875" style="1" customWidth="1"/>
    <col min="8705" max="8705" width="10.88671875" style="1" customWidth="1"/>
    <col min="8706" max="8706" width="13.88671875" style="1" bestFit="1" customWidth="1"/>
    <col min="8707" max="8707" width="25.88671875" style="1" customWidth="1"/>
    <col min="8708" max="8708" width="8" style="1" bestFit="1" customWidth="1"/>
    <col min="8709" max="8711" width="7" style="1" customWidth="1"/>
    <col min="8712" max="8712" width="7.5546875" style="1" customWidth="1"/>
    <col min="8713" max="8957" width="9.109375" style="1"/>
    <col min="8958" max="8958" width="5.44140625" style="1" customWidth="1"/>
    <col min="8959" max="8959" width="9.44140625" style="1" customWidth="1"/>
    <col min="8960" max="8960" width="13.5546875" style="1" customWidth="1"/>
    <col min="8961" max="8961" width="10.88671875" style="1" customWidth="1"/>
    <col min="8962" max="8962" width="13.88671875" style="1" bestFit="1" customWidth="1"/>
    <col min="8963" max="8963" width="25.88671875" style="1" customWidth="1"/>
    <col min="8964" max="8964" width="8" style="1" bestFit="1" customWidth="1"/>
    <col min="8965" max="8967" width="7" style="1" customWidth="1"/>
    <col min="8968" max="8968" width="7.5546875" style="1" customWidth="1"/>
    <col min="8969" max="9213" width="9.109375" style="1"/>
    <col min="9214" max="9214" width="5.44140625" style="1" customWidth="1"/>
    <col min="9215" max="9215" width="9.44140625" style="1" customWidth="1"/>
    <col min="9216" max="9216" width="13.5546875" style="1" customWidth="1"/>
    <col min="9217" max="9217" width="10.88671875" style="1" customWidth="1"/>
    <col min="9218" max="9218" width="13.88671875" style="1" bestFit="1" customWidth="1"/>
    <col min="9219" max="9219" width="25.88671875" style="1" customWidth="1"/>
    <col min="9220" max="9220" width="8" style="1" bestFit="1" customWidth="1"/>
    <col min="9221" max="9223" width="7" style="1" customWidth="1"/>
    <col min="9224" max="9224" width="7.5546875" style="1" customWidth="1"/>
    <col min="9225" max="9469" width="9.109375" style="1"/>
    <col min="9470" max="9470" width="5.44140625" style="1" customWidth="1"/>
    <col min="9471" max="9471" width="9.44140625" style="1" customWidth="1"/>
    <col min="9472" max="9472" width="13.5546875" style="1" customWidth="1"/>
    <col min="9473" max="9473" width="10.88671875" style="1" customWidth="1"/>
    <col min="9474" max="9474" width="13.88671875" style="1" bestFit="1" customWidth="1"/>
    <col min="9475" max="9475" width="25.88671875" style="1" customWidth="1"/>
    <col min="9476" max="9476" width="8" style="1" bestFit="1" customWidth="1"/>
    <col min="9477" max="9479" width="7" style="1" customWidth="1"/>
    <col min="9480" max="9480" width="7.5546875" style="1" customWidth="1"/>
    <col min="9481" max="9725" width="9.109375" style="1"/>
    <col min="9726" max="9726" width="5.44140625" style="1" customWidth="1"/>
    <col min="9727" max="9727" width="9.44140625" style="1" customWidth="1"/>
    <col min="9728" max="9728" width="13.5546875" style="1" customWidth="1"/>
    <col min="9729" max="9729" width="10.88671875" style="1" customWidth="1"/>
    <col min="9730" max="9730" width="13.88671875" style="1" bestFit="1" customWidth="1"/>
    <col min="9731" max="9731" width="25.88671875" style="1" customWidth="1"/>
    <col min="9732" max="9732" width="8" style="1" bestFit="1" customWidth="1"/>
    <col min="9733" max="9735" width="7" style="1" customWidth="1"/>
    <col min="9736" max="9736" width="7.5546875" style="1" customWidth="1"/>
    <col min="9737" max="9981" width="9.109375" style="1"/>
    <col min="9982" max="9982" width="5.44140625" style="1" customWidth="1"/>
    <col min="9983" max="9983" width="9.44140625" style="1" customWidth="1"/>
    <col min="9984" max="9984" width="13.5546875" style="1" customWidth="1"/>
    <col min="9985" max="9985" width="10.88671875" style="1" customWidth="1"/>
    <col min="9986" max="9986" width="13.88671875" style="1" bestFit="1" customWidth="1"/>
    <col min="9987" max="9987" width="25.88671875" style="1" customWidth="1"/>
    <col min="9988" max="9988" width="8" style="1" bestFit="1" customWidth="1"/>
    <col min="9989" max="9991" width="7" style="1" customWidth="1"/>
    <col min="9992" max="9992" width="7.5546875" style="1" customWidth="1"/>
    <col min="9993" max="10237" width="9.109375" style="1"/>
    <col min="10238" max="10238" width="5.44140625" style="1" customWidth="1"/>
    <col min="10239" max="10239" width="9.44140625" style="1" customWidth="1"/>
    <col min="10240" max="10240" width="13.5546875" style="1" customWidth="1"/>
    <col min="10241" max="10241" width="10.88671875" style="1" customWidth="1"/>
    <col min="10242" max="10242" width="13.88671875" style="1" bestFit="1" customWidth="1"/>
    <col min="10243" max="10243" width="25.88671875" style="1" customWidth="1"/>
    <col min="10244" max="10244" width="8" style="1" bestFit="1" customWidth="1"/>
    <col min="10245" max="10247" width="7" style="1" customWidth="1"/>
    <col min="10248" max="10248" width="7.5546875" style="1" customWidth="1"/>
    <col min="10249" max="10493" width="9.109375" style="1"/>
    <col min="10494" max="10494" width="5.44140625" style="1" customWidth="1"/>
    <col min="10495" max="10495" width="9.44140625" style="1" customWidth="1"/>
    <col min="10496" max="10496" width="13.5546875" style="1" customWidth="1"/>
    <col min="10497" max="10497" width="10.88671875" style="1" customWidth="1"/>
    <col min="10498" max="10498" width="13.88671875" style="1" bestFit="1" customWidth="1"/>
    <col min="10499" max="10499" width="25.88671875" style="1" customWidth="1"/>
    <col min="10500" max="10500" width="8" style="1" bestFit="1" customWidth="1"/>
    <col min="10501" max="10503" width="7" style="1" customWidth="1"/>
    <col min="10504" max="10504" width="7.5546875" style="1" customWidth="1"/>
    <col min="10505" max="10749" width="9.109375" style="1"/>
    <col min="10750" max="10750" width="5.44140625" style="1" customWidth="1"/>
    <col min="10751" max="10751" width="9.44140625" style="1" customWidth="1"/>
    <col min="10752" max="10752" width="13.5546875" style="1" customWidth="1"/>
    <col min="10753" max="10753" width="10.88671875" style="1" customWidth="1"/>
    <col min="10754" max="10754" width="13.88671875" style="1" bestFit="1" customWidth="1"/>
    <col min="10755" max="10755" width="25.88671875" style="1" customWidth="1"/>
    <col min="10756" max="10756" width="8" style="1" bestFit="1" customWidth="1"/>
    <col min="10757" max="10759" width="7" style="1" customWidth="1"/>
    <col min="10760" max="10760" width="7.5546875" style="1" customWidth="1"/>
    <col min="10761" max="11005" width="9.109375" style="1"/>
    <col min="11006" max="11006" width="5.44140625" style="1" customWidth="1"/>
    <col min="11007" max="11007" width="9.44140625" style="1" customWidth="1"/>
    <col min="11008" max="11008" width="13.5546875" style="1" customWidth="1"/>
    <col min="11009" max="11009" width="10.88671875" style="1" customWidth="1"/>
    <col min="11010" max="11010" width="13.88671875" style="1" bestFit="1" customWidth="1"/>
    <col min="11011" max="11011" width="25.88671875" style="1" customWidth="1"/>
    <col min="11012" max="11012" width="8" style="1" bestFit="1" customWidth="1"/>
    <col min="11013" max="11015" width="7" style="1" customWidth="1"/>
    <col min="11016" max="11016" width="7.5546875" style="1" customWidth="1"/>
    <col min="11017" max="11261" width="9.109375" style="1"/>
    <col min="11262" max="11262" width="5.44140625" style="1" customWidth="1"/>
    <col min="11263" max="11263" width="9.44140625" style="1" customWidth="1"/>
    <col min="11264" max="11264" width="13.5546875" style="1" customWidth="1"/>
    <col min="11265" max="11265" width="10.88671875" style="1" customWidth="1"/>
    <col min="11266" max="11266" width="13.88671875" style="1" bestFit="1" customWidth="1"/>
    <col min="11267" max="11267" width="25.88671875" style="1" customWidth="1"/>
    <col min="11268" max="11268" width="8" style="1" bestFit="1" customWidth="1"/>
    <col min="11269" max="11271" width="7" style="1" customWidth="1"/>
    <col min="11272" max="11272" width="7.5546875" style="1" customWidth="1"/>
    <col min="11273" max="11517" width="9.109375" style="1"/>
    <col min="11518" max="11518" width="5.44140625" style="1" customWidth="1"/>
    <col min="11519" max="11519" width="9.44140625" style="1" customWidth="1"/>
    <col min="11520" max="11520" width="13.5546875" style="1" customWidth="1"/>
    <col min="11521" max="11521" width="10.88671875" style="1" customWidth="1"/>
    <col min="11522" max="11522" width="13.88671875" style="1" bestFit="1" customWidth="1"/>
    <col min="11523" max="11523" width="25.88671875" style="1" customWidth="1"/>
    <col min="11524" max="11524" width="8" style="1" bestFit="1" customWidth="1"/>
    <col min="11525" max="11527" width="7" style="1" customWidth="1"/>
    <col min="11528" max="11528" width="7.5546875" style="1" customWidth="1"/>
    <col min="11529" max="11773" width="9.109375" style="1"/>
    <col min="11774" max="11774" width="5.44140625" style="1" customWidth="1"/>
    <col min="11775" max="11775" width="9.44140625" style="1" customWidth="1"/>
    <col min="11776" max="11776" width="13.5546875" style="1" customWidth="1"/>
    <col min="11777" max="11777" width="10.88671875" style="1" customWidth="1"/>
    <col min="11778" max="11778" width="13.88671875" style="1" bestFit="1" customWidth="1"/>
    <col min="11779" max="11779" width="25.88671875" style="1" customWidth="1"/>
    <col min="11780" max="11780" width="8" style="1" bestFit="1" customWidth="1"/>
    <col min="11781" max="11783" width="7" style="1" customWidth="1"/>
    <col min="11784" max="11784" width="7.5546875" style="1" customWidth="1"/>
    <col min="11785" max="12029" width="9.109375" style="1"/>
    <col min="12030" max="12030" width="5.44140625" style="1" customWidth="1"/>
    <col min="12031" max="12031" width="9.44140625" style="1" customWidth="1"/>
    <col min="12032" max="12032" width="13.5546875" style="1" customWidth="1"/>
    <col min="12033" max="12033" width="10.88671875" style="1" customWidth="1"/>
    <col min="12034" max="12034" width="13.88671875" style="1" bestFit="1" customWidth="1"/>
    <col min="12035" max="12035" width="25.88671875" style="1" customWidth="1"/>
    <col min="12036" max="12036" width="8" style="1" bestFit="1" customWidth="1"/>
    <col min="12037" max="12039" width="7" style="1" customWidth="1"/>
    <col min="12040" max="12040" width="7.5546875" style="1" customWidth="1"/>
    <col min="12041" max="12285" width="9.109375" style="1"/>
    <col min="12286" max="12286" width="5.44140625" style="1" customWidth="1"/>
    <col min="12287" max="12287" width="9.44140625" style="1" customWidth="1"/>
    <col min="12288" max="12288" width="13.5546875" style="1" customWidth="1"/>
    <col min="12289" max="12289" width="10.88671875" style="1" customWidth="1"/>
    <col min="12290" max="12290" width="13.88671875" style="1" bestFit="1" customWidth="1"/>
    <col min="12291" max="12291" width="25.88671875" style="1" customWidth="1"/>
    <col min="12292" max="12292" width="8" style="1" bestFit="1" customWidth="1"/>
    <col min="12293" max="12295" width="7" style="1" customWidth="1"/>
    <col min="12296" max="12296" width="7.5546875" style="1" customWidth="1"/>
    <col min="12297" max="12541" width="9.109375" style="1"/>
    <col min="12542" max="12542" width="5.44140625" style="1" customWidth="1"/>
    <col min="12543" max="12543" width="9.44140625" style="1" customWidth="1"/>
    <col min="12544" max="12544" width="13.5546875" style="1" customWidth="1"/>
    <col min="12545" max="12545" width="10.88671875" style="1" customWidth="1"/>
    <col min="12546" max="12546" width="13.88671875" style="1" bestFit="1" customWidth="1"/>
    <col min="12547" max="12547" width="25.88671875" style="1" customWidth="1"/>
    <col min="12548" max="12548" width="8" style="1" bestFit="1" customWidth="1"/>
    <col min="12549" max="12551" width="7" style="1" customWidth="1"/>
    <col min="12552" max="12552" width="7.5546875" style="1" customWidth="1"/>
    <col min="12553" max="12797" width="9.109375" style="1"/>
    <col min="12798" max="12798" width="5.44140625" style="1" customWidth="1"/>
    <col min="12799" max="12799" width="9.44140625" style="1" customWidth="1"/>
    <col min="12800" max="12800" width="13.5546875" style="1" customWidth="1"/>
    <col min="12801" max="12801" width="10.88671875" style="1" customWidth="1"/>
    <col min="12802" max="12802" width="13.88671875" style="1" bestFit="1" customWidth="1"/>
    <col min="12803" max="12803" width="25.88671875" style="1" customWidth="1"/>
    <col min="12804" max="12804" width="8" style="1" bestFit="1" customWidth="1"/>
    <col min="12805" max="12807" width="7" style="1" customWidth="1"/>
    <col min="12808" max="12808" width="7.5546875" style="1" customWidth="1"/>
    <col min="12809" max="13053" width="9.109375" style="1"/>
    <col min="13054" max="13054" width="5.44140625" style="1" customWidth="1"/>
    <col min="13055" max="13055" width="9.44140625" style="1" customWidth="1"/>
    <col min="13056" max="13056" width="13.5546875" style="1" customWidth="1"/>
    <col min="13057" max="13057" width="10.88671875" style="1" customWidth="1"/>
    <col min="13058" max="13058" width="13.88671875" style="1" bestFit="1" customWidth="1"/>
    <col min="13059" max="13059" width="25.88671875" style="1" customWidth="1"/>
    <col min="13060" max="13060" width="8" style="1" bestFit="1" customWidth="1"/>
    <col min="13061" max="13063" width="7" style="1" customWidth="1"/>
    <col min="13064" max="13064" width="7.5546875" style="1" customWidth="1"/>
    <col min="13065" max="13309" width="9.109375" style="1"/>
    <col min="13310" max="13310" width="5.44140625" style="1" customWidth="1"/>
    <col min="13311" max="13311" width="9.44140625" style="1" customWidth="1"/>
    <col min="13312" max="13312" width="13.5546875" style="1" customWidth="1"/>
    <col min="13313" max="13313" width="10.88671875" style="1" customWidth="1"/>
    <col min="13314" max="13314" width="13.88671875" style="1" bestFit="1" customWidth="1"/>
    <col min="13315" max="13315" width="25.88671875" style="1" customWidth="1"/>
    <col min="13316" max="13316" width="8" style="1" bestFit="1" customWidth="1"/>
    <col min="13317" max="13319" width="7" style="1" customWidth="1"/>
    <col min="13320" max="13320" width="7.5546875" style="1" customWidth="1"/>
    <col min="13321" max="13565" width="9.109375" style="1"/>
    <col min="13566" max="13566" width="5.44140625" style="1" customWidth="1"/>
    <col min="13567" max="13567" width="9.44140625" style="1" customWidth="1"/>
    <col min="13568" max="13568" width="13.5546875" style="1" customWidth="1"/>
    <col min="13569" max="13569" width="10.88671875" style="1" customWidth="1"/>
    <col min="13570" max="13570" width="13.88671875" style="1" bestFit="1" customWidth="1"/>
    <col min="13571" max="13571" width="25.88671875" style="1" customWidth="1"/>
    <col min="13572" max="13572" width="8" style="1" bestFit="1" customWidth="1"/>
    <col min="13573" max="13575" width="7" style="1" customWidth="1"/>
    <col min="13576" max="13576" width="7.5546875" style="1" customWidth="1"/>
    <col min="13577" max="13821" width="9.109375" style="1"/>
    <col min="13822" max="13822" width="5.44140625" style="1" customWidth="1"/>
    <col min="13823" max="13823" width="9.44140625" style="1" customWidth="1"/>
    <col min="13824" max="13824" width="13.5546875" style="1" customWidth="1"/>
    <col min="13825" max="13825" width="10.88671875" style="1" customWidth="1"/>
    <col min="13826" max="13826" width="13.88671875" style="1" bestFit="1" customWidth="1"/>
    <col min="13827" max="13827" width="25.88671875" style="1" customWidth="1"/>
    <col min="13828" max="13828" width="8" style="1" bestFit="1" customWidth="1"/>
    <col min="13829" max="13831" width="7" style="1" customWidth="1"/>
    <col min="13832" max="13832" width="7.5546875" style="1" customWidth="1"/>
    <col min="13833" max="14077" width="9.109375" style="1"/>
    <col min="14078" max="14078" width="5.44140625" style="1" customWidth="1"/>
    <col min="14079" max="14079" width="9.44140625" style="1" customWidth="1"/>
    <col min="14080" max="14080" width="13.5546875" style="1" customWidth="1"/>
    <col min="14081" max="14081" width="10.88671875" style="1" customWidth="1"/>
    <col min="14082" max="14082" width="13.88671875" style="1" bestFit="1" customWidth="1"/>
    <col min="14083" max="14083" width="25.88671875" style="1" customWidth="1"/>
    <col min="14084" max="14084" width="8" style="1" bestFit="1" customWidth="1"/>
    <col min="14085" max="14087" width="7" style="1" customWidth="1"/>
    <col min="14088" max="14088" width="7.5546875" style="1" customWidth="1"/>
    <col min="14089" max="14333" width="9.109375" style="1"/>
    <col min="14334" max="14334" width="5.44140625" style="1" customWidth="1"/>
    <col min="14335" max="14335" width="9.44140625" style="1" customWidth="1"/>
    <col min="14336" max="14336" width="13.5546875" style="1" customWidth="1"/>
    <col min="14337" max="14337" width="10.88671875" style="1" customWidth="1"/>
    <col min="14338" max="14338" width="13.88671875" style="1" bestFit="1" customWidth="1"/>
    <col min="14339" max="14339" width="25.88671875" style="1" customWidth="1"/>
    <col min="14340" max="14340" width="8" style="1" bestFit="1" customWidth="1"/>
    <col min="14341" max="14343" width="7" style="1" customWidth="1"/>
    <col min="14344" max="14344" width="7.5546875" style="1" customWidth="1"/>
    <col min="14345" max="14589" width="9.109375" style="1"/>
    <col min="14590" max="14590" width="5.44140625" style="1" customWidth="1"/>
    <col min="14591" max="14591" width="9.44140625" style="1" customWidth="1"/>
    <col min="14592" max="14592" width="13.5546875" style="1" customWidth="1"/>
    <col min="14593" max="14593" width="10.88671875" style="1" customWidth="1"/>
    <col min="14594" max="14594" width="13.88671875" style="1" bestFit="1" customWidth="1"/>
    <col min="14595" max="14595" width="25.88671875" style="1" customWidth="1"/>
    <col min="14596" max="14596" width="8" style="1" bestFit="1" customWidth="1"/>
    <col min="14597" max="14599" width="7" style="1" customWidth="1"/>
    <col min="14600" max="14600" width="7.5546875" style="1" customWidth="1"/>
    <col min="14601" max="14845" width="9.109375" style="1"/>
    <col min="14846" max="14846" width="5.44140625" style="1" customWidth="1"/>
    <col min="14847" max="14847" width="9.44140625" style="1" customWidth="1"/>
    <col min="14848" max="14848" width="13.5546875" style="1" customWidth="1"/>
    <col min="14849" max="14849" width="10.88671875" style="1" customWidth="1"/>
    <col min="14850" max="14850" width="13.88671875" style="1" bestFit="1" customWidth="1"/>
    <col min="14851" max="14851" width="25.88671875" style="1" customWidth="1"/>
    <col min="14852" max="14852" width="8" style="1" bestFit="1" customWidth="1"/>
    <col min="14853" max="14855" width="7" style="1" customWidth="1"/>
    <col min="14856" max="14856" width="7.5546875" style="1" customWidth="1"/>
    <col min="14857" max="15101" width="9.109375" style="1"/>
    <col min="15102" max="15102" width="5.44140625" style="1" customWidth="1"/>
    <col min="15103" max="15103" width="9.44140625" style="1" customWidth="1"/>
    <col min="15104" max="15104" width="13.5546875" style="1" customWidth="1"/>
    <col min="15105" max="15105" width="10.88671875" style="1" customWidth="1"/>
    <col min="15106" max="15106" width="13.88671875" style="1" bestFit="1" customWidth="1"/>
    <col min="15107" max="15107" width="25.88671875" style="1" customWidth="1"/>
    <col min="15108" max="15108" width="8" style="1" bestFit="1" customWidth="1"/>
    <col min="15109" max="15111" width="7" style="1" customWidth="1"/>
    <col min="15112" max="15112" width="7.5546875" style="1" customWidth="1"/>
    <col min="15113" max="15357" width="9.109375" style="1"/>
    <col min="15358" max="15358" width="5.44140625" style="1" customWidth="1"/>
    <col min="15359" max="15359" width="9.44140625" style="1" customWidth="1"/>
    <col min="15360" max="15360" width="13.5546875" style="1" customWidth="1"/>
    <col min="15361" max="15361" width="10.88671875" style="1" customWidth="1"/>
    <col min="15362" max="15362" width="13.88671875" style="1" bestFit="1" customWidth="1"/>
    <col min="15363" max="15363" width="25.88671875" style="1" customWidth="1"/>
    <col min="15364" max="15364" width="8" style="1" bestFit="1" customWidth="1"/>
    <col min="15365" max="15367" width="7" style="1" customWidth="1"/>
    <col min="15368" max="15368" width="7.5546875" style="1" customWidth="1"/>
    <col min="15369" max="15613" width="9.109375" style="1"/>
    <col min="15614" max="15614" width="5.44140625" style="1" customWidth="1"/>
    <col min="15615" max="15615" width="9.44140625" style="1" customWidth="1"/>
    <col min="15616" max="15616" width="13.5546875" style="1" customWidth="1"/>
    <col min="15617" max="15617" width="10.88671875" style="1" customWidth="1"/>
    <col min="15618" max="15618" width="13.88671875" style="1" bestFit="1" customWidth="1"/>
    <col min="15619" max="15619" width="25.88671875" style="1" customWidth="1"/>
    <col min="15620" max="15620" width="8" style="1" bestFit="1" customWidth="1"/>
    <col min="15621" max="15623" width="7" style="1" customWidth="1"/>
    <col min="15624" max="15624" width="7.5546875" style="1" customWidth="1"/>
    <col min="15625" max="15869" width="9.109375" style="1"/>
    <col min="15870" max="15870" width="5.44140625" style="1" customWidth="1"/>
    <col min="15871" max="15871" width="9.44140625" style="1" customWidth="1"/>
    <col min="15872" max="15872" width="13.5546875" style="1" customWidth="1"/>
    <col min="15873" max="15873" width="10.88671875" style="1" customWidth="1"/>
    <col min="15874" max="15874" width="13.88671875" style="1" bestFit="1" customWidth="1"/>
    <col min="15875" max="15875" width="25.88671875" style="1" customWidth="1"/>
    <col min="15876" max="15876" width="8" style="1" bestFit="1" customWidth="1"/>
    <col min="15877" max="15879" width="7" style="1" customWidth="1"/>
    <col min="15880" max="15880" width="7.5546875" style="1" customWidth="1"/>
    <col min="15881" max="16125" width="9.109375" style="1"/>
    <col min="16126" max="16126" width="5.44140625" style="1" customWidth="1"/>
    <col min="16127" max="16127" width="9.44140625" style="1" customWidth="1"/>
    <col min="16128" max="16128" width="13.5546875" style="1" customWidth="1"/>
    <col min="16129" max="16129" width="10.88671875" style="1" customWidth="1"/>
    <col min="16130" max="16130" width="13.88671875" style="1" bestFit="1" customWidth="1"/>
    <col min="16131" max="16131" width="25.88671875" style="1" customWidth="1"/>
    <col min="16132" max="16132" width="8" style="1" bestFit="1" customWidth="1"/>
    <col min="16133" max="16135" width="7" style="1" customWidth="1"/>
    <col min="16136" max="16136" width="7.5546875" style="1" customWidth="1"/>
    <col min="16137" max="16384" width="9.109375" style="1"/>
  </cols>
  <sheetData>
    <row r="1" spans="1:10" ht="17.399999999999999" x14ac:dyDescent="0.3">
      <c r="A1" s="79" t="s">
        <v>271</v>
      </c>
      <c r="B1" s="2"/>
      <c r="E1" s="2"/>
      <c r="F1" s="3"/>
      <c r="G1" s="80" t="s">
        <v>287</v>
      </c>
      <c r="H1" s="4"/>
      <c r="I1" s="1"/>
      <c r="J1" s="1"/>
    </row>
    <row r="2" spans="1:10" s="5" customFormat="1" ht="4.2" x14ac:dyDescent="0.15">
      <c r="B2" s="6"/>
      <c r="E2" s="7"/>
    </row>
    <row r="3" spans="1:10" s="34" customFormat="1" x14ac:dyDescent="0.25">
      <c r="A3" s="119"/>
      <c r="B3" s="120" t="s">
        <v>123</v>
      </c>
      <c r="C3" s="120"/>
      <c r="D3" s="120" t="s">
        <v>90</v>
      </c>
      <c r="E3" s="121"/>
      <c r="F3" s="122"/>
      <c r="G3" s="119"/>
      <c r="H3" s="42"/>
      <c r="I3" s="42"/>
      <c r="J3" s="42"/>
    </row>
    <row r="4" spans="1:10" s="34" customFormat="1" x14ac:dyDescent="0.25">
      <c r="A4" s="119"/>
      <c r="B4" s="119"/>
      <c r="C4" s="119">
        <v>1</v>
      </c>
      <c r="D4" s="119" t="s">
        <v>684</v>
      </c>
      <c r="E4" s="121"/>
      <c r="F4" s="122"/>
      <c r="G4" s="119"/>
      <c r="H4" s="42"/>
      <c r="I4" s="42"/>
      <c r="J4" s="42"/>
    </row>
    <row r="5" spans="1:10" s="34" customFormat="1" x14ac:dyDescent="0.25">
      <c r="A5" s="62" t="s">
        <v>685</v>
      </c>
      <c r="B5" s="123" t="s">
        <v>0</v>
      </c>
      <c r="C5" s="124" t="s">
        <v>1</v>
      </c>
      <c r="D5" s="125" t="s">
        <v>2</v>
      </c>
      <c r="E5" s="125" t="s">
        <v>3</v>
      </c>
      <c r="F5" s="125" t="s">
        <v>4</v>
      </c>
      <c r="G5" s="126" t="s">
        <v>95</v>
      </c>
      <c r="H5" s="42"/>
      <c r="I5" s="42"/>
      <c r="J5" s="42"/>
    </row>
    <row r="6" spans="1:10" x14ac:dyDescent="0.25">
      <c r="A6" s="127">
        <v>1</v>
      </c>
      <c r="B6" s="128" t="s">
        <v>57</v>
      </c>
      <c r="C6" s="129" t="s">
        <v>591</v>
      </c>
      <c r="D6" s="130">
        <v>42299</v>
      </c>
      <c r="E6" s="131" t="s">
        <v>682</v>
      </c>
      <c r="F6" s="131" t="s">
        <v>131</v>
      </c>
      <c r="G6" s="132"/>
    </row>
    <row r="7" spans="1:10" ht="15" x14ac:dyDescent="0.25">
      <c r="A7" s="127">
        <v>2</v>
      </c>
      <c r="B7" s="128" t="s">
        <v>62</v>
      </c>
      <c r="C7" s="129" t="s">
        <v>135</v>
      </c>
      <c r="D7" s="130">
        <v>41827</v>
      </c>
      <c r="E7" s="131" t="s">
        <v>682</v>
      </c>
      <c r="F7" s="131" t="s">
        <v>68</v>
      </c>
      <c r="G7" s="132" t="s">
        <v>737</v>
      </c>
      <c r="J7" s="81"/>
    </row>
    <row r="8" spans="1:10" x14ac:dyDescent="0.25">
      <c r="A8" s="127">
        <v>3</v>
      </c>
      <c r="B8" s="128" t="s">
        <v>589</v>
      </c>
      <c r="C8" s="129" t="s">
        <v>590</v>
      </c>
      <c r="D8" s="130">
        <v>41787</v>
      </c>
      <c r="E8" s="131" t="s">
        <v>682</v>
      </c>
      <c r="F8" s="131" t="s">
        <v>131</v>
      </c>
      <c r="G8" s="132"/>
    </row>
    <row r="9" spans="1:10" x14ac:dyDescent="0.25">
      <c r="A9" s="127">
        <v>4</v>
      </c>
      <c r="B9" s="128" t="s">
        <v>25</v>
      </c>
      <c r="C9" s="129" t="s">
        <v>591</v>
      </c>
      <c r="D9" s="130">
        <v>41767</v>
      </c>
      <c r="E9" s="131" t="s">
        <v>682</v>
      </c>
      <c r="F9" s="131" t="s">
        <v>131</v>
      </c>
      <c r="G9" s="132"/>
    </row>
    <row r="10" spans="1:10" x14ac:dyDescent="0.25">
      <c r="A10" s="127">
        <v>5</v>
      </c>
      <c r="B10" s="128" t="s">
        <v>14</v>
      </c>
      <c r="C10" s="129" t="s">
        <v>364</v>
      </c>
      <c r="D10" s="130">
        <v>41666</v>
      </c>
      <c r="E10" s="131" t="s">
        <v>11</v>
      </c>
      <c r="F10" s="131" t="s">
        <v>68</v>
      </c>
      <c r="G10" s="132" t="s">
        <v>736</v>
      </c>
    </row>
    <row r="11" spans="1:10" x14ac:dyDescent="0.25">
      <c r="A11" s="127">
        <v>6</v>
      </c>
      <c r="B11" s="128" t="s">
        <v>321</v>
      </c>
      <c r="C11" s="129" t="s">
        <v>74</v>
      </c>
      <c r="D11" s="130" t="s">
        <v>274</v>
      </c>
      <c r="E11" s="131" t="s">
        <v>303</v>
      </c>
      <c r="F11" s="131" t="s">
        <v>329</v>
      </c>
      <c r="G11" s="132" t="s">
        <v>735</v>
      </c>
    </row>
    <row r="12" spans="1:10" x14ac:dyDescent="0.25">
      <c r="A12" s="127">
        <v>7</v>
      </c>
      <c r="B12" s="128" t="s">
        <v>12</v>
      </c>
      <c r="C12" s="129" t="s">
        <v>380</v>
      </c>
      <c r="D12" s="130">
        <v>41509</v>
      </c>
      <c r="E12" s="131" t="s">
        <v>682</v>
      </c>
      <c r="F12" s="131" t="s">
        <v>53</v>
      </c>
      <c r="G12" s="132" t="s">
        <v>738</v>
      </c>
    </row>
    <row r="13" spans="1:10" x14ac:dyDescent="0.25">
      <c r="A13" s="127">
        <v>8</v>
      </c>
      <c r="B13" s="128" t="s">
        <v>376</v>
      </c>
      <c r="C13" s="129" t="s">
        <v>377</v>
      </c>
      <c r="D13" s="130">
        <v>41457</v>
      </c>
      <c r="E13" s="131" t="s">
        <v>11</v>
      </c>
      <c r="F13" s="131" t="s">
        <v>68</v>
      </c>
      <c r="G13" s="132"/>
    </row>
    <row r="14" spans="1:10" s="34" customFormat="1" x14ac:dyDescent="0.25">
      <c r="A14" s="119"/>
      <c r="B14" s="119"/>
      <c r="C14" s="119">
        <v>2</v>
      </c>
      <c r="D14" s="119" t="s">
        <v>684</v>
      </c>
      <c r="E14" s="121"/>
      <c r="F14" s="122"/>
      <c r="G14" s="119"/>
      <c r="H14" s="42"/>
      <c r="I14" s="42"/>
      <c r="J14" s="42"/>
    </row>
    <row r="15" spans="1:10" x14ac:dyDescent="0.25">
      <c r="A15" s="127">
        <v>1</v>
      </c>
      <c r="B15" s="128" t="s">
        <v>12</v>
      </c>
      <c r="C15" s="129" t="s">
        <v>319</v>
      </c>
      <c r="D15" s="130" t="s">
        <v>320</v>
      </c>
      <c r="E15" s="131" t="s">
        <v>303</v>
      </c>
      <c r="F15" s="131" t="s">
        <v>304</v>
      </c>
      <c r="G15" s="132" t="s">
        <v>744</v>
      </c>
    </row>
    <row r="16" spans="1:10" x14ac:dyDescent="0.25">
      <c r="A16" s="127">
        <v>2</v>
      </c>
      <c r="B16" s="128" t="s">
        <v>389</v>
      </c>
      <c r="C16" s="129" t="s">
        <v>390</v>
      </c>
      <c r="D16" s="130">
        <v>41186</v>
      </c>
      <c r="E16" s="131" t="s">
        <v>682</v>
      </c>
      <c r="F16" s="131" t="s">
        <v>386</v>
      </c>
      <c r="G16" s="132"/>
    </row>
    <row r="17" spans="1:10" x14ac:dyDescent="0.25">
      <c r="A17" s="127">
        <v>3</v>
      </c>
      <c r="B17" s="128" t="s">
        <v>387</v>
      </c>
      <c r="C17" s="129" t="s">
        <v>190</v>
      </c>
      <c r="D17" s="130">
        <v>40885</v>
      </c>
      <c r="E17" s="131" t="s">
        <v>682</v>
      </c>
      <c r="F17" s="131" t="s">
        <v>386</v>
      </c>
      <c r="G17" s="132" t="s">
        <v>740</v>
      </c>
    </row>
    <row r="18" spans="1:10" s="42" customFormat="1" x14ac:dyDescent="0.25">
      <c r="A18" s="127">
        <v>4</v>
      </c>
      <c r="B18" s="128" t="s">
        <v>50</v>
      </c>
      <c r="C18" s="129" t="s">
        <v>215</v>
      </c>
      <c r="D18" s="130">
        <v>40760</v>
      </c>
      <c r="E18" s="131" t="s">
        <v>336</v>
      </c>
      <c r="F18" s="131" t="s">
        <v>210</v>
      </c>
      <c r="G18" s="132" t="s">
        <v>739</v>
      </c>
    </row>
    <row r="19" spans="1:10" x14ac:dyDescent="0.25">
      <c r="A19" s="127">
        <v>5</v>
      </c>
      <c r="B19" s="128" t="s">
        <v>311</v>
      </c>
      <c r="C19" s="129" t="s">
        <v>312</v>
      </c>
      <c r="D19" s="130" t="s">
        <v>313</v>
      </c>
      <c r="E19" s="131" t="s">
        <v>303</v>
      </c>
      <c r="F19" s="131" t="s">
        <v>304</v>
      </c>
      <c r="G19" s="132" t="s">
        <v>742</v>
      </c>
    </row>
    <row r="20" spans="1:10" x14ac:dyDescent="0.25">
      <c r="A20" s="127">
        <v>6</v>
      </c>
      <c r="B20" s="128" t="s">
        <v>248</v>
      </c>
      <c r="C20" s="129" t="s">
        <v>659</v>
      </c>
      <c r="D20" s="130" t="s">
        <v>660</v>
      </c>
      <c r="E20" s="131" t="s">
        <v>682</v>
      </c>
      <c r="F20" s="131" t="s">
        <v>652</v>
      </c>
      <c r="G20" s="132"/>
    </row>
    <row r="21" spans="1:10" x14ac:dyDescent="0.25">
      <c r="A21" s="127">
        <v>7</v>
      </c>
      <c r="B21" s="128" t="s">
        <v>326</v>
      </c>
      <c r="C21" s="129" t="s">
        <v>327</v>
      </c>
      <c r="D21" s="130" t="s">
        <v>328</v>
      </c>
      <c r="E21" s="131" t="s">
        <v>303</v>
      </c>
      <c r="F21" s="131" t="s">
        <v>304</v>
      </c>
      <c r="G21" s="132" t="s">
        <v>743</v>
      </c>
    </row>
    <row r="22" spans="1:10" x14ac:dyDescent="0.25">
      <c r="A22" s="127">
        <v>8</v>
      </c>
      <c r="B22" s="128" t="s">
        <v>602</v>
      </c>
      <c r="C22" s="129" t="s">
        <v>603</v>
      </c>
      <c r="D22" s="130" t="s">
        <v>604</v>
      </c>
      <c r="E22" s="131" t="s">
        <v>682</v>
      </c>
      <c r="F22" s="131" t="s">
        <v>77</v>
      </c>
      <c r="G22" s="132" t="s">
        <v>741</v>
      </c>
    </row>
    <row r="23" spans="1:10" s="34" customFormat="1" x14ac:dyDescent="0.25">
      <c r="A23" s="119"/>
      <c r="B23" s="119"/>
      <c r="C23" s="119">
        <v>3</v>
      </c>
      <c r="D23" s="119" t="s">
        <v>684</v>
      </c>
      <c r="E23" s="121"/>
      <c r="F23" s="122"/>
      <c r="G23" s="119"/>
      <c r="H23" s="42"/>
      <c r="I23" s="42"/>
      <c r="J23" s="42"/>
    </row>
    <row r="24" spans="1:10" x14ac:dyDescent="0.25">
      <c r="A24" s="127">
        <v>1</v>
      </c>
      <c r="B24" s="67"/>
      <c r="C24" s="68"/>
      <c r="D24" s="69"/>
      <c r="E24" s="70"/>
      <c r="F24" s="70"/>
      <c r="G24" s="132"/>
    </row>
    <row r="25" spans="1:10" x14ac:dyDescent="0.25">
      <c r="A25" s="127">
        <v>2</v>
      </c>
      <c r="B25" s="128"/>
      <c r="C25" s="129"/>
      <c r="D25" s="130"/>
      <c r="E25" s="131"/>
      <c r="F25" s="131"/>
      <c r="G25" s="132" t="s">
        <v>745</v>
      </c>
    </row>
    <row r="26" spans="1:10" x14ac:dyDescent="0.25">
      <c r="A26" s="127">
        <v>3</v>
      </c>
      <c r="B26" s="128" t="s">
        <v>78</v>
      </c>
      <c r="C26" s="129" t="s">
        <v>178</v>
      </c>
      <c r="D26" s="130" t="s">
        <v>179</v>
      </c>
      <c r="E26" s="131" t="s">
        <v>682</v>
      </c>
      <c r="F26" s="131" t="s">
        <v>77</v>
      </c>
      <c r="G26" s="132" t="s">
        <v>746</v>
      </c>
    </row>
    <row r="27" spans="1:10" x14ac:dyDescent="0.25">
      <c r="A27" s="127">
        <v>4</v>
      </c>
      <c r="B27" s="128" t="s">
        <v>314</v>
      </c>
      <c r="C27" s="129" t="s">
        <v>315</v>
      </c>
      <c r="D27" s="130" t="s">
        <v>316</v>
      </c>
      <c r="E27" s="131" t="s">
        <v>303</v>
      </c>
      <c r="F27" s="131" t="s">
        <v>304</v>
      </c>
      <c r="G27" s="132" t="s">
        <v>747</v>
      </c>
    </row>
    <row r="28" spans="1:10" x14ac:dyDescent="0.25">
      <c r="A28" s="127">
        <v>5</v>
      </c>
      <c r="B28" s="128" t="s">
        <v>442</v>
      </c>
      <c r="C28" s="129" t="s">
        <v>443</v>
      </c>
      <c r="D28" s="130" t="s">
        <v>444</v>
      </c>
      <c r="E28" s="131" t="s">
        <v>434</v>
      </c>
      <c r="F28" s="131" t="s">
        <v>435</v>
      </c>
      <c r="G28" s="132" t="s">
        <v>749</v>
      </c>
    </row>
    <row r="29" spans="1:10" x14ac:dyDescent="0.25">
      <c r="A29" s="127">
        <v>6</v>
      </c>
      <c r="B29" s="128" t="s">
        <v>466</v>
      </c>
      <c r="C29" s="129" t="s">
        <v>467</v>
      </c>
      <c r="D29" s="130" t="s">
        <v>468</v>
      </c>
      <c r="E29" s="131" t="s">
        <v>682</v>
      </c>
      <c r="F29" s="131" t="s">
        <v>469</v>
      </c>
      <c r="G29" s="132"/>
    </row>
    <row r="30" spans="1:10" x14ac:dyDescent="0.25">
      <c r="A30" s="127">
        <v>7</v>
      </c>
      <c r="B30" s="128" t="s">
        <v>54</v>
      </c>
      <c r="C30" s="129" t="s">
        <v>317</v>
      </c>
      <c r="D30" s="130" t="s">
        <v>318</v>
      </c>
      <c r="E30" s="131" t="s">
        <v>303</v>
      </c>
      <c r="F30" s="131" t="s">
        <v>304</v>
      </c>
      <c r="G30" s="132" t="s">
        <v>748</v>
      </c>
    </row>
    <row r="31" spans="1:10" x14ac:dyDescent="0.25">
      <c r="A31" s="127">
        <v>8</v>
      </c>
      <c r="B31" s="128"/>
      <c r="C31" s="129"/>
      <c r="D31" s="130"/>
      <c r="E31" s="131"/>
      <c r="F31" s="131"/>
      <c r="G31" s="132"/>
    </row>
    <row r="32" spans="1:10" s="34" customFormat="1" x14ac:dyDescent="0.25">
      <c r="A32" s="119"/>
      <c r="B32" s="119"/>
      <c r="C32" s="119">
        <v>4</v>
      </c>
      <c r="D32" s="119" t="s">
        <v>684</v>
      </c>
      <c r="E32" s="121"/>
      <c r="F32" s="122"/>
      <c r="G32" s="119"/>
      <c r="H32" s="42"/>
      <c r="I32" s="42"/>
      <c r="J32" s="42"/>
    </row>
    <row r="33" spans="1:10" x14ac:dyDescent="0.25">
      <c r="A33" s="127">
        <v>1</v>
      </c>
      <c r="B33" s="128" t="s">
        <v>230</v>
      </c>
      <c r="C33" s="129" t="s">
        <v>231</v>
      </c>
      <c r="D33" s="130" t="s">
        <v>8</v>
      </c>
      <c r="E33" s="131" t="s">
        <v>336</v>
      </c>
      <c r="F33" s="131" t="s">
        <v>229</v>
      </c>
      <c r="G33" s="132"/>
    </row>
    <row r="34" spans="1:10" x14ac:dyDescent="0.25">
      <c r="A34" s="127">
        <v>2</v>
      </c>
      <c r="B34" s="128" t="s">
        <v>47</v>
      </c>
      <c r="C34" s="129" t="s">
        <v>192</v>
      </c>
      <c r="D34" s="130">
        <v>40419</v>
      </c>
      <c r="E34" s="131" t="s">
        <v>682</v>
      </c>
      <c r="F34" s="131" t="s">
        <v>383</v>
      </c>
      <c r="G34" s="132" t="s">
        <v>753</v>
      </c>
    </row>
    <row r="35" spans="1:10" x14ac:dyDescent="0.25">
      <c r="A35" s="127">
        <v>3</v>
      </c>
      <c r="B35" s="128" t="s">
        <v>45</v>
      </c>
      <c r="C35" s="129" t="s">
        <v>519</v>
      </c>
      <c r="D35" s="130">
        <v>40416</v>
      </c>
      <c r="E35" s="131" t="s">
        <v>682</v>
      </c>
      <c r="F35" s="131" t="s">
        <v>18</v>
      </c>
      <c r="G35" s="132" t="s">
        <v>752</v>
      </c>
    </row>
    <row r="36" spans="1:10" x14ac:dyDescent="0.25">
      <c r="A36" s="127">
        <v>4</v>
      </c>
      <c r="B36" s="128" t="s">
        <v>197</v>
      </c>
      <c r="C36" s="129" t="s">
        <v>384</v>
      </c>
      <c r="D36" s="130">
        <v>40395</v>
      </c>
      <c r="E36" s="131" t="s">
        <v>682</v>
      </c>
      <c r="F36" s="131" t="s">
        <v>385</v>
      </c>
      <c r="G36" s="132"/>
    </row>
    <row r="37" spans="1:10" x14ac:dyDescent="0.25">
      <c r="A37" s="127">
        <v>5</v>
      </c>
      <c r="B37" s="128" t="s">
        <v>65</v>
      </c>
      <c r="C37" s="129" t="s">
        <v>66</v>
      </c>
      <c r="D37" s="130" t="s">
        <v>239</v>
      </c>
      <c r="E37" s="131" t="s">
        <v>682</v>
      </c>
      <c r="F37" s="131" t="s">
        <v>139</v>
      </c>
      <c r="G37" s="132"/>
    </row>
    <row r="38" spans="1:10" x14ac:dyDescent="0.25">
      <c r="A38" s="127">
        <v>6</v>
      </c>
      <c r="B38" s="128" t="s">
        <v>216</v>
      </c>
      <c r="C38" s="129" t="s">
        <v>217</v>
      </c>
      <c r="D38" s="130">
        <v>40377</v>
      </c>
      <c r="E38" s="131" t="s">
        <v>336</v>
      </c>
      <c r="F38" s="131" t="s">
        <v>210</v>
      </c>
      <c r="G38" s="132" t="s">
        <v>751</v>
      </c>
    </row>
    <row r="39" spans="1:10" x14ac:dyDescent="0.25">
      <c r="A39" s="127">
        <v>7</v>
      </c>
      <c r="B39" s="128" t="s">
        <v>511</v>
      </c>
      <c r="C39" s="129" t="s">
        <v>234</v>
      </c>
      <c r="D39" s="130">
        <v>40260</v>
      </c>
      <c r="E39" s="131" t="s">
        <v>682</v>
      </c>
      <c r="F39" s="131" t="s">
        <v>290</v>
      </c>
      <c r="G39" s="132" t="s">
        <v>750</v>
      </c>
    </row>
    <row r="40" spans="1:10" x14ac:dyDescent="0.25">
      <c r="A40" s="127">
        <v>8</v>
      </c>
      <c r="B40" s="128" t="s">
        <v>29</v>
      </c>
      <c r="C40" s="129" t="s">
        <v>645</v>
      </c>
      <c r="D40" s="130">
        <v>40235</v>
      </c>
      <c r="E40" s="131"/>
      <c r="F40" s="131" t="s">
        <v>5</v>
      </c>
      <c r="G40" s="132"/>
    </row>
    <row r="41" spans="1:10" s="34" customFormat="1" x14ac:dyDescent="0.25">
      <c r="A41" s="119"/>
      <c r="B41" s="119"/>
      <c r="C41" s="119">
        <v>5</v>
      </c>
      <c r="D41" s="119" t="s">
        <v>684</v>
      </c>
      <c r="E41" s="121"/>
      <c r="F41" s="122"/>
      <c r="G41" s="119"/>
      <c r="H41" s="42"/>
      <c r="I41" s="42"/>
      <c r="J41" s="42"/>
    </row>
    <row r="42" spans="1:10" x14ac:dyDescent="0.25">
      <c r="A42" s="127">
        <v>1</v>
      </c>
      <c r="B42" s="128"/>
      <c r="C42" s="129"/>
      <c r="D42" s="130"/>
      <c r="E42" s="131"/>
      <c r="F42" s="131"/>
      <c r="G42" s="132"/>
    </row>
    <row r="43" spans="1:10" x14ac:dyDescent="0.25">
      <c r="A43" s="127">
        <v>2</v>
      </c>
      <c r="B43" s="128"/>
      <c r="C43" s="129"/>
      <c r="D43" s="130"/>
      <c r="E43" s="131"/>
      <c r="F43" s="131"/>
      <c r="G43" s="132"/>
    </row>
    <row r="44" spans="1:10" x14ac:dyDescent="0.25">
      <c r="A44" s="127">
        <v>3</v>
      </c>
      <c r="B44" s="128" t="s">
        <v>308</v>
      </c>
      <c r="C44" s="129" t="s">
        <v>309</v>
      </c>
      <c r="D44" s="130" t="s">
        <v>310</v>
      </c>
      <c r="E44" s="131" t="s">
        <v>303</v>
      </c>
      <c r="F44" s="131" t="s">
        <v>304</v>
      </c>
      <c r="G44" s="132" t="s">
        <v>755</v>
      </c>
    </row>
    <row r="45" spans="1:10" x14ac:dyDescent="0.25">
      <c r="A45" s="127">
        <v>4</v>
      </c>
      <c r="B45" s="128" t="s">
        <v>633</v>
      </c>
      <c r="C45" s="129" t="s">
        <v>634</v>
      </c>
      <c r="D45" s="130" t="s">
        <v>333</v>
      </c>
      <c r="E45" s="131" t="s">
        <v>682</v>
      </c>
      <c r="F45" s="131" t="s">
        <v>635</v>
      </c>
      <c r="G45" s="132"/>
    </row>
    <row r="46" spans="1:10" x14ac:dyDescent="0.25">
      <c r="A46" s="127">
        <v>5</v>
      </c>
      <c r="B46" s="128" t="s">
        <v>321</v>
      </c>
      <c r="C46" s="129" t="s">
        <v>322</v>
      </c>
      <c r="D46" s="130" t="s">
        <v>323</v>
      </c>
      <c r="E46" s="131" t="s">
        <v>303</v>
      </c>
      <c r="F46" s="131" t="s">
        <v>304</v>
      </c>
      <c r="G46" s="132" t="s">
        <v>756</v>
      </c>
    </row>
    <row r="47" spans="1:10" x14ac:dyDescent="0.25">
      <c r="A47" s="127">
        <v>6</v>
      </c>
      <c r="B47" s="128" t="s">
        <v>52</v>
      </c>
      <c r="C47" s="129" t="s">
        <v>301</v>
      </c>
      <c r="D47" s="130" t="s">
        <v>302</v>
      </c>
      <c r="E47" s="131" t="s">
        <v>303</v>
      </c>
      <c r="F47" s="131" t="s">
        <v>304</v>
      </c>
      <c r="G47" s="132" t="s">
        <v>754</v>
      </c>
    </row>
    <row r="48" spans="1:10" x14ac:dyDescent="0.25">
      <c r="A48" s="127">
        <v>7</v>
      </c>
      <c r="B48" s="128" t="s">
        <v>61</v>
      </c>
      <c r="C48" s="129" t="s">
        <v>237</v>
      </c>
      <c r="D48" s="130" t="s">
        <v>644</v>
      </c>
      <c r="E48" s="131" t="s">
        <v>682</v>
      </c>
      <c r="F48" s="131" t="s">
        <v>5</v>
      </c>
      <c r="G48" s="132"/>
    </row>
    <row r="49" spans="1:7" x14ac:dyDescent="0.25">
      <c r="A49" s="127">
        <v>8</v>
      </c>
      <c r="B49" s="128"/>
      <c r="C49" s="129"/>
      <c r="D49" s="130"/>
      <c r="E49" s="131"/>
      <c r="F49" s="131"/>
      <c r="G49" s="132"/>
    </row>
    <row r="50" spans="1:7" x14ac:dyDescent="0.25">
      <c r="A50" s="136"/>
      <c r="B50" s="137"/>
      <c r="C50" s="122"/>
      <c r="D50" s="138"/>
      <c r="E50" s="139"/>
      <c r="F50" s="139"/>
      <c r="G50" s="140"/>
    </row>
    <row r="65" spans="1:16136" s="34" customFormat="1" ht="13.5" customHeight="1" x14ac:dyDescent="0.25">
      <c r="A65" s="119"/>
      <c r="B65" s="120" t="s">
        <v>123</v>
      </c>
      <c r="C65" s="120"/>
      <c r="D65" s="120" t="s">
        <v>91</v>
      </c>
      <c r="E65" s="121"/>
      <c r="F65" s="122"/>
      <c r="G65" s="119"/>
      <c r="H65" s="42"/>
      <c r="I65" s="42"/>
      <c r="J65" s="42"/>
    </row>
    <row r="66" spans="1:16136" s="34" customFormat="1" x14ac:dyDescent="0.25">
      <c r="A66" s="119"/>
      <c r="B66" s="119"/>
      <c r="C66" s="119">
        <v>1</v>
      </c>
      <c r="D66" s="119" t="s">
        <v>684</v>
      </c>
      <c r="E66" s="121"/>
      <c r="F66" s="122"/>
      <c r="G66" s="119"/>
      <c r="H66" s="42"/>
      <c r="I66" s="42"/>
      <c r="J66" s="42"/>
    </row>
    <row r="67" spans="1:16136" s="34" customFormat="1" x14ac:dyDescent="0.25">
      <c r="A67" s="62" t="s">
        <v>137</v>
      </c>
      <c r="B67" s="123" t="s">
        <v>0</v>
      </c>
      <c r="C67" s="124" t="s">
        <v>1</v>
      </c>
      <c r="D67" s="125" t="s">
        <v>2</v>
      </c>
      <c r="E67" s="125" t="s">
        <v>3</v>
      </c>
      <c r="F67" s="125" t="s">
        <v>4</v>
      </c>
      <c r="G67" s="126" t="s">
        <v>95</v>
      </c>
      <c r="H67" s="42"/>
      <c r="I67" s="42"/>
      <c r="J67" s="42"/>
    </row>
    <row r="68" spans="1:16136" s="42" customFormat="1" x14ac:dyDescent="0.25">
      <c r="A68" s="127">
        <v>1</v>
      </c>
      <c r="B68" s="128"/>
      <c r="C68" s="129"/>
      <c r="D68" s="130"/>
      <c r="E68" s="131"/>
      <c r="F68" s="131"/>
      <c r="G68" s="132"/>
    </row>
    <row r="69" spans="1:16136" s="42" customFormat="1" x14ac:dyDescent="0.25">
      <c r="A69" s="127">
        <v>2</v>
      </c>
      <c r="B69" s="128" t="s">
        <v>151</v>
      </c>
      <c r="C69" s="129" t="s">
        <v>352</v>
      </c>
      <c r="D69" s="130">
        <v>41528</v>
      </c>
      <c r="E69" s="131" t="s">
        <v>336</v>
      </c>
      <c r="F69" s="131" t="s">
        <v>210</v>
      </c>
      <c r="G69" s="132" t="s">
        <v>760</v>
      </c>
    </row>
    <row r="70" spans="1:16136" s="42" customFormat="1" x14ac:dyDescent="0.25">
      <c r="A70" s="66">
        <v>3</v>
      </c>
      <c r="B70" s="128" t="s">
        <v>17</v>
      </c>
      <c r="C70" s="129" t="s">
        <v>417</v>
      </c>
      <c r="D70" s="130" t="s">
        <v>418</v>
      </c>
      <c r="E70" s="131" t="s">
        <v>682</v>
      </c>
      <c r="F70" s="131" t="s">
        <v>396</v>
      </c>
      <c r="G70" s="132" t="s">
        <v>759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</row>
    <row r="71" spans="1:16136" s="42" customFormat="1" x14ac:dyDescent="0.25">
      <c r="A71" s="66">
        <v>4</v>
      </c>
      <c r="B71" s="128" t="s">
        <v>159</v>
      </c>
      <c r="C71" s="129" t="s">
        <v>160</v>
      </c>
      <c r="D71" s="130" t="s">
        <v>161</v>
      </c>
      <c r="E71" s="131" t="s">
        <v>682</v>
      </c>
      <c r="F71" s="131" t="s">
        <v>19</v>
      </c>
      <c r="G71" s="132" t="s">
        <v>758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</row>
    <row r="72" spans="1:16136" x14ac:dyDescent="0.25">
      <c r="A72" s="66">
        <v>5</v>
      </c>
      <c r="B72" s="128" t="s">
        <v>213</v>
      </c>
      <c r="C72" s="129" t="s">
        <v>703</v>
      </c>
      <c r="D72" s="130">
        <v>40430</v>
      </c>
      <c r="E72" s="131" t="s">
        <v>683</v>
      </c>
      <c r="F72" s="131" t="s">
        <v>702</v>
      </c>
      <c r="G72" s="132" t="s">
        <v>761</v>
      </c>
    </row>
    <row r="73" spans="1:16136" x14ac:dyDescent="0.25">
      <c r="A73" s="66">
        <v>6</v>
      </c>
      <c r="B73" s="128" t="s">
        <v>7</v>
      </c>
      <c r="C73" s="129" t="s">
        <v>701</v>
      </c>
      <c r="D73" s="130">
        <v>40182</v>
      </c>
      <c r="E73" s="131" t="s">
        <v>683</v>
      </c>
      <c r="F73" s="131" t="s">
        <v>702</v>
      </c>
      <c r="G73" s="132" t="s">
        <v>757</v>
      </c>
    </row>
    <row r="74" spans="1:16136" x14ac:dyDescent="0.25">
      <c r="A74" s="127">
        <v>7</v>
      </c>
      <c r="B74" s="128"/>
      <c r="C74" s="129"/>
      <c r="D74" s="130"/>
      <c r="E74" s="131"/>
      <c r="F74" s="131"/>
      <c r="G74" s="13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  <c r="IW74" s="42"/>
      <c r="IX74" s="42"/>
      <c r="IY74" s="42"/>
      <c r="IZ74" s="42"/>
      <c r="JA74" s="42"/>
      <c r="JB74" s="42"/>
      <c r="JC74" s="42"/>
      <c r="JD74" s="42"/>
      <c r="JE74" s="42"/>
      <c r="JF74" s="42"/>
      <c r="JG74" s="42"/>
      <c r="JH74" s="42"/>
      <c r="JI74" s="42"/>
      <c r="JJ74" s="42"/>
      <c r="JK74" s="42"/>
      <c r="JL74" s="42"/>
      <c r="JM74" s="42"/>
      <c r="JN74" s="42"/>
      <c r="JO74" s="42"/>
      <c r="JP74" s="42"/>
      <c r="JQ74" s="42"/>
      <c r="JR74" s="42"/>
      <c r="JS74" s="42"/>
      <c r="JT74" s="42"/>
      <c r="JU74" s="42"/>
      <c r="JV74" s="42"/>
      <c r="JW74" s="42"/>
      <c r="JX74" s="42"/>
      <c r="JY74" s="42"/>
      <c r="JZ74" s="42"/>
      <c r="KA74" s="42"/>
      <c r="KB74" s="42"/>
      <c r="KC74" s="42"/>
      <c r="KD74" s="42"/>
      <c r="KE74" s="42"/>
      <c r="KF74" s="42"/>
      <c r="KG74" s="42"/>
      <c r="KH74" s="42"/>
      <c r="KI74" s="42"/>
      <c r="KJ74" s="42"/>
      <c r="KK74" s="42"/>
      <c r="KL74" s="42"/>
      <c r="KM74" s="42"/>
      <c r="KN74" s="42"/>
      <c r="KO74" s="42"/>
      <c r="KP74" s="42"/>
      <c r="KQ74" s="42"/>
      <c r="KR74" s="42"/>
      <c r="KS74" s="42"/>
      <c r="KT74" s="42"/>
      <c r="KU74" s="42"/>
      <c r="KV74" s="42"/>
      <c r="KW74" s="42"/>
      <c r="KX74" s="42"/>
      <c r="KY74" s="42"/>
      <c r="KZ74" s="42"/>
      <c r="LA74" s="42"/>
      <c r="LB74" s="42"/>
      <c r="LC74" s="42"/>
      <c r="LD74" s="42"/>
      <c r="LE74" s="42"/>
      <c r="LF74" s="42"/>
      <c r="LG74" s="42"/>
      <c r="LH74" s="42"/>
      <c r="LI74" s="42"/>
      <c r="LJ74" s="42"/>
      <c r="LK74" s="42"/>
      <c r="LL74" s="42"/>
      <c r="LM74" s="42"/>
      <c r="LN74" s="42"/>
      <c r="LO74" s="42"/>
      <c r="LP74" s="42"/>
      <c r="LQ74" s="42"/>
      <c r="LR74" s="42"/>
      <c r="LS74" s="42"/>
      <c r="LT74" s="42"/>
      <c r="LU74" s="42"/>
      <c r="LV74" s="42"/>
      <c r="LW74" s="42"/>
      <c r="LX74" s="42"/>
      <c r="LY74" s="42"/>
      <c r="LZ74" s="42"/>
      <c r="MA74" s="42"/>
      <c r="MB74" s="42"/>
      <c r="MC74" s="42"/>
      <c r="MD74" s="42"/>
      <c r="ME74" s="42"/>
      <c r="MF74" s="42"/>
      <c r="MG74" s="42"/>
      <c r="MH74" s="42"/>
      <c r="MI74" s="42"/>
      <c r="MJ74" s="42"/>
      <c r="MK74" s="42"/>
      <c r="ML74" s="42"/>
      <c r="MM74" s="42"/>
      <c r="MN74" s="42"/>
      <c r="MO74" s="42"/>
      <c r="MP74" s="42"/>
      <c r="MQ74" s="42"/>
      <c r="MR74" s="42"/>
      <c r="MS74" s="42"/>
      <c r="MT74" s="42"/>
      <c r="MU74" s="42"/>
      <c r="MV74" s="42"/>
      <c r="MW74" s="42"/>
      <c r="MX74" s="42"/>
      <c r="MY74" s="42"/>
      <c r="MZ74" s="42"/>
      <c r="NA74" s="42"/>
      <c r="NB74" s="42"/>
      <c r="NC74" s="42"/>
      <c r="ND74" s="42"/>
      <c r="NE74" s="42"/>
      <c r="NF74" s="42"/>
      <c r="NG74" s="42"/>
      <c r="NH74" s="42"/>
      <c r="NI74" s="42"/>
      <c r="NJ74" s="42"/>
      <c r="NK74" s="42"/>
      <c r="NL74" s="42"/>
      <c r="NM74" s="42"/>
      <c r="NN74" s="42"/>
      <c r="NO74" s="42"/>
      <c r="NP74" s="42"/>
      <c r="NQ74" s="42"/>
      <c r="NR74" s="42"/>
      <c r="NS74" s="42"/>
      <c r="NT74" s="42"/>
      <c r="NU74" s="42"/>
      <c r="NV74" s="42"/>
      <c r="NW74" s="42"/>
      <c r="NX74" s="42"/>
      <c r="NY74" s="42"/>
      <c r="NZ74" s="42"/>
      <c r="OA74" s="42"/>
      <c r="OB74" s="42"/>
      <c r="OC74" s="42"/>
      <c r="OD74" s="42"/>
      <c r="OE74" s="42"/>
      <c r="OF74" s="42"/>
      <c r="OG74" s="42"/>
      <c r="OH74" s="42"/>
      <c r="OI74" s="42"/>
      <c r="OJ74" s="42"/>
      <c r="OK74" s="42"/>
      <c r="OL74" s="42"/>
      <c r="OM74" s="42"/>
      <c r="ON74" s="42"/>
      <c r="OO74" s="42"/>
      <c r="OP74" s="42"/>
      <c r="OQ74" s="42"/>
      <c r="OR74" s="42"/>
      <c r="OS74" s="42"/>
      <c r="OT74" s="42"/>
      <c r="OU74" s="42"/>
      <c r="OV74" s="42"/>
      <c r="OW74" s="42"/>
      <c r="OX74" s="42"/>
      <c r="OY74" s="42"/>
      <c r="OZ74" s="42"/>
      <c r="PA74" s="42"/>
      <c r="PB74" s="42"/>
      <c r="PC74" s="42"/>
      <c r="PD74" s="42"/>
      <c r="PE74" s="42"/>
      <c r="PF74" s="42"/>
      <c r="PG74" s="42"/>
      <c r="PH74" s="42"/>
      <c r="PI74" s="42"/>
      <c r="PJ74" s="42"/>
      <c r="PK74" s="42"/>
      <c r="PL74" s="42"/>
      <c r="PM74" s="42"/>
      <c r="PN74" s="42"/>
      <c r="PO74" s="42"/>
      <c r="PP74" s="42"/>
      <c r="PQ74" s="42"/>
      <c r="PR74" s="42"/>
      <c r="PS74" s="42"/>
      <c r="PT74" s="42"/>
      <c r="PU74" s="42"/>
      <c r="PV74" s="42"/>
      <c r="PW74" s="42"/>
      <c r="PX74" s="42"/>
      <c r="PY74" s="42"/>
      <c r="PZ74" s="42"/>
      <c r="QA74" s="42"/>
      <c r="QB74" s="42"/>
      <c r="QC74" s="42"/>
      <c r="QD74" s="42"/>
      <c r="QE74" s="42"/>
      <c r="QF74" s="42"/>
      <c r="QG74" s="42"/>
      <c r="QH74" s="42"/>
      <c r="QI74" s="42"/>
      <c r="QJ74" s="42"/>
      <c r="QK74" s="42"/>
      <c r="QL74" s="42"/>
      <c r="QM74" s="42"/>
      <c r="QN74" s="42"/>
      <c r="QO74" s="42"/>
      <c r="QP74" s="42"/>
      <c r="QQ74" s="42"/>
      <c r="QR74" s="42"/>
      <c r="QS74" s="42"/>
      <c r="QT74" s="42"/>
      <c r="QU74" s="42"/>
      <c r="QV74" s="42"/>
      <c r="QW74" s="42"/>
      <c r="QX74" s="42"/>
      <c r="QY74" s="42"/>
      <c r="QZ74" s="42"/>
      <c r="RA74" s="42"/>
      <c r="RB74" s="42"/>
      <c r="RC74" s="42"/>
      <c r="RD74" s="42"/>
      <c r="RE74" s="42"/>
      <c r="RF74" s="42"/>
      <c r="RG74" s="42"/>
      <c r="RH74" s="42"/>
      <c r="RI74" s="42"/>
      <c r="RJ74" s="42"/>
      <c r="RK74" s="42"/>
      <c r="RL74" s="42"/>
      <c r="RM74" s="42"/>
      <c r="RN74" s="42"/>
      <c r="RO74" s="42"/>
      <c r="RP74" s="42"/>
      <c r="RQ74" s="42"/>
      <c r="RR74" s="42"/>
      <c r="RS74" s="42"/>
      <c r="RT74" s="42"/>
      <c r="RU74" s="42"/>
      <c r="RV74" s="42"/>
      <c r="RW74" s="42"/>
      <c r="RX74" s="42"/>
      <c r="RY74" s="42"/>
      <c r="RZ74" s="42"/>
      <c r="SA74" s="42"/>
      <c r="SB74" s="42"/>
      <c r="SC74" s="42"/>
      <c r="SD74" s="42"/>
      <c r="SE74" s="42"/>
      <c r="SF74" s="42"/>
      <c r="SG74" s="42"/>
      <c r="SH74" s="42"/>
      <c r="SI74" s="42"/>
      <c r="SJ74" s="42"/>
      <c r="SK74" s="42"/>
      <c r="SL74" s="42"/>
      <c r="SM74" s="42"/>
      <c r="SN74" s="42"/>
      <c r="SO74" s="42"/>
      <c r="SP74" s="42"/>
      <c r="SQ74" s="42"/>
      <c r="SR74" s="42"/>
      <c r="SS74" s="42"/>
      <c r="ST74" s="42"/>
      <c r="SU74" s="42"/>
      <c r="SV74" s="42"/>
      <c r="SW74" s="42"/>
      <c r="SX74" s="42"/>
      <c r="SY74" s="42"/>
      <c r="SZ74" s="42"/>
      <c r="TA74" s="42"/>
      <c r="TB74" s="42"/>
      <c r="TC74" s="42"/>
      <c r="TD74" s="42"/>
      <c r="TE74" s="42"/>
      <c r="TF74" s="42"/>
      <c r="TG74" s="42"/>
      <c r="TH74" s="42"/>
      <c r="TI74" s="42"/>
      <c r="TJ74" s="42"/>
      <c r="TK74" s="42"/>
      <c r="TL74" s="42"/>
      <c r="TM74" s="42"/>
      <c r="TN74" s="42"/>
      <c r="TO74" s="42"/>
      <c r="TP74" s="42"/>
      <c r="TQ74" s="42"/>
      <c r="TR74" s="42"/>
      <c r="TS74" s="42"/>
      <c r="TT74" s="42"/>
      <c r="TU74" s="42"/>
      <c r="TV74" s="42"/>
      <c r="TW74" s="42"/>
      <c r="TX74" s="42"/>
      <c r="TY74" s="42"/>
      <c r="TZ74" s="42"/>
      <c r="UA74" s="42"/>
      <c r="UB74" s="42"/>
      <c r="UC74" s="42"/>
      <c r="UD74" s="42"/>
      <c r="UE74" s="42"/>
      <c r="UF74" s="42"/>
      <c r="UG74" s="42"/>
      <c r="UH74" s="42"/>
      <c r="UI74" s="42"/>
      <c r="UJ74" s="42"/>
      <c r="UK74" s="42"/>
      <c r="UL74" s="42"/>
      <c r="UM74" s="42"/>
      <c r="UN74" s="42"/>
      <c r="UO74" s="42"/>
      <c r="UP74" s="42"/>
      <c r="UQ74" s="42"/>
      <c r="UR74" s="42"/>
      <c r="US74" s="42"/>
      <c r="UT74" s="42"/>
      <c r="UU74" s="42"/>
      <c r="UV74" s="42"/>
      <c r="UW74" s="42"/>
      <c r="UX74" s="42"/>
      <c r="UY74" s="42"/>
      <c r="UZ74" s="42"/>
      <c r="VA74" s="42"/>
      <c r="VB74" s="42"/>
      <c r="VC74" s="42"/>
      <c r="VD74" s="42"/>
      <c r="VE74" s="42"/>
      <c r="VF74" s="42"/>
      <c r="VG74" s="42"/>
      <c r="VH74" s="42"/>
      <c r="VI74" s="42"/>
      <c r="VJ74" s="42"/>
      <c r="VK74" s="42"/>
      <c r="VL74" s="42"/>
      <c r="VM74" s="42"/>
      <c r="VN74" s="42"/>
      <c r="VO74" s="42"/>
      <c r="VP74" s="42"/>
      <c r="VQ74" s="42"/>
      <c r="VR74" s="42"/>
      <c r="VS74" s="42"/>
      <c r="VT74" s="42"/>
      <c r="VU74" s="42"/>
      <c r="VV74" s="42"/>
      <c r="VW74" s="42"/>
      <c r="VX74" s="42"/>
      <c r="VY74" s="42"/>
      <c r="VZ74" s="42"/>
      <c r="WA74" s="42"/>
      <c r="WB74" s="42"/>
      <c r="WC74" s="42"/>
      <c r="WD74" s="42"/>
      <c r="WE74" s="42"/>
      <c r="WF74" s="42"/>
      <c r="WG74" s="42"/>
      <c r="WH74" s="42"/>
      <c r="WI74" s="42"/>
      <c r="WJ74" s="42"/>
      <c r="WK74" s="42"/>
      <c r="WL74" s="42"/>
      <c r="WM74" s="42"/>
      <c r="WN74" s="42"/>
      <c r="WO74" s="42"/>
      <c r="WP74" s="42"/>
      <c r="WQ74" s="42"/>
      <c r="WR74" s="42"/>
      <c r="WS74" s="42"/>
      <c r="WT74" s="42"/>
      <c r="WU74" s="42"/>
      <c r="WV74" s="42"/>
      <c r="WW74" s="42"/>
      <c r="WX74" s="42"/>
      <c r="WY74" s="42"/>
      <c r="WZ74" s="42"/>
      <c r="XA74" s="42"/>
      <c r="XB74" s="42"/>
      <c r="XC74" s="42"/>
      <c r="XD74" s="42"/>
      <c r="XE74" s="42"/>
      <c r="XF74" s="42"/>
      <c r="XG74" s="42"/>
      <c r="XH74" s="42"/>
      <c r="XI74" s="42"/>
      <c r="XJ74" s="42"/>
      <c r="XK74" s="42"/>
      <c r="XL74" s="42"/>
      <c r="XM74" s="42"/>
      <c r="XN74" s="42"/>
      <c r="XO74" s="42"/>
      <c r="XP74" s="42"/>
      <c r="XQ74" s="42"/>
      <c r="XR74" s="42"/>
      <c r="XS74" s="42"/>
      <c r="XT74" s="42"/>
      <c r="XU74" s="42"/>
      <c r="XV74" s="42"/>
      <c r="XW74" s="42"/>
      <c r="XX74" s="42"/>
      <c r="XY74" s="42"/>
      <c r="XZ74" s="42"/>
      <c r="YA74" s="42"/>
      <c r="YB74" s="42"/>
      <c r="YC74" s="42"/>
      <c r="YD74" s="42"/>
      <c r="YE74" s="42"/>
      <c r="YF74" s="42"/>
      <c r="YG74" s="42"/>
      <c r="YH74" s="42"/>
      <c r="YI74" s="42"/>
      <c r="YJ74" s="42"/>
      <c r="YK74" s="42"/>
      <c r="YL74" s="42"/>
      <c r="YM74" s="42"/>
      <c r="YN74" s="42"/>
      <c r="YO74" s="42"/>
      <c r="YP74" s="42"/>
      <c r="YQ74" s="42"/>
      <c r="YR74" s="42"/>
      <c r="YS74" s="42"/>
      <c r="YT74" s="42"/>
      <c r="YU74" s="42"/>
      <c r="YV74" s="42"/>
      <c r="YW74" s="42"/>
      <c r="YX74" s="42"/>
      <c r="YY74" s="42"/>
      <c r="YZ74" s="42"/>
      <c r="ZA74" s="42"/>
      <c r="ZB74" s="42"/>
      <c r="ZC74" s="42"/>
      <c r="ZD74" s="42"/>
      <c r="ZE74" s="42"/>
      <c r="ZF74" s="42"/>
      <c r="ZG74" s="42"/>
      <c r="ZH74" s="42"/>
      <c r="ZI74" s="42"/>
      <c r="ZJ74" s="42"/>
      <c r="ZK74" s="42"/>
      <c r="ZL74" s="42"/>
      <c r="ZM74" s="42"/>
      <c r="ZN74" s="42"/>
      <c r="ZO74" s="42"/>
      <c r="ZP74" s="42"/>
      <c r="ZQ74" s="42"/>
      <c r="ZR74" s="42"/>
      <c r="ZS74" s="42"/>
      <c r="ZT74" s="42"/>
      <c r="ZU74" s="42"/>
      <c r="ZV74" s="42"/>
      <c r="ZW74" s="42"/>
      <c r="ZX74" s="42"/>
      <c r="ZY74" s="42"/>
      <c r="ZZ74" s="42"/>
      <c r="AAA74" s="42"/>
      <c r="AAB74" s="42"/>
      <c r="AAC74" s="42"/>
      <c r="AAD74" s="42"/>
      <c r="AAE74" s="42"/>
      <c r="AAF74" s="42"/>
      <c r="AAG74" s="42"/>
      <c r="AAH74" s="42"/>
      <c r="AAI74" s="42"/>
      <c r="AAJ74" s="42"/>
      <c r="AAK74" s="42"/>
      <c r="AAL74" s="42"/>
      <c r="AAM74" s="42"/>
      <c r="AAN74" s="42"/>
      <c r="AAO74" s="42"/>
      <c r="AAP74" s="42"/>
      <c r="AAQ74" s="42"/>
      <c r="AAR74" s="42"/>
      <c r="AAS74" s="42"/>
      <c r="AAT74" s="42"/>
      <c r="AAU74" s="42"/>
      <c r="AAV74" s="42"/>
      <c r="AAW74" s="42"/>
      <c r="AAX74" s="42"/>
      <c r="AAY74" s="42"/>
      <c r="AAZ74" s="42"/>
      <c r="ABA74" s="42"/>
      <c r="ABB74" s="42"/>
      <c r="ABC74" s="42"/>
      <c r="ABD74" s="42"/>
      <c r="ABE74" s="42"/>
      <c r="ABF74" s="42"/>
      <c r="ABG74" s="42"/>
      <c r="ABH74" s="42"/>
      <c r="ABI74" s="42"/>
      <c r="ABJ74" s="42"/>
      <c r="ABK74" s="42"/>
      <c r="ABL74" s="42"/>
      <c r="ABM74" s="42"/>
      <c r="ABN74" s="42"/>
      <c r="ABO74" s="42"/>
      <c r="ABP74" s="42"/>
      <c r="ABQ74" s="42"/>
      <c r="ABR74" s="42"/>
      <c r="ABS74" s="42"/>
      <c r="ABT74" s="42"/>
      <c r="ABU74" s="42"/>
      <c r="ABV74" s="42"/>
      <c r="ABW74" s="42"/>
      <c r="ABX74" s="42"/>
      <c r="ABY74" s="42"/>
      <c r="ABZ74" s="42"/>
      <c r="ACA74" s="42"/>
      <c r="ACB74" s="42"/>
      <c r="ACC74" s="42"/>
      <c r="ACD74" s="42"/>
      <c r="ACE74" s="42"/>
      <c r="ACF74" s="42"/>
      <c r="ACG74" s="42"/>
      <c r="ACH74" s="42"/>
      <c r="ACI74" s="42"/>
      <c r="ACJ74" s="42"/>
      <c r="ACK74" s="42"/>
      <c r="ACL74" s="42"/>
      <c r="ACM74" s="42"/>
      <c r="ACN74" s="42"/>
      <c r="ACO74" s="42"/>
      <c r="ACP74" s="42"/>
      <c r="ACQ74" s="42"/>
      <c r="ACR74" s="42"/>
      <c r="ACS74" s="42"/>
      <c r="ACT74" s="42"/>
      <c r="ACU74" s="42"/>
      <c r="ACV74" s="42"/>
      <c r="ACW74" s="42"/>
      <c r="ACX74" s="42"/>
      <c r="ACY74" s="42"/>
      <c r="ACZ74" s="42"/>
      <c r="ADA74" s="42"/>
      <c r="ADB74" s="42"/>
      <c r="ADC74" s="42"/>
      <c r="ADD74" s="42"/>
      <c r="ADE74" s="42"/>
      <c r="ADF74" s="42"/>
      <c r="ADG74" s="42"/>
      <c r="ADH74" s="42"/>
      <c r="ADI74" s="42"/>
      <c r="ADJ74" s="42"/>
      <c r="ADK74" s="42"/>
      <c r="ADL74" s="42"/>
      <c r="ADM74" s="42"/>
      <c r="ADN74" s="42"/>
      <c r="ADO74" s="42"/>
      <c r="ADP74" s="42"/>
      <c r="ADQ74" s="42"/>
      <c r="ADR74" s="42"/>
      <c r="ADS74" s="42"/>
      <c r="ADT74" s="42"/>
      <c r="ADU74" s="42"/>
      <c r="ADV74" s="42"/>
      <c r="ADW74" s="42"/>
      <c r="ADX74" s="42"/>
      <c r="ADY74" s="42"/>
      <c r="ADZ74" s="42"/>
      <c r="AEA74" s="42"/>
      <c r="AEB74" s="42"/>
      <c r="AEC74" s="42"/>
      <c r="AED74" s="42"/>
      <c r="AEE74" s="42"/>
      <c r="AEF74" s="42"/>
      <c r="AEG74" s="42"/>
      <c r="AEH74" s="42"/>
      <c r="AEI74" s="42"/>
      <c r="AEJ74" s="42"/>
      <c r="AEK74" s="42"/>
      <c r="AEL74" s="42"/>
      <c r="AEM74" s="42"/>
      <c r="AEN74" s="42"/>
      <c r="AEO74" s="42"/>
      <c r="AEP74" s="42"/>
      <c r="AEQ74" s="42"/>
      <c r="AER74" s="42"/>
      <c r="AES74" s="42"/>
      <c r="AET74" s="42"/>
      <c r="AEU74" s="42"/>
      <c r="AEV74" s="42"/>
      <c r="AEW74" s="42"/>
      <c r="AEX74" s="42"/>
      <c r="AEY74" s="42"/>
      <c r="AEZ74" s="42"/>
      <c r="AFA74" s="42"/>
      <c r="AFB74" s="42"/>
      <c r="AFC74" s="42"/>
      <c r="AFD74" s="42"/>
      <c r="AFE74" s="42"/>
      <c r="AFF74" s="42"/>
      <c r="AFG74" s="42"/>
      <c r="AFH74" s="42"/>
      <c r="AFI74" s="42"/>
      <c r="AFJ74" s="42"/>
      <c r="AFK74" s="42"/>
      <c r="AFL74" s="42"/>
      <c r="AFM74" s="42"/>
      <c r="AFN74" s="42"/>
      <c r="AFO74" s="42"/>
      <c r="AFP74" s="42"/>
      <c r="AFQ74" s="42"/>
      <c r="AFR74" s="42"/>
      <c r="AFS74" s="42"/>
      <c r="AFT74" s="42"/>
      <c r="AFU74" s="42"/>
      <c r="AFV74" s="42"/>
      <c r="AFW74" s="42"/>
      <c r="AFX74" s="42"/>
      <c r="AFY74" s="42"/>
      <c r="AFZ74" s="42"/>
      <c r="AGA74" s="42"/>
      <c r="AGB74" s="42"/>
      <c r="AGC74" s="42"/>
      <c r="AGD74" s="42"/>
      <c r="AGE74" s="42"/>
      <c r="AGF74" s="42"/>
      <c r="AGG74" s="42"/>
      <c r="AGH74" s="42"/>
      <c r="AGI74" s="42"/>
      <c r="AGJ74" s="42"/>
      <c r="AGK74" s="42"/>
      <c r="AGL74" s="42"/>
      <c r="AGM74" s="42"/>
      <c r="AGN74" s="42"/>
      <c r="AGO74" s="42"/>
      <c r="AGP74" s="42"/>
      <c r="AGQ74" s="42"/>
      <c r="AGR74" s="42"/>
      <c r="AGS74" s="42"/>
      <c r="AGT74" s="42"/>
      <c r="AGU74" s="42"/>
      <c r="AGV74" s="42"/>
      <c r="AGW74" s="42"/>
      <c r="AGX74" s="42"/>
      <c r="AGY74" s="42"/>
      <c r="AGZ74" s="42"/>
      <c r="AHA74" s="42"/>
      <c r="AHB74" s="42"/>
      <c r="AHC74" s="42"/>
      <c r="AHD74" s="42"/>
      <c r="AHE74" s="42"/>
      <c r="AHF74" s="42"/>
      <c r="AHG74" s="42"/>
      <c r="AHH74" s="42"/>
      <c r="AHI74" s="42"/>
      <c r="AHJ74" s="42"/>
      <c r="AHK74" s="42"/>
      <c r="AHL74" s="42"/>
      <c r="AHM74" s="42"/>
      <c r="AHN74" s="42"/>
      <c r="AHO74" s="42"/>
      <c r="AHP74" s="42"/>
      <c r="AHQ74" s="42"/>
      <c r="AHR74" s="42"/>
      <c r="AHS74" s="42"/>
      <c r="AHT74" s="42"/>
      <c r="AHU74" s="42"/>
      <c r="AHV74" s="42"/>
      <c r="AHW74" s="42"/>
      <c r="AHX74" s="42"/>
      <c r="AHY74" s="42"/>
      <c r="AHZ74" s="42"/>
      <c r="AIA74" s="42"/>
      <c r="AIB74" s="42"/>
      <c r="AIC74" s="42"/>
      <c r="AID74" s="42"/>
      <c r="AIE74" s="42"/>
      <c r="AIF74" s="42"/>
      <c r="AIG74" s="42"/>
      <c r="AIH74" s="42"/>
      <c r="AII74" s="42"/>
      <c r="AIJ74" s="42"/>
      <c r="AIK74" s="42"/>
      <c r="AIL74" s="42"/>
      <c r="AIM74" s="42"/>
      <c r="AIN74" s="42"/>
      <c r="AIO74" s="42"/>
      <c r="AIP74" s="42"/>
      <c r="AIQ74" s="42"/>
      <c r="AIR74" s="42"/>
      <c r="AIS74" s="42"/>
      <c r="AIT74" s="42"/>
      <c r="AIU74" s="42"/>
      <c r="AIV74" s="42"/>
      <c r="AIW74" s="42"/>
      <c r="AIX74" s="42"/>
      <c r="AIY74" s="42"/>
      <c r="AIZ74" s="42"/>
      <c r="AJA74" s="42"/>
      <c r="AJB74" s="42"/>
      <c r="AJC74" s="42"/>
      <c r="AJD74" s="42"/>
      <c r="AJE74" s="42"/>
      <c r="AJF74" s="42"/>
      <c r="AJG74" s="42"/>
      <c r="AJH74" s="42"/>
      <c r="AJI74" s="42"/>
      <c r="AJJ74" s="42"/>
      <c r="AJK74" s="42"/>
      <c r="AJL74" s="42"/>
      <c r="AJM74" s="42"/>
      <c r="AJN74" s="42"/>
      <c r="AJO74" s="42"/>
      <c r="AJP74" s="42"/>
      <c r="AJQ74" s="42"/>
      <c r="AJR74" s="42"/>
      <c r="AJS74" s="42"/>
      <c r="AJT74" s="42"/>
      <c r="AJU74" s="42"/>
      <c r="AJV74" s="42"/>
      <c r="AJW74" s="42"/>
      <c r="AJX74" s="42"/>
      <c r="AJY74" s="42"/>
      <c r="AJZ74" s="42"/>
      <c r="AKA74" s="42"/>
      <c r="AKB74" s="42"/>
      <c r="AKC74" s="42"/>
      <c r="AKD74" s="42"/>
      <c r="AKE74" s="42"/>
      <c r="AKF74" s="42"/>
      <c r="AKG74" s="42"/>
      <c r="AKH74" s="42"/>
      <c r="AKI74" s="42"/>
      <c r="AKJ74" s="42"/>
      <c r="AKK74" s="42"/>
      <c r="AKL74" s="42"/>
      <c r="AKM74" s="42"/>
      <c r="AKN74" s="42"/>
      <c r="AKO74" s="42"/>
      <c r="AKP74" s="42"/>
      <c r="AKQ74" s="42"/>
      <c r="AKR74" s="42"/>
      <c r="AKS74" s="42"/>
      <c r="AKT74" s="42"/>
      <c r="AKU74" s="42"/>
      <c r="AKV74" s="42"/>
      <c r="AKW74" s="42"/>
      <c r="AKX74" s="42"/>
      <c r="AKY74" s="42"/>
      <c r="AKZ74" s="42"/>
      <c r="ALA74" s="42"/>
      <c r="ALB74" s="42"/>
      <c r="ALC74" s="42"/>
      <c r="ALD74" s="42"/>
      <c r="ALE74" s="42"/>
      <c r="ALF74" s="42"/>
      <c r="ALG74" s="42"/>
      <c r="ALH74" s="42"/>
      <c r="ALI74" s="42"/>
      <c r="ALJ74" s="42"/>
      <c r="ALK74" s="42"/>
      <c r="ALL74" s="42"/>
      <c r="ALM74" s="42"/>
      <c r="ALN74" s="42"/>
      <c r="ALO74" s="42"/>
      <c r="ALP74" s="42"/>
      <c r="ALQ74" s="42"/>
      <c r="ALR74" s="42"/>
      <c r="ALS74" s="42"/>
      <c r="ALT74" s="42"/>
      <c r="ALU74" s="42"/>
      <c r="ALV74" s="42"/>
      <c r="ALW74" s="42"/>
      <c r="ALX74" s="42"/>
      <c r="ALY74" s="42"/>
      <c r="ALZ74" s="42"/>
      <c r="AMA74" s="42"/>
      <c r="AMB74" s="42"/>
      <c r="AMC74" s="42"/>
      <c r="AMD74" s="42"/>
      <c r="AME74" s="42"/>
      <c r="AMF74" s="42"/>
      <c r="AMG74" s="42"/>
      <c r="AMH74" s="42"/>
      <c r="AMI74" s="42"/>
      <c r="AMJ74" s="42"/>
      <c r="AMK74" s="42"/>
      <c r="AML74" s="42"/>
      <c r="AMM74" s="42"/>
      <c r="AMN74" s="42"/>
      <c r="AMO74" s="42"/>
      <c r="AMP74" s="42"/>
      <c r="AMQ74" s="42"/>
      <c r="AMR74" s="42"/>
      <c r="AMS74" s="42"/>
      <c r="AMT74" s="42"/>
      <c r="AMU74" s="42"/>
      <c r="AMV74" s="42"/>
      <c r="AMW74" s="42"/>
      <c r="AMX74" s="42"/>
      <c r="AMY74" s="42"/>
      <c r="AMZ74" s="42"/>
      <c r="ANA74" s="42"/>
      <c r="ANB74" s="42"/>
      <c r="ANC74" s="42"/>
      <c r="AND74" s="42"/>
      <c r="ANE74" s="42"/>
      <c r="ANF74" s="42"/>
      <c r="ANG74" s="42"/>
      <c r="ANH74" s="42"/>
      <c r="ANI74" s="42"/>
      <c r="ANJ74" s="42"/>
      <c r="ANK74" s="42"/>
      <c r="ANL74" s="42"/>
      <c r="ANM74" s="42"/>
      <c r="ANN74" s="42"/>
      <c r="ANO74" s="42"/>
      <c r="ANP74" s="42"/>
      <c r="ANQ74" s="42"/>
      <c r="ANR74" s="42"/>
      <c r="ANS74" s="42"/>
      <c r="ANT74" s="42"/>
      <c r="ANU74" s="42"/>
      <c r="ANV74" s="42"/>
      <c r="ANW74" s="42"/>
      <c r="ANX74" s="42"/>
      <c r="ANY74" s="42"/>
      <c r="ANZ74" s="42"/>
      <c r="AOA74" s="42"/>
      <c r="AOB74" s="42"/>
      <c r="AOC74" s="42"/>
      <c r="AOD74" s="42"/>
      <c r="AOE74" s="42"/>
      <c r="AOF74" s="42"/>
      <c r="AOG74" s="42"/>
      <c r="AOH74" s="42"/>
      <c r="AOI74" s="42"/>
      <c r="AOJ74" s="42"/>
      <c r="AOK74" s="42"/>
      <c r="AOL74" s="42"/>
      <c r="AOM74" s="42"/>
      <c r="AON74" s="42"/>
      <c r="AOO74" s="42"/>
      <c r="AOP74" s="42"/>
      <c r="AOQ74" s="42"/>
      <c r="AOR74" s="42"/>
      <c r="AOS74" s="42"/>
      <c r="AOT74" s="42"/>
      <c r="AOU74" s="42"/>
      <c r="AOV74" s="42"/>
      <c r="AOW74" s="42"/>
      <c r="AOX74" s="42"/>
      <c r="AOY74" s="42"/>
      <c r="AOZ74" s="42"/>
      <c r="APA74" s="42"/>
      <c r="APB74" s="42"/>
      <c r="APC74" s="42"/>
      <c r="APD74" s="42"/>
      <c r="APE74" s="42"/>
      <c r="APF74" s="42"/>
      <c r="APG74" s="42"/>
      <c r="APH74" s="42"/>
      <c r="API74" s="42"/>
      <c r="APJ74" s="42"/>
      <c r="APK74" s="42"/>
      <c r="APL74" s="42"/>
      <c r="APM74" s="42"/>
      <c r="APN74" s="42"/>
      <c r="APO74" s="42"/>
      <c r="APP74" s="42"/>
      <c r="APQ74" s="42"/>
      <c r="APR74" s="42"/>
      <c r="APS74" s="42"/>
      <c r="APT74" s="42"/>
      <c r="APU74" s="42"/>
      <c r="APV74" s="42"/>
      <c r="APW74" s="42"/>
      <c r="APX74" s="42"/>
      <c r="APY74" s="42"/>
      <c r="APZ74" s="42"/>
      <c r="AQA74" s="42"/>
      <c r="AQB74" s="42"/>
      <c r="AQC74" s="42"/>
      <c r="AQD74" s="42"/>
      <c r="AQE74" s="42"/>
      <c r="AQF74" s="42"/>
      <c r="AQG74" s="42"/>
      <c r="AQH74" s="42"/>
      <c r="AQI74" s="42"/>
      <c r="AQJ74" s="42"/>
      <c r="AQK74" s="42"/>
      <c r="AQL74" s="42"/>
      <c r="AQM74" s="42"/>
      <c r="AQN74" s="42"/>
      <c r="AQO74" s="42"/>
      <c r="AQP74" s="42"/>
      <c r="AQQ74" s="42"/>
      <c r="AQR74" s="42"/>
      <c r="AQS74" s="42"/>
      <c r="AQT74" s="42"/>
      <c r="AQU74" s="42"/>
      <c r="AQV74" s="42"/>
      <c r="AQW74" s="42"/>
      <c r="AQX74" s="42"/>
      <c r="AQY74" s="42"/>
      <c r="AQZ74" s="42"/>
      <c r="ARA74" s="42"/>
      <c r="ARB74" s="42"/>
      <c r="ARC74" s="42"/>
      <c r="ARD74" s="42"/>
      <c r="ARE74" s="42"/>
      <c r="ARF74" s="42"/>
      <c r="ARG74" s="42"/>
      <c r="ARH74" s="42"/>
      <c r="ARI74" s="42"/>
      <c r="ARJ74" s="42"/>
      <c r="ARK74" s="42"/>
      <c r="ARL74" s="42"/>
      <c r="ARM74" s="42"/>
      <c r="ARN74" s="42"/>
      <c r="ARO74" s="42"/>
      <c r="ARP74" s="42"/>
      <c r="ARQ74" s="42"/>
      <c r="ARR74" s="42"/>
      <c r="ARS74" s="42"/>
      <c r="ART74" s="42"/>
      <c r="ARU74" s="42"/>
      <c r="ARV74" s="42"/>
      <c r="ARW74" s="42"/>
      <c r="ARX74" s="42"/>
      <c r="ARY74" s="42"/>
      <c r="ARZ74" s="42"/>
      <c r="ASA74" s="42"/>
      <c r="ASB74" s="42"/>
      <c r="ASC74" s="42"/>
      <c r="ASD74" s="42"/>
      <c r="ASE74" s="42"/>
      <c r="ASF74" s="42"/>
      <c r="ASG74" s="42"/>
      <c r="ASH74" s="42"/>
      <c r="ASI74" s="42"/>
      <c r="ASJ74" s="42"/>
      <c r="ASK74" s="42"/>
      <c r="ASL74" s="42"/>
      <c r="ASM74" s="42"/>
      <c r="ASN74" s="42"/>
      <c r="ASO74" s="42"/>
      <c r="ASP74" s="42"/>
      <c r="ASQ74" s="42"/>
      <c r="ASR74" s="42"/>
      <c r="ASS74" s="42"/>
      <c r="AST74" s="42"/>
      <c r="ASU74" s="42"/>
      <c r="ASV74" s="42"/>
      <c r="ASW74" s="42"/>
      <c r="ASX74" s="42"/>
      <c r="ASY74" s="42"/>
      <c r="ASZ74" s="42"/>
      <c r="ATA74" s="42"/>
      <c r="ATB74" s="42"/>
      <c r="ATC74" s="42"/>
      <c r="ATD74" s="42"/>
      <c r="ATE74" s="42"/>
      <c r="ATF74" s="42"/>
      <c r="ATG74" s="42"/>
      <c r="ATH74" s="42"/>
      <c r="ATI74" s="42"/>
      <c r="ATJ74" s="42"/>
      <c r="ATK74" s="42"/>
      <c r="ATL74" s="42"/>
      <c r="ATM74" s="42"/>
      <c r="ATN74" s="42"/>
      <c r="ATO74" s="42"/>
      <c r="ATP74" s="42"/>
      <c r="ATQ74" s="42"/>
      <c r="ATR74" s="42"/>
      <c r="ATS74" s="42"/>
      <c r="ATT74" s="42"/>
      <c r="ATU74" s="42"/>
      <c r="ATV74" s="42"/>
      <c r="ATW74" s="42"/>
      <c r="ATX74" s="42"/>
      <c r="ATY74" s="42"/>
      <c r="ATZ74" s="42"/>
      <c r="AUA74" s="42"/>
      <c r="AUB74" s="42"/>
      <c r="AUC74" s="42"/>
      <c r="AUD74" s="42"/>
      <c r="AUE74" s="42"/>
      <c r="AUF74" s="42"/>
      <c r="AUG74" s="42"/>
      <c r="AUH74" s="42"/>
      <c r="AUI74" s="42"/>
      <c r="AUJ74" s="42"/>
      <c r="AUK74" s="42"/>
      <c r="AUL74" s="42"/>
      <c r="AUM74" s="42"/>
      <c r="AUN74" s="42"/>
      <c r="AUO74" s="42"/>
      <c r="AUP74" s="42"/>
      <c r="AUQ74" s="42"/>
      <c r="AUR74" s="42"/>
      <c r="AUS74" s="42"/>
      <c r="AUT74" s="42"/>
      <c r="AUU74" s="42"/>
      <c r="AUV74" s="42"/>
      <c r="AUW74" s="42"/>
      <c r="AUX74" s="42"/>
      <c r="AUY74" s="42"/>
      <c r="AUZ74" s="42"/>
      <c r="AVA74" s="42"/>
      <c r="AVB74" s="42"/>
      <c r="AVC74" s="42"/>
      <c r="AVD74" s="42"/>
      <c r="AVE74" s="42"/>
      <c r="AVF74" s="42"/>
      <c r="AVG74" s="42"/>
      <c r="AVH74" s="42"/>
      <c r="AVI74" s="42"/>
      <c r="AVJ74" s="42"/>
      <c r="AVK74" s="42"/>
      <c r="AVL74" s="42"/>
      <c r="AVM74" s="42"/>
      <c r="AVN74" s="42"/>
      <c r="AVO74" s="42"/>
      <c r="AVP74" s="42"/>
      <c r="AVQ74" s="42"/>
      <c r="AVR74" s="42"/>
      <c r="AVS74" s="42"/>
      <c r="AVT74" s="42"/>
      <c r="AVU74" s="42"/>
      <c r="AVV74" s="42"/>
      <c r="AVW74" s="42"/>
      <c r="AVX74" s="42"/>
      <c r="AVY74" s="42"/>
      <c r="AVZ74" s="42"/>
      <c r="AWA74" s="42"/>
      <c r="AWB74" s="42"/>
      <c r="AWC74" s="42"/>
      <c r="AWD74" s="42"/>
      <c r="AWE74" s="42"/>
      <c r="AWF74" s="42"/>
      <c r="AWG74" s="42"/>
      <c r="AWH74" s="42"/>
      <c r="AWI74" s="42"/>
      <c r="AWJ74" s="42"/>
      <c r="AWK74" s="42"/>
      <c r="AWL74" s="42"/>
      <c r="AWM74" s="42"/>
      <c r="AWN74" s="42"/>
      <c r="AWO74" s="42"/>
      <c r="AWP74" s="42"/>
      <c r="AWQ74" s="42"/>
      <c r="AWR74" s="42"/>
      <c r="AWS74" s="42"/>
      <c r="AWT74" s="42"/>
      <c r="AWU74" s="42"/>
      <c r="AWV74" s="42"/>
      <c r="AWW74" s="42"/>
      <c r="AWX74" s="42"/>
      <c r="AWY74" s="42"/>
      <c r="AWZ74" s="42"/>
      <c r="AXA74" s="42"/>
      <c r="AXB74" s="42"/>
      <c r="AXC74" s="42"/>
      <c r="AXD74" s="42"/>
      <c r="AXE74" s="42"/>
      <c r="AXF74" s="42"/>
      <c r="AXG74" s="42"/>
      <c r="AXH74" s="42"/>
      <c r="AXI74" s="42"/>
      <c r="AXJ74" s="42"/>
      <c r="AXK74" s="42"/>
      <c r="AXL74" s="42"/>
      <c r="AXM74" s="42"/>
      <c r="AXN74" s="42"/>
      <c r="AXO74" s="42"/>
      <c r="AXP74" s="42"/>
      <c r="AXQ74" s="42"/>
      <c r="AXR74" s="42"/>
      <c r="AXS74" s="42"/>
      <c r="AXT74" s="42"/>
      <c r="AXU74" s="42"/>
      <c r="AXV74" s="42"/>
      <c r="AXW74" s="42"/>
      <c r="AXX74" s="42"/>
      <c r="AXY74" s="42"/>
      <c r="AXZ74" s="42"/>
      <c r="AYA74" s="42"/>
      <c r="AYB74" s="42"/>
      <c r="AYC74" s="42"/>
      <c r="AYD74" s="42"/>
      <c r="AYE74" s="42"/>
      <c r="AYF74" s="42"/>
      <c r="AYG74" s="42"/>
      <c r="AYH74" s="42"/>
      <c r="AYI74" s="42"/>
      <c r="AYJ74" s="42"/>
      <c r="AYK74" s="42"/>
      <c r="AYL74" s="42"/>
      <c r="AYM74" s="42"/>
      <c r="AYN74" s="42"/>
      <c r="AYO74" s="42"/>
      <c r="AYP74" s="42"/>
      <c r="AYQ74" s="42"/>
      <c r="AYR74" s="42"/>
      <c r="AYS74" s="42"/>
      <c r="AYT74" s="42"/>
      <c r="AYU74" s="42"/>
      <c r="AYV74" s="42"/>
      <c r="AYW74" s="42"/>
      <c r="AYX74" s="42"/>
      <c r="AYY74" s="42"/>
      <c r="AYZ74" s="42"/>
      <c r="AZA74" s="42"/>
      <c r="AZB74" s="42"/>
      <c r="AZC74" s="42"/>
      <c r="AZD74" s="42"/>
      <c r="AZE74" s="42"/>
      <c r="AZF74" s="42"/>
      <c r="AZG74" s="42"/>
      <c r="AZH74" s="42"/>
      <c r="AZI74" s="42"/>
      <c r="AZJ74" s="42"/>
      <c r="AZK74" s="42"/>
      <c r="AZL74" s="42"/>
      <c r="AZM74" s="42"/>
      <c r="AZN74" s="42"/>
      <c r="AZO74" s="42"/>
      <c r="AZP74" s="42"/>
      <c r="AZQ74" s="42"/>
      <c r="AZR74" s="42"/>
      <c r="AZS74" s="42"/>
      <c r="AZT74" s="42"/>
      <c r="AZU74" s="42"/>
      <c r="AZV74" s="42"/>
      <c r="AZW74" s="42"/>
      <c r="AZX74" s="42"/>
      <c r="AZY74" s="42"/>
      <c r="AZZ74" s="42"/>
      <c r="BAA74" s="42"/>
      <c r="BAB74" s="42"/>
      <c r="BAC74" s="42"/>
      <c r="BAD74" s="42"/>
      <c r="BAE74" s="42"/>
      <c r="BAF74" s="42"/>
      <c r="BAG74" s="42"/>
      <c r="BAH74" s="42"/>
      <c r="BAI74" s="42"/>
      <c r="BAJ74" s="42"/>
      <c r="BAK74" s="42"/>
      <c r="BAL74" s="42"/>
      <c r="BAM74" s="42"/>
      <c r="BAN74" s="42"/>
      <c r="BAO74" s="42"/>
      <c r="BAP74" s="42"/>
      <c r="BAQ74" s="42"/>
      <c r="BAR74" s="42"/>
      <c r="BAS74" s="42"/>
      <c r="BAT74" s="42"/>
      <c r="BAU74" s="42"/>
      <c r="BAV74" s="42"/>
      <c r="BAW74" s="42"/>
      <c r="BAX74" s="42"/>
      <c r="BAY74" s="42"/>
      <c r="BAZ74" s="42"/>
      <c r="BBA74" s="42"/>
      <c r="BBB74" s="42"/>
      <c r="BBC74" s="42"/>
      <c r="BBD74" s="42"/>
      <c r="BBE74" s="42"/>
      <c r="BBF74" s="42"/>
      <c r="BBG74" s="42"/>
      <c r="BBH74" s="42"/>
      <c r="BBI74" s="42"/>
      <c r="BBJ74" s="42"/>
      <c r="BBK74" s="42"/>
      <c r="BBL74" s="42"/>
      <c r="BBM74" s="42"/>
      <c r="BBN74" s="42"/>
      <c r="BBO74" s="42"/>
      <c r="BBP74" s="42"/>
      <c r="BBQ74" s="42"/>
      <c r="BBR74" s="42"/>
      <c r="BBS74" s="42"/>
      <c r="BBT74" s="42"/>
      <c r="BBU74" s="42"/>
      <c r="BBV74" s="42"/>
      <c r="BBW74" s="42"/>
      <c r="BBX74" s="42"/>
      <c r="BBY74" s="42"/>
      <c r="BBZ74" s="42"/>
      <c r="BCA74" s="42"/>
      <c r="BCB74" s="42"/>
      <c r="BCC74" s="42"/>
      <c r="BCD74" s="42"/>
      <c r="BCE74" s="42"/>
      <c r="BCF74" s="42"/>
      <c r="BCG74" s="42"/>
      <c r="BCH74" s="42"/>
      <c r="BCI74" s="42"/>
      <c r="BCJ74" s="42"/>
      <c r="BCK74" s="42"/>
      <c r="BCL74" s="42"/>
      <c r="BCM74" s="42"/>
      <c r="BCN74" s="42"/>
      <c r="BCO74" s="42"/>
      <c r="BCP74" s="42"/>
      <c r="BCQ74" s="42"/>
      <c r="BCR74" s="42"/>
      <c r="BCS74" s="42"/>
      <c r="BCT74" s="42"/>
      <c r="BCU74" s="42"/>
      <c r="BCV74" s="42"/>
      <c r="BCW74" s="42"/>
      <c r="BCX74" s="42"/>
      <c r="BCY74" s="42"/>
      <c r="BCZ74" s="42"/>
      <c r="BDA74" s="42"/>
      <c r="BDB74" s="42"/>
      <c r="BDC74" s="42"/>
      <c r="BDD74" s="42"/>
      <c r="BDE74" s="42"/>
      <c r="BDF74" s="42"/>
      <c r="BDG74" s="42"/>
      <c r="BDH74" s="42"/>
      <c r="BDI74" s="42"/>
      <c r="BDJ74" s="42"/>
      <c r="BDK74" s="42"/>
      <c r="BDL74" s="42"/>
      <c r="BDM74" s="42"/>
      <c r="BDN74" s="42"/>
      <c r="BDO74" s="42"/>
      <c r="BDP74" s="42"/>
      <c r="BDQ74" s="42"/>
      <c r="BDR74" s="42"/>
      <c r="BDS74" s="42"/>
      <c r="BDT74" s="42"/>
      <c r="BDU74" s="42"/>
      <c r="BDV74" s="42"/>
      <c r="BDW74" s="42"/>
      <c r="BDX74" s="42"/>
      <c r="BDY74" s="42"/>
      <c r="BDZ74" s="42"/>
      <c r="BEA74" s="42"/>
      <c r="BEB74" s="42"/>
      <c r="BEC74" s="42"/>
      <c r="BED74" s="42"/>
      <c r="BEE74" s="42"/>
      <c r="BEF74" s="42"/>
      <c r="BEG74" s="42"/>
      <c r="BEH74" s="42"/>
      <c r="BEI74" s="42"/>
      <c r="BEJ74" s="42"/>
      <c r="BEK74" s="42"/>
      <c r="BEL74" s="42"/>
      <c r="BEM74" s="42"/>
      <c r="BEN74" s="42"/>
      <c r="BEO74" s="42"/>
      <c r="BEP74" s="42"/>
      <c r="BEQ74" s="42"/>
      <c r="BER74" s="42"/>
      <c r="BES74" s="42"/>
      <c r="BET74" s="42"/>
      <c r="BEU74" s="42"/>
      <c r="BEV74" s="42"/>
      <c r="BEW74" s="42"/>
      <c r="BEX74" s="42"/>
      <c r="BEY74" s="42"/>
      <c r="BEZ74" s="42"/>
      <c r="BFA74" s="42"/>
      <c r="BFB74" s="42"/>
      <c r="BFC74" s="42"/>
      <c r="BFD74" s="42"/>
      <c r="BFE74" s="42"/>
      <c r="BFF74" s="42"/>
      <c r="BFG74" s="42"/>
      <c r="BFH74" s="42"/>
      <c r="BFI74" s="42"/>
      <c r="BFJ74" s="42"/>
      <c r="BFK74" s="42"/>
      <c r="BFL74" s="42"/>
      <c r="BFM74" s="42"/>
      <c r="BFN74" s="42"/>
      <c r="BFO74" s="42"/>
      <c r="BFP74" s="42"/>
      <c r="BFQ74" s="42"/>
      <c r="BFR74" s="42"/>
      <c r="BFS74" s="42"/>
      <c r="BFT74" s="42"/>
      <c r="BFU74" s="42"/>
      <c r="BFV74" s="42"/>
      <c r="BFW74" s="42"/>
      <c r="BFX74" s="42"/>
      <c r="BFY74" s="42"/>
      <c r="BFZ74" s="42"/>
      <c r="BGA74" s="42"/>
      <c r="BGB74" s="42"/>
      <c r="BGC74" s="42"/>
      <c r="BGD74" s="42"/>
      <c r="BGE74" s="42"/>
      <c r="BGF74" s="42"/>
      <c r="BGG74" s="42"/>
      <c r="BGH74" s="42"/>
      <c r="BGI74" s="42"/>
      <c r="BGJ74" s="42"/>
      <c r="BGK74" s="42"/>
      <c r="BGL74" s="42"/>
      <c r="BGM74" s="42"/>
      <c r="BGN74" s="42"/>
      <c r="BGO74" s="42"/>
      <c r="BGP74" s="42"/>
      <c r="BGQ74" s="42"/>
      <c r="BGR74" s="42"/>
      <c r="BGS74" s="42"/>
      <c r="BGT74" s="42"/>
      <c r="BGU74" s="42"/>
      <c r="BGV74" s="42"/>
      <c r="BGW74" s="42"/>
      <c r="BGX74" s="42"/>
      <c r="BGY74" s="42"/>
      <c r="BGZ74" s="42"/>
      <c r="BHA74" s="42"/>
      <c r="BHB74" s="42"/>
      <c r="BHC74" s="42"/>
      <c r="BHD74" s="42"/>
      <c r="BHE74" s="42"/>
      <c r="BHF74" s="42"/>
      <c r="BHG74" s="42"/>
      <c r="BHH74" s="42"/>
      <c r="BHI74" s="42"/>
      <c r="BHJ74" s="42"/>
      <c r="BHK74" s="42"/>
      <c r="BHL74" s="42"/>
      <c r="BHM74" s="42"/>
      <c r="BHN74" s="42"/>
      <c r="BHO74" s="42"/>
      <c r="BHP74" s="42"/>
      <c r="BHQ74" s="42"/>
      <c r="BHR74" s="42"/>
      <c r="BHS74" s="42"/>
      <c r="BHT74" s="42"/>
      <c r="BHU74" s="42"/>
      <c r="BHV74" s="42"/>
      <c r="BHW74" s="42"/>
      <c r="BHX74" s="42"/>
      <c r="BHY74" s="42"/>
      <c r="BHZ74" s="42"/>
      <c r="BIA74" s="42"/>
      <c r="BIB74" s="42"/>
      <c r="BIC74" s="42"/>
      <c r="BID74" s="42"/>
      <c r="BIE74" s="42"/>
      <c r="BIF74" s="42"/>
      <c r="BIG74" s="42"/>
      <c r="BIH74" s="42"/>
      <c r="BII74" s="42"/>
      <c r="BIJ74" s="42"/>
      <c r="BIK74" s="42"/>
      <c r="BIL74" s="42"/>
      <c r="BIM74" s="42"/>
      <c r="BIN74" s="42"/>
      <c r="BIO74" s="42"/>
      <c r="BIP74" s="42"/>
      <c r="BIQ74" s="42"/>
      <c r="BIR74" s="42"/>
      <c r="BIS74" s="42"/>
      <c r="BIT74" s="42"/>
      <c r="BIU74" s="42"/>
      <c r="BIV74" s="42"/>
      <c r="BIW74" s="42"/>
      <c r="BIX74" s="42"/>
      <c r="BIY74" s="42"/>
      <c r="BIZ74" s="42"/>
      <c r="BJA74" s="42"/>
      <c r="BJB74" s="42"/>
      <c r="BJC74" s="42"/>
      <c r="BJD74" s="42"/>
      <c r="BJE74" s="42"/>
      <c r="BJF74" s="42"/>
      <c r="BJG74" s="42"/>
      <c r="BJH74" s="42"/>
      <c r="BJI74" s="42"/>
      <c r="BJJ74" s="42"/>
      <c r="BJK74" s="42"/>
      <c r="BJL74" s="42"/>
      <c r="BJM74" s="42"/>
      <c r="BJN74" s="42"/>
      <c r="BJO74" s="42"/>
      <c r="BJP74" s="42"/>
      <c r="BJQ74" s="42"/>
      <c r="BJR74" s="42"/>
      <c r="BJS74" s="42"/>
      <c r="BJT74" s="42"/>
      <c r="BJU74" s="42"/>
      <c r="BJV74" s="42"/>
      <c r="BJW74" s="42"/>
      <c r="BJX74" s="42"/>
      <c r="BJY74" s="42"/>
      <c r="BJZ74" s="42"/>
      <c r="BKA74" s="42"/>
      <c r="BKB74" s="42"/>
      <c r="BKC74" s="42"/>
      <c r="BKD74" s="42"/>
      <c r="BKE74" s="42"/>
      <c r="BKF74" s="42"/>
      <c r="BKG74" s="42"/>
      <c r="BKH74" s="42"/>
      <c r="BKI74" s="42"/>
      <c r="BKJ74" s="42"/>
      <c r="BKK74" s="42"/>
      <c r="BKL74" s="42"/>
      <c r="BKM74" s="42"/>
      <c r="BKN74" s="42"/>
      <c r="BKO74" s="42"/>
      <c r="BKP74" s="42"/>
      <c r="BKQ74" s="42"/>
      <c r="BKR74" s="42"/>
      <c r="BKS74" s="42"/>
      <c r="BKT74" s="42"/>
      <c r="BKU74" s="42"/>
      <c r="BKV74" s="42"/>
      <c r="BKW74" s="42"/>
      <c r="BKX74" s="42"/>
      <c r="BKY74" s="42"/>
      <c r="BKZ74" s="42"/>
      <c r="BLA74" s="42"/>
      <c r="BLB74" s="42"/>
      <c r="BLC74" s="42"/>
      <c r="BLD74" s="42"/>
      <c r="BLE74" s="42"/>
      <c r="BLF74" s="42"/>
      <c r="BLG74" s="42"/>
      <c r="BLH74" s="42"/>
      <c r="BLI74" s="42"/>
      <c r="BLJ74" s="42"/>
      <c r="BLK74" s="42"/>
      <c r="BLL74" s="42"/>
      <c r="BLM74" s="42"/>
      <c r="BLN74" s="42"/>
      <c r="BLO74" s="42"/>
      <c r="BLP74" s="42"/>
      <c r="BLQ74" s="42"/>
      <c r="BLR74" s="42"/>
      <c r="BLS74" s="42"/>
      <c r="BLT74" s="42"/>
      <c r="BLU74" s="42"/>
      <c r="BLV74" s="42"/>
      <c r="BLW74" s="42"/>
      <c r="BLX74" s="42"/>
      <c r="BLY74" s="42"/>
      <c r="BLZ74" s="42"/>
      <c r="BMA74" s="42"/>
      <c r="BMB74" s="42"/>
      <c r="BMC74" s="42"/>
      <c r="BMD74" s="42"/>
      <c r="BME74" s="42"/>
      <c r="BMF74" s="42"/>
      <c r="BMG74" s="42"/>
      <c r="BMH74" s="42"/>
      <c r="BMI74" s="42"/>
      <c r="BMJ74" s="42"/>
      <c r="BMK74" s="42"/>
      <c r="BML74" s="42"/>
      <c r="BMM74" s="42"/>
      <c r="BMN74" s="42"/>
      <c r="BMO74" s="42"/>
      <c r="BMP74" s="42"/>
      <c r="BMQ74" s="42"/>
      <c r="BMR74" s="42"/>
      <c r="BMS74" s="42"/>
      <c r="BMT74" s="42"/>
      <c r="BMU74" s="42"/>
      <c r="BMV74" s="42"/>
      <c r="BMW74" s="42"/>
      <c r="BMX74" s="42"/>
      <c r="BMY74" s="42"/>
      <c r="BMZ74" s="42"/>
      <c r="BNA74" s="42"/>
      <c r="BNB74" s="42"/>
      <c r="BNC74" s="42"/>
      <c r="BND74" s="42"/>
      <c r="BNE74" s="42"/>
      <c r="BNF74" s="42"/>
      <c r="BNG74" s="42"/>
      <c r="BNH74" s="42"/>
      <c r="BNI74" s="42"/>
      <c r="BNJ74" s="42"/>
      <c r="BNK74" s="42"/>
      <c r="BNL74" s="42"/>
      <c r="BNM74" s="42"/>
      <c r="BNN74" s="42"/>
      <c r="BNO74" s="42"/>
      <c r="BNP74" s="42"/>
      <c r="BNQ74" s="42"/>
      <c r="BNR74" s="42"/>
      <c r="BNS74" s="42"/>
      <c r="BNT74" s="42"/>
      <c r="BNU74" s="42"/>
      <c r="BNV74" s="42"/>
      <c r="BNW74" s="42"/>
      <c r="BNX74" s="42"/>
      <c r="BNY74" s="42"/>
      <c r="BNZ74" s="42"/>
      <c r="BOA74" s="42"/>
      <c r="BOB74" s="42"/>
      <c r="BOC74" s="42"/>
      <c r="BOD74" s="42"/>
      <c r="BOE74" s="42"/>
      <c r="BOF74" s="42"/>
      <c r="BOG74" s="42"/>
      <c r="BOH74" s="42"/>
      <c r="BOI74" s="42"/>
      <c r="BOJ74" s="42"/>
      <c r="BOK74" s="42"/>
      <c r="BOL74" s="42"/>
      <c r="BOM74" s="42"/>
      <c r="BON74" s="42"/>
      <c r="BOO74" s="42"/>
      <c r="BOP74" s="42"/>
      <c r="BOQ74" s="42"/>
      <c r="BOR74" s="42"/>
      <c r="BOS74" s="42"/>
      <c r="BOT74" s="42"/>
      <c r="BOU74" s="42"/>
      <c r="BOV74" s="42"/>
      <c r="BOW74" s="42"/>
      <c r="BOX74" s="42"/>
      <c r="BOY74" s="42"/>
      <c r="BOZ74" s="42"/>
      <c r="BPA74" s="42"/>
      <c r="BPB74" s="42"/>
      <c r="BPC74" s="42"/>
      <c r="BPD74" s="42"/>
      <c r="BPE74" s="42"/>
      <c r="BPF74" s="42"/>
      <c r="BPG74" s="42"/>
      <c r="BPH74" s="42"/>
      <c r="BPI74" s="42"/>
      <c r="BPJ74" s="42"/>
      <c r="BPK74" s="42"/>
      <c r="BPL74" s="42"/>
      <c r="BPM74" s="42"/>
      <c r="BPN74" s="42"/>
      <c r="BPO74" s="42"/>
      <c r="BPP74" s="42"/>
      <c r="BPQ74" s="42"/>
      <c r="BPR74" s="42"/>
      <c r="BPS74" s="42"/>
      <c r="BPT74" s="42"/>
      <c r="BPU74" s="42"/>
      <c r="BPV74" s="42"/>
      <c r="BPW74" s="42"/>
      <c r="BPX74" s="42"/>
      <c r="BPY74" s="42"/>
      <c r="BPZ74" s="42"/>
      <c r="BQA74" s="42"/>
      <c r="BQB74" s="42"/>
      <c r="BQC74" s="42"/>
      <c r="BQD74" s="42"/>
      <c r="BQE74" s="42"/>
      <c r="BQF74" s="42"/>
      <c r="BQG74" s="42"/>
      <c r="BQH74" s="42"/>
      <c r="BQI74" s="42"/>
      <c r="BQJ74" s="42"/>
      <c r="BQK74" s="42"/>
      <c r="BQL74" s="42"/>
      <c r="BQM74" s="42"/>
      <c r="BQN74" s="42"/>
      <c r="BQO74" s="42"/>
      <c r="BQP74" s="42"/>
      <c r="BQQ74" s="42"/>
      <c r="BQR74" s="42"/>
      <c r="BQS74" s="42"/>
      <c r="BQT74" s="42"/>
      <c r="BQU74" s="42"/>
      <c r="BQV74" s="42"/>
      <c r="BQW74" s="42"/>
      <c r="BQX74" s="42"/>
      <c r="BQY74" s="42"/>
      <c r="BQZ74" s="42"/>
      <c r="BRA74" s="42"/>
      <c r="BRB74" s="42"/>
      <c r="BRC74" s="42"/>
      <c r="BRD74" s="42"/>
      <c r="BRE74" s="42"/>
      <c r="BRF74" s="42"/>
      <c r="BRG74" s="42"/>
      <c r="BRH74" s="42"/>
      <c r="BRI74" s="42"/>
      <c r="BRJ74" s="42"/>
      <c r="BRK74" s="42"/>
      <c r="BRL74" s="42"/>
      <c r="BRM74" s="42"/>
      <c r="BRN74" s="42"/>
      <c r="BRO74" s="42"/>
      <c r="BRP74" s="42"/>
      <c r="BRQ74" s="42"/>
      <c r="BRR74" s="42"/>
      <c r="BRS74" s="42"/>
      <c r="BRT74" s="42"/>
      <c r="BRU74" s="42"/>
      <c r="BRV74" s="42"/>
      <c r="BRW74" s="42"/>
      <c r="BRX74" s="42"/>
      <c r="BRY74" s="42"/>
      <c r="BRZ74" s="42"/>
      <c r="BSA74" s="42"/>
      <c r="BSB74" s="42"/>
      <c r="BSC74" s="42"/>
      <c r="BSD74" s="42"/>
      <c r="BSE74" s="42"/>
      <c r="BSF74" s="42"/>
      <c r="BSG74" s="42"/>
      <c r="BSH74" s="42"/>
      <c r="BSI74" s="42"/>
      <c r="BSJ74" s="42"/>
      <c r="BSK74" s="42"/>
      <c r="BSL74" s="42"/>
      <c r="BSM74" s="42"/>
      <c r="BSN74" s="42"/>
      <c r="BSO74" s="42"/>
      <c r="BSP74" s="42"/>
      <c r="BSQ74" s="42"/>
      <c r="BSR74" s="42"/>
      <c r="BSS74" s="42"/>
      <c r="BST74" s="42"/>
      <c r="BSU74" s="42"/>
      <c r="BSV74" s="42"/>
      <c r="BSW74" s="42"/>
      <c r="BSX74" s="42"/>
      <c r="BSY74" s="42"/>
      <c r="BSZ74" s="42"/>
      <c r="BTA74" s="42"/>
      <c r="BTB74" s="42"/>
      <c r="BTC74" s="42"/>
      <c r="BTD74" s="42"/>
      <c r="BTE74" s="42"/>
      <c r="BTF74" s="42"/>
      <c r="BTG74" s="42"/>
      <c r="BTH74" s="42"/>
      <c r="BTI74" s="42"/>
      <c r="BTJ74" s="42"/>
      <c r="BTK74" s="42"/>
      <c r="BTL74" s="42"/>
      <c r="BTM74" s="42"/>
      <c r="BTN74" s="42"/>
      <c r="BTO74" s="42"/>
      <c r="BTP74" s="42"/>
      <c r="BTQ74" s="42"/>
      <c r="BTR74" s="42"/>
      <c r="BTS74" s="42"/>
      <c r="BTT74" s="42"/>
      <c r="BTU74" s="42"/>
      <c r="BTV74" s="42"/>
      <c r="BTW74" s="42"/>
      <c r="BTX74" s="42"/>
      <c r="BTY74" s="42"/>
      <c r="BTZ74" s="42"/>
      <c r="BUA74" s="42"/>
      <c r="BUB74" s="42"/>
      <c r="BUC74" s="42"/>
      <c r="BUD74" s="42"/>
      <c r="BUE74" s="42"/>
      <c r="BUF74" s="42"/>
      <c r="BUG74" s="42"/>
      <c r="BUH74" s="42"/>
      <c r="BUI74" s="42"/>
      <c r="BUJ74" s="42"/>
      <c r="BUK74" s="42"/>
      <c r="BUL74" s="42"/>
      <c r="BUM74" s="42"/>
      <c r="BUN74" s="42"/>
      <c r="BUO74" s="42"/>
      <c r="BUP74" s="42"/>
      <c r="BUQ74" s="42"/>
      <c r="BUR74" s="42"/>
      <c r="BUS74" s="42"/>
      <c r="BUT74" s="42"/>
      <c r="BUU74" s="42"/>
      <c r="BUV74" s="42"/>
      <c r="BUW74" s="42"/>
      <c r="BUX74" s="42"/>
      <c r="BUY74" s="42"/>
      <c r="BUZ74" s="42"/>
      <c r="BVA74" s="42"/>
      <c r="BVB74" s="42"/>
      <c r="BVC74" s="42"/>
      <c r="BVD74" s="42"/>
      <c r="BVE74" s="42"/>
      <c r="BVF74" s="42"/>
      <c r="BVG74" s="42"/>
      <c r="BVH74" s="42"/>
      <c r="BVI74" s="42"/>
      <c r="BVJ74" s="42"/>
      <c r="BVK74" s="42"/>
      <c r="BVL74" s="42"/>
      <c r="BVM74" s="42"/>
      <c r="BVN74" s="42"/>
      <c r="BVO74" s="42"/>
      <c r="BVP74" s="42"/>
      <c r="BVQ74" s="42"/>
      <c r="BVR74" s="42"/>
      <c r="BVS74" s="42"/>
      <c r="BVT74" s="42"/>
      <c r="BVU74" s="42"/>
      <c r="BVV74" s="42"/>
      <c r="BVW74" s="42"/>
      <c r="BVX74" s="42"/>
      <c r="BVY74" s="42"/>
      <c r="BVZ74" s="42"/>
      <c r="BWA74" s="42"/>
      <c r="BWB74" s="42"/>
      <c r="BWC74" s="42"/>
      <c r="BWD74" s="42"/>
      <c r="BWE74" s="42"/>
      <c r="BWF74" s="42"/>
      <c r="BWG74" s="42"/>
      <c r="BWH74" s="42"/>
      <c r="BWI74" s="42"/>
      <c r="BWJ74" s="42"/>
      <c r="BWK74" s="42"/>
      <c r="BWL74" s="42"/>
      <c r="BWM74" s="42"/>
      <c r="BWN74" s="42"/>
      <c r="BWO74" s="42"/>
      <c r="BWP74" s="42"/>
      <c r="BWQ74" s="42"/>
      <c r="BWR74" s="42"/>
      <c r="BWS74" s="42"/>
      <c r="BWT74" s="42"/>
      <c r="BWU74" s="42"/>
      <c r="BWV74" s="42"/>
      <c r="BWW74" s="42"/>
      <c r="BWX74" s="42"/>
      <c r="BWY74" s="42"/>
      <c r="BWZ74" s="42"/>
      <c r="BXA74" s="42"/>
      <c r="BXB74" s="42"/>
      <c r="BXC74" s="42"/>
      <c r="BXD74" s="42"/>
      <c r="BXE74" s="42"/>
      <c r="BXF74" s="42"/>
      <c r="BXG74" s="42"/>
      <c r="BXH74" s="42"/>
      <c r="BXI74" s="42"/>
      <c r="BXJ74" s="42"/>
      <c r="BXK74" s="42"/>
      <c r="BXL74" s="42"/>
      <c r="BXM74" s="42"/>
      <c r="BXN74" s="42"/>
      <c r="BXO74" s="42"/>
      <c r="BXP74" s="42"/>
      <c r="BXQ74" s="42"/>
      <c r="BXR74" s="42"/>
      <c r="BXS74" s="42"/>
      <c r="BXT74" s="42"/>
      <c r="BXU74" s="42"/>
      <c r="BXV74" s="42"/>
      <c r="BXW74" s="42"/>
      <c r="BXX74" s="42"/>
      <c r="BXY74" s="42"/>
      <c r="BXZ74" s="42"/>
      <c r="BYA74" s="42"/>
      <c r="BYB74" s="42"/>
      <c r="BYC74" s="42"/>
      <c r="BYD74" s="42"/>
      <c r="BYE74" s="42"/>
      <c r="BYF74" s="42"/>
      <c r="BYG74" s="42"/>
      <c r="BYH74" s="42"/>
      <c r="BYI74" s="42"/>
      <c r="BYJ74" s="42"/>
      <c r="BYK74" s="42"/>
      <c r="BYL74" s="42"/>
      <c r="BYM74" s="42"/>
      <c r="BYN74" s="42"/>
      <c r="BYO74" s="42"/>
      <c r="BYP74" s="42"/>
      <c r="BYQ74" s="42"/>
      <c r="BYR74" s="42"/>
      <c r="BYS74" s="42"/>
      <c r="BYT74" s="42"/>
      <c r="BYU74" s="42"/>
      <c r="BYV74" s="42"/>
      <c r="BYW74" s="42"/>
      <c r="BYX74" s="42"/>
      <c r="BYY74" s="42"/>
      <c r="BYZ74" s="42"/>
      <c r="BZA74" s="42"/>
      <c r="BZB74" s="42"/>
      <c r="BZC74" s="42"/>
      <c r="BZD74" s="42"/>
      <c r="BZE74" s="42"/>
      <c r="BZF74" s="42"/>
      <c r="BZG74" s="42"/>
      <c r="BZH74" s="42"/>
      <c r="BZI74" s="42"/>
      <c r="BZJ74" s="42"/>
      <c r="BZK74" s="42"/>
      <c r="BZL74" s="42"/>
      <c r="BZM74" s="42"/>
      <c r="BZN74" s="42"/>
      <c r="BZO74" s="42"/>
      <c r="BZP74" s="42"/>
      <c r="BZQ74" s="42"/>
      <c r="BZR74" s="42"/>
      <c r="BZS74" s="42"/>
      <c r="BZT74" s="42"/>
      <c r="BZU74" s="42"/>
      <c r="BZV74" s="42"/>
      <c r="BZW74" s="42"/>
      <c r="BZX74" s="42"/>
      <c r="BZY74" s="42"/>
      <c r="BZZ74" s="42"/>
      <c r="CAA74" s="42"/>
      <c r="CAB74" s="42"/>
      <c r="CAC74" s="42"/>
      <c r="CAD74" s="42"/>
      <c r="CAE74" s="42"/>
      <c r="CAF74" s="42"/>
      <c r="CAG74" s="42"/>
      <c r="CAH74" s="42"/>
      <c r="CAI74" s="42"/>
      <c r="CAJ74" s="42"/>
      <c r="CAK74" s="42"/>
      <c r="CAL74" s="42"/>
      <c r="CAM74" s="42"/>
      <c r="CAN74" s="42"/>
      <c r="CAO74" s="42"/>
      <c r="CAP74" s="42"/>
      <c r="CAQ74" s="42"/>
      <c r="CAR74" s="42"/>
      <c r="CAS74" s="42"/>
      <c r="CAT74" s="42"/>
      <c r="CAU74" s="42"/>
      <c r="CAV74" s="42"/>
      <c r="CAW74" s="42"/>
      <c r="CAX74" s="42"/>
      <c r="CAY74" s="42"/>
      <c r="CAZ74" s="42"/>
      <c r="CBA74" s="42"/>
      <c r="CBB74" s="42"/>
      <c r="CBC74" s="42"/>
      <c r="CBD74" s="42"/>
      <c r="CBE74" s="42"/>
      <c r="CBF74" s="42"/>
      <c r="CBG74" s="42"/>
      <c r="CBH74" s="42"/>
      <c r="CBI74" s="42"/>
      <c r="CBJ74" s="42"/>
      <c r="CBK74" s="42"/>
      <c r="CBL74" s="42"/>
      <c r="CBM74" s="42"/>
      <c r="CBN74" s="42"/>
      <c r="CBO74" s="42"/>
      <c r="CBP74" s="42"/>
      <c r="CBQ74" s="42"/>
      <c r="CBR74" s="42"/>
      <c r="CBS74" s="42"/>
      <c r="CBT74" s="42"/>
      <c r="CBU74" s="42"/>
      <c r="CBV74" s="42"/>
      <c r="CBW74" s="42"/>
      <c r="CBX74" s="42"/>
      <c r="CBY74" s="42"/>
      <c r="CBZ74" s="42"/>
      <c r="CCA74" s="42"/>
      <c r="CCB74" s="42"/>
      <c r="CCC74" s="42"/>
      <c r="CCD74" s="42"/>
      <c r="CCE74" s="42"/>
      <c r="CCF74" s="42"/>
      <c r="CCG74" s="42"/>
      <c r="CCH74" s="42"/>
      <c r="CCI74" s="42"/>
      <c r="CCJ74" s="42"/>
      <c r="CCK74" s="42"/>
      <c r="CCL74" s="42"/>
      <c r="CCM74" s="42"/>
      <c r="CCN74" s="42"/>
      <c r="CCO74" s="42"/>
      <c r="CCP74" s="42"/>
      <c r="CCQ74" s="42"/>
      <c r="CCR74" s="42"/>
      <c r="CCS74" s="42"/>
      <c r="CCT74" s="42"/>
      <c r="CCU74" s="42"/>
      <c r="CCV74" s="42"/>
      <c r="CCW74" s="42"/>
      <c r="CCX74" s="42"/>
      <c r="CCY74" s="42"/>
      <c r="CCZ74" s="42"/>
      <c r="CDA74" s="42"/>
      <c r="CDB74" s="42"/>
      <c r="CDC74" s="42"/>
      <c r="CDD74" s="42"/>
      <c r="CDE74" s="42"/>
      <c r="CDF74" s="42"/>
      <c r="CDG74" s="42"/>
      <c r="CDH74" s="42"/>
      <c r="CDI74" s="42"/>
      <c r="CDJ74" s="42"/>
      <c r="CDK74" s="42"/>
      <c r="CDL74" s="42"/>
      <c r="CDM74" s="42"/>
      <c r="CDN74" s="42"/>
      <c r="CDO74" s="42"/>
      <c r="CDP74" s="42"/>
      <c r="CDQ74" s="42"/>
      <c r="CDR74" s="42"/>
      <c r="CDS74" s="42"/>
      <c r="CDT74" s="42"/>
      <c r="CDU74" s="42"/>
      <c r="CDV74" s="42"/>
      <c r="CDW74" s="42"/>
      <c r="CDX74" s="42"/>
      <c r="CDY74" s="42"/>
      <c r="CDZ74" s="42"/>
      <c r="CEA74" s="42"/>
      <c r="CEB74" s="42"/>
      <c r="CEC74" s="42"/>
      <c r="CED74" s="42"/>
      <c r="CEE74" s="42"/>
      <c r="CEF74" s="42"/>
      <c r="CEG74" s="42"/>
      <c r="CEH74" s="42"/>
      <c r="CEI74" s="42"/>
      <c r="CEJ74" s="42"/>
      <c r="CEK74" s="42"/>
      <c r="CEL74" s="42"/>
      <c r="CEM74" s="42"/>
      <c r="CEN74" s="42"/>
      <c r="CEO74" s="42"/>
      <c r="CEP74" s="42"/>
      <c r="CEQ74" s="42"/>
      <c r="CER74" s="42"/>
      <c r="CES74" s="42"/>
      <c r="CET74" s="42"/>
      <c r="CEU74" s="42"/>
      <c r="CEV74" s="42"/>
      <c r="CEW74" s="42"/>
      <c r="CEX74" s="42"/>
      <c r="CEY74" s="42"/>
      <c r="CEZ74" s="42"/>
      <c r="CFA74" s="42"/>
      <c r="CFB74" s="42"/>
      <c r="CFC74" s="42"/>
      <c r="CFD74" s="42"/>
      <c r="CFE74" s="42"/>
      <c r="CFF74" s="42"/>
      <c r="CFG74" s="42"/>
      <c r="CFH74" s="42"/>
      <c r="CFI74" s="42"/>
      <c r="CFJ74" s="42"/>
      <c r="CFK74" s="42"/>
      <c r="CFL74" s="42"/>
      <c r="CFM74" s="42"/>
      <c r="CFN74" s="42"/>
      <c r="CFO74" s="42"/>
      <c r="CFP74" s="42"/>
      <c r="CFQ74" s="42"/>
      <c r="CFR74" s="42"/>
      <c r="CFS74" s="42"/>
      <c r="CFT74" s="42"/>
      <c r="CFU74" s="42"/>
      <c r="CFV74" s="42"/>
      <c r="CFW74" s="42"/>
      <c r="CFX74" s="42"/>
      <c r="CFY74" s="42"/>
      <c r="CFZ74" s="42"/>
      <c r="CGA74" s="42"/>
      <c r="CGB74" s="42"/>
      <c r="CGC74" s="42"/>
      <c r="CGD74" s="42"/>
      <c r="CGE74" s="42"/>
      <c r="CGF74" s="42"/>
      <c r="CGG74" s="42"/>
      <c r="CGH74" s="42"/>
      <c r="CGI74" s="42"/>
      <c r="CGJ74" s="42"/>
      <c r="CGK74" s="42"/>
      <c r="CGL74" s="42"/>
      <c r="CGM74" s="42"/>
      <c r="CGN74" s="42"/>
      <c r="CGO74" s="42"/>
      <c r="CGP74" s="42"/>
      <c r="CGQ74" s="42"/>
      <c r="CGR74" s="42"/>
      <c r="CGS74" s="42"/>
      <c r="CGT74" s="42"/>
      <c r="CGU74" s="42"/>
      <c r="CGV74" s="42"/>
      <c r="CGW74" s="42"/>
      <c r="CGX74" s="42"/>
      <c r="CGY74" s="42"/>
      <c r="CGZ74" s="42"/>
      <c r="CHA74" s="42"/>
      <c r="CHB74" s="42"/>
      <c r="CHC74" s="42"/>
      <c r="CHD74" s="42"/>
      <c r="CHE74" s="42"/>
      <c r="CHF74" s="42"/>
      <c r="CHG74" s="42"/>
      <c r="CHH74" s="42"/>
      <c r="CHI74" s="42"/>
      <c r="CHJ74" s="42"/>
      <c r="CHK74" s="42"/>
      <c r="CHL74" s="42"/>
      <c r="CHM74" s="42"/>
      <c r="CHN74" s="42"/>
      <c r="CHO74" s="42"/>
      <c r="CHP74" s="42"/>
      <c r="CHQ74" s="42"/>
      <c r="CHR74" s="42"/>
      <c r="CHS74" s="42"/>
      <c r="CHT74" s="42"/>
      <c r="CHU74" s="42"/>
      <c r="CHV74" s="42"/>
      <c r="CHW74" s="42"/>
      <c r="CHX74" s="42"/>
      <c r="CHY74" s="42"/>
      <c r="CHZ74" s="42"/>
      <c r="CIA74" s="42"/>
      <c r="CIB74" s="42"/>
      <c r="CIC74" s="42"/>
      <c r="CID74" s="42"/>
      <c r="CIE74" s="42"/>
      <c r="CIF74" s="42"/>
      <c r="CIG74" s="42"/>
      <c r="CIH74" s="42"/>
      <c r="CII74" s="42"/>
      <c r="CIJ74" s="42"/>
      <c r="CIK74" s="42"/>
      <c r="CIL74" s="42"/>
      <c r="CIM74" s="42"/>
      <c r="CIN74" s="42"/>
      <c r="CIO74" s="42"/>
      <c r="CIP74" s="42"/>
      <c r="CIQ74" s="42"/>
      <c r="CIR74" s="42"/>
      <c r="CIS74" s="42"/>
      <c r="CIT74" s="42"/>
      <c r="CIU74" s="42"/>
      <c r="CIV74" s="42"/>
      <c r="CIW74" s="42"/>
      <c r="CIX74" s="42"/>
      <c r="CIY74" s="42"/>
      <c r="CIZ74" s="42"/>
      <c r="CJA74" s="42"/>
      <c r="CJB74" s="42"/>
      <c r="CJC74" s="42"/>
      <c r="CJD74" s="42"/>
      <c r="CJE74" s="42"/>
      <c r="CJF74" s="42"/>
      <c r="CJG74" s="42"/>
      <c r="CJH74" s="42"/>
      <c r="CJI74" s="42"/>
      <c r="CJJ74" s="42"/>
      <c r="CJK74" s="42"/>
      <c r="CJL74" s="42"/>
      <c r="CJM74" s="42"/>
      <c r="CJN74" s="42"/>
      <c r="CJO74" s="42"/>
      <c r="CJP74" s="42"/>
      <c r="CJQ74" s="42"/>
      <c r="CJR74" s="42"/>
      <c r="CJS74" s="42"/>
      <c r="CJT74" s="42"/>
      <c r="CJU74" s="42"/>
      <c r="CJV74" s="42"/>
      <c r="CJW74" s="42"/>
      <c r="CJX74" s="42"/>
      <c r="CJY74" s="42"/>
      <c r="CJZ74" s="42"/>
      <c r="CKA74" s="42"/>
      <c r="CKB74" s="42"/>
      <c r="CKC74" s="42"/>
      <c r="CKD74" s="42"/>
      <c r="CKE74" s="42"/>
      <c r="CKF74" s="42"/>
      <c r="CKG74" s="42"/>
      <c r="CKH74" s="42"/>
      <c r="CKI74" s="42"/>
      <c r="CKJ74" s="42"/>
      <c r="CKK74" s="42"/>
      <c r="CKL74" s="42"/>
      <c r="CKM74" s="42"/>
      <c r="CKN74" s="42"/>
      <c r="CKO74" s="42"/>
      <c r="CKP74" s="42"/>
      <c r="CKQ74" s="42"/>
      <c r="CKR74" s="42"/>
      <c r="CKS74" s="42"/>
      <c r="CKT74" s="42"/>
      <c r="CKU74" s="42"/>
      <c r="CKV74" s="42"/>
      <c r="CKW74" s="42"/>
      <c r="CKX74" s="42"/>
      <c r="CKY74" s="42"/>
      <c r="CKZ74" s="42"/>
      <c r="CLA74" s="42"/>
      <c r="CLB74" s="42"/>
      <c r="CLC74" s="42"/>
      <c r="CLD74" s="42"/>
      <c r="CLE74" s="42"/>
      <c r="CLF74" s="42"/>
      <c r="CLG74" s="42"/>
      <c r="CLH74" s="42"/>
      <c r="CLI74" s="42"/>
      <c r="CLJ74" s="42"/>
      <c r="CLK74" s="42"/>
      <c r="CLL74" s="42"/>
      <c r="CLM74" s="42"/>
      <c r="CLN74" s="42"/>
      <c r="CLO74" s="42"/>
      <c r="CLP74" s="42"/>
      <c r="CLQ74" s="42"/>
      <c r="CLR74" s="42"/>
      <c r="CLS74" s="42"/>
      <c r="CLT74" s="42"/>
      <c r="CLU74" s="42"/>
      <c r="CLV74" s="42"/>
      <c r="CLW74" s="42"/>
      <c r="CLX74" s="42"/>
      <c r="CLY74" s="42"/>
      <c r="CLZ74" s="42"/>
      <c r="CMA74" s="42"/>
      <c r="CMB74" s="42"/>
      <c r="CMC74" s="42"/>
      <c r="CMD74" s="42"/>
      <c r="CME74" s="42"/>
      <c r="CMF74" s="42"/>
      <c r="CMG74" s="42"/>
      <c r="CMH74" s="42"/>
      <c r="CMI74" s="42"/>
      <c r="CMJ74" s="42"/>
      <c r="CMK74" s="42"/>
      <c r="CML74" s="42"/>
      <c r="CMM74" s="42"/>
      <c r="CMN74" s="42"/>
      <c r="CMO74" s="42"/>
      <c r="CMP74" s="42"/>
      <c r="CMQ74" s="42"/>
      <c r="CMR74" s="42"/>
      <c r="CMS74" s="42"/>
      <c r="CMT74" s="42"/>
      <c r="CMU74" s="42"/>
      <c r="CMV74" s="42"/>
      <c r="CMW74" s="42"/>
      <c r="CMX74" s="42"/>
      <c r="CMY74" s="42"/>
      <c r="CMZ74" s="42"/>
      <c r="CNA74" s="42"/>
      <c r="CNB74" s="42"/>
      <c r="CNC74" s="42"/>
      <c r="CND74" s="42"/>
      <c r="CNE74" s="42"/>
      <c r="CNF74" s="42"/>
      <c r="CNG74" s="42"/>
      <c r="CNH74" s="42"/>
      <c r="CNI74" s="42"/>
      <c r="CNJ74" s="42"/>
      <c r="CNK74" s="42"/>
      <c r="CNL74" s="42"/>
      <c r="CNM74" s="42"/>
      <c r="CNN74" s="42"/>
      <c r="CNO74" s="42"/>
      <c r="CNP74" s="42"/>
      <c r="CNQ74" s="42"/>
      <c r="CNR74" s="42"/>
      <c r="CNS74" s="42"/>
      <c r="CNT74" s="42"/>
      <c r="CNU74" s="42"/>
      <c r="CNV74" s="42"/>
      <c r="CNW74" s="42"/>
      <c r="CNX74" s="42"/>
      <c r="CNY74" s="42"/>
      <c r="CNZ74" s="42"/>
      <c r="COA74" s="42"/>
      <c r="COB74" s="42"/>
      <c r="COC74" s="42"/>
      <c r="COD74" s="42"/>
      <c r="COE74" s="42"/>
      <c r="COF74" s="42"/>
      <c r="COG74" s="42"/>
      <c r="COH74" s="42"/>
      <c r="COI74" s="42"/>
      <c r="COJ74" s="42"/>
      <c r="COK74" s="42"/>
      <c r="COL74" s="42"/>
      <c r="COM74" s="42"/>
      <c r="CON74" s="42"/>
      <c r="COO74" s="42"/>
      <c r="COP74" s="42"/>
      <c r="COQ74" s="42"/>
      <c r="COR74" s="42"/>
      <c r="COS74" s="42"/>
      <c r="COT74" s="42"/>
      <c r="COU74" s="42"/>
      <c r="COV74" s="42"/>
      <c r="COW74" s="42"/>
      <c r="COX74" s="42"/>
      <c r="COY74" s="42"/>
      <c r="COZ74" s="42"/>
      <c r="CPA74" s="42"/>
      <c r="CPB74" s="42"/>
      <c r="CPC74" s="42"/>
      <c r="CPD74" s="42"/>
      <c r="CPE74" s="42"/>
      <c r="CPF74" s="42"/>
      <c r="CPG74" s="42"/>
      <c r="CPH74" s="42"/>
      <c r="CPI74" s="42"/>
      <c r="CPJ74" s="42"/>
      <c r="CPK74" s="42"/>
      <c r="CPL74" s="42"/>
      <c r="CPM74" s="42"/>
      <c r="CPN74" s="42"/>
      <c r="CPO74" s="42"/>
      <c r="CPP74" s="42"/>
      <c r="CPQ74" s="42"/>
      <c r="CPR74" s="42"/>
      <c r="CPS74" s="42"/>
      <c r="CPT74" s="42"/>
      <c r="CPU74" s="42"/>
      <c r="CPV74" s="42"/>
      <c r="CPW74" s="42"/>
      <c r="CPX74" s="42"/>
      <c r="CPY74" s="42"/>
      <c r="CPZ74" s="42"/>
      <c r="CQA74" s="42"/>
      <c r="CQB74" s="42"/>
      <c r="CQC74" s="42"/>
      <c r="CQD74" s="42"/>
      <c r="CQE74" s="42"/>
      <c r="CQF74" s="42"/>
      <c r="CQG74" s="42"/>
      <c r="CQH74" s="42"/>
      <c r="CQI74" s="42"/>
      <c r="CQJ74" s="42"/>
      <c r="CQK74" s="42"/>
      <c r="CQL74" s="42"/>
      <c r="CQM74" s="42"/>
      <c r="CQN74" s="42"/>
      <c r="CQO74" s="42"/>
      <c r="CQP74" s="42"/>
      <c r="CQQ74" s="42"/>
      <c r="CQR74" s="42"/>
      <c r="CQS74" s="42"/>
      <c r="CQT74" s="42"/>
      <c r="CQU74" s="42"/>
      <c r="CQV74" s="42"/>
      <c r="CQW74" s="42"/>
      <c r="CQX74" s="42"/>
      <c r="CQY74" s="42"/>
      <c r="CQZ74" s="42"/>
      <c r="CRA74" s="42"/>
      <c r="CRB74" s="42"/>
      <c r="CRC74" s="42"/>
      <c r="CRD74" s="42"/>
      <c r="CRE74" s="42"/>
      <c r="CRF74" s="42"/>
      <c r="CRG74" s="42"/>
      <c r="CRH74" s="42"/>
      <c r="CRI74" s="42"/>
      <c r="CRJ74" s="42"/>
      <c r="CRK74" s="42"/>
      <c r="CRL74" s="42"/>
      <c r="CRM74" s="42"/>
      <c r="CRN74" s="42"/>
      <c r="CRO74" s="42"/>
      <c r="CRP74" s="42"/>
      <c r="CRQ74" s="42"/>
      <c r="CRR74" s="42"/>
      <c r="CRS74" s="42"/>
      <c r="CRT74" s="42"/>
      <c r="CRU74" s="42"/>
      <c r="CRV74" s="42"/>
      <c r="CRW74" s="42"/>
      <c r="CRX74" s="42"/>
      <c r="CRY74" s="42"/>
      <c r="CRZ74" s="42"/>
      <c r="CSA74" s="42"/>
      <c r="CSB74" s="42"/>
      <c r="CSC74" s="42"/>
      <c r="CSD74" s="42"/>
      <c r="CSE74" s="42"/>
      <c r="CSF74" s="42"/>
      <c r="CSG74" s="42"/>
      <c r="CSH74" s="42"/>
      <c r="CSI74" s="42"/>
      <c r="CSJ74" s="42"/>
      <c r="CSK74" s="42"/>
      <c r="CSL74" s="42"/>
      <c r="CSM74" s="42"/>
      <c r="CSN74" s="42"/>
      <c r="CSO74" s="42"/>
      <c r="CSP74" s="42"/>
      <c r="CSQ74" s="42"/>
      <c r="CSR74" s="42"/>
      <c r="CSS74" s="42"/>
      <c r="CST74" s="42"/>
      <c r="CSU74" s="42"/>
      <c r="CSV74" s="42"/>
      <c r="CSW74" s="42"/>
      <c r="CSX74" s="42"/>
      <c r="CSY74" s="42"/>
      <c r="CSZ74" s="42"/>
      <c r="CTA74" s="42"/>
      <c r="CTB74" s="42"/>
      <c r="CTC74" s="42"/>
      <c r="CTD74" s="42"/>
      <c r="CTE74" s="42"/>
      <c r="CTF74" s="42"/>
      <c r="CTG74" s="42"/>
      <c r="CTH74" s="42"/>
      <c r="CTI74" s="42"/>
      <c r="CTJ74" s="42"/>
      <c r="CTK74" s="42"/>
      <c r="CTL74" s="42"/>
      <c r="CTM74" s="42"/>
      <c r="CTN74" s="42"/>
      <c r="CTO74" s="42"/>
      <c r="CTP74" s="42"/>
      <c r="CTQ74" s="42"/>
      <c r="CTR74" s="42"/>
      <c r="CTS74" s="42"/>
      <c r="CTT74" s="42"/>
      <c r="CTU74" s="42"/>
      <c r="CTV74" s="42"/>
      <c r="CTW74" s="42"/>
      <c r="CTX74" s="42"/>
      <c r="CTY74" s="42"/>
      <c r="CTZ74" s="42"/>
      <c r="CUA74" s="42"/>
      <c r="CUB74" s="42"/>
      <c r="CUC74" s="42"/>
      <c r="CUD74" s="42"/>
      <c r="CUE74" s="42"/>
      <c r="CUF74" s="42"/>
      <c r="CUG74" s="42"/>
      <c r="CUH74" s="42"/>
      <c r="CUI74" s="42"/>
      <c r="CUJ74" s="42"/>
      <c r="CUK74" s="42"/>
      <c r="CUL74" s="42"/>
      <c r="CUM74" s="42"/>
      <c r="CUN74" s="42"/>
      <c r="CUO74" s="42"/>
      <c r="CUP74" s="42"/>
      <c r="CUQ74" s="42"/>
      <c r="CUR74" s="42"/>
      <c r="CUS74" s="42"/>
      <c r="CUT74" s="42"/>
      <c r="CUU74" s="42"/>
      <c r="CUV74" s="42"/>
      <c r="CUW74" s="42"/>
      <c r="CUX74" s="42"/>
      <c r="CUY74" s="42"/>
      <c r="CUZ74" s="42"/>
      <c r="CVA74" s="42"/>
      <c r="CVB74" s="42"/>
      <c r="CVC74" s="42"/>
      <c r="CVD74" s="42"/>
      <c r="CVE74" s="42"/>
      <c r="CVF74" s="42"/>
      <c r="CVG74" s="42"/>
      <c r="CVH74" s="42"/>
      <c r="CVI74" s="42"/>
      <c r="CVJ74" s="42"/>
      <c r="CVK74" s="42"/>
      <c r="CVL74" s="42"/>
      <c r="CVM74" s="42"/>
      <c r="CVN74" s="42"/>
      <c r="CVO74" s="42"/>
      <c r="CVP74" s="42"/>
      <c r="CVQ74" s="42"/>
      <c r="CVR74" s="42"/>
      <c r="CVS74" s="42"/>
      <c r="CVT74" s="42"/>
      <c r="CVU74" s="42"/>
      <c r="CVV74" s="42"/>
      <c r="CVW74" s="42"/>
      <c r="CVX74" s="42"/>
      <c r="CVY74" s="42"/>
      <c r="CVZ74" s="42"/>
      <c r="CWA74" s="42"/>
      <c r="CWB74" s="42"/>
      <c r="CWC74" s="42"/>
      <c r="CWD74" s="42"/>
      <c r="CWE74" s="42"/>
      <c r="CWF74" s="42"/>
      <c r="CWG74" s="42"/>
      <c r="CWH74" s="42"/>
      <c r="CWI74" s="42"/>
      <c r="CWJ74" s="42"/>
      <c r="CWK74" s="42"/>
      <c r="CWL74" s="42"/>
      <c r="CWM74" s="42"/>
      <c r="CWN74" s="42"/>
      <c r="CWO74" s="42"/>
      <c r="CWP74" s="42"/>
      <c r="CWQ74" s="42"/>
      <c r="CWR74" s="42"/>
      <c r="CWS74" s="42"/>
      <c r="CWT74" s="42"/>
      <c r="CWU74" s="42"/>
      <c r="CWV74" s="42"/>
      <c r="CWW74" s="42"/>
      <c r="CWX74" s="42"/>
      <c r="CWY74" s="42"/>
      <c r="CWZ74" s="42"/>
      <c r="CXA74" s="42"/>
      <c r="CXB74" s="42"/>
      <c r="CXC74" s="42"/>
      <c r="CXD74" s="42"/>
      <c r="CXE74" s="42"/>
      <c r="CXF74" s="42"/>
      <c r="CXG74" s="42"/>
      <c r="CXH74" s="42"/>
      <c r="CXI74" s="42"/>
      <c r="CXJ74" s="42"/>
      <c r="CXK74" s="42"/>
      <c r="CXL74" s="42"/>
      <c r="CXM74" s="42"/>
      <c r="CXN74" s="42"/>
      <c r="CXO74" s="42"/>
      <c r="CXP74" s="42"/>
      <c r="CXQ74" s="42"/>
      <c r="CXR74" s="42"/>
      <c r="CXS74" s="42"/>
      <c r="CXT74" s="42"/>
      <c r="CXU74" s="42"/>
      <c r="CXV74" s="42"/>
      <c r="CXW74" s="42"/>
      <c r="CXX74" s="42"/>
      <c r="CXY74" s="42"/>
      <c r="CXZ74" s="42"/>
      <c r="CYA74" s="42"/>
      <c r="CYB74" s="42"/>
      <c r="CYC74" s="42"/>
      <c r="CYD74" s="42"/>
      <c r="CYE74" s="42"/>
      <c r="CYF74" s="42"/>
      <c r="CYG74" s="42"/>
      <c r="CYH74" s="42"/>
      <c r="CYI74" s="42"/>
      <c r="CYJ74" s="42"/>
      <c r="CYK74" s="42"/>
      <c r="CYL74" s="42"/>
      <c r="CYM74" s="42"/>
      <c r="CYN74" s="42"/>
      <c r="CYO74" s="42"/>
      <c r="CYP74" s="42"/>
      <c r="CYQ74" s="42"/>
      <c r="CYR74" s="42"/>
      <c r="CYS74" s="42"/>
      <c r="CYT74" s="42"/>
      <c r="CYU74" s="42"/>
      <c r="CYV74" s="42"/>
      <c r="CYW74" s="42"/>
      <c r="CYX74" s="42"/>
      <c r="CYY74" s="42"/>
      <c r="CYZ74" s="42"/>
      <c r="CZA74" s="42"/>
      <c r="CZB74" s="42"/>
      <c r="CZC74" s="42"/>
      <c r="CZD74" s="42"/>
      <c r="CZE74" s="42"/>
      <c r="CZF74" s="42"/>
      <c r="CZG74" s="42"/>
      <c r="CZH74" s="42"/>
      <c r="CZI74" s="42"/>
      <c r="CZJ74" s="42"/>
      <c r="CZK74" s="42"/>
      <c r="CZL74" s="42"/>
      <c r="CZM74" s="42"/>
      <c r="CZN74" s="42"/>
      <c r="CZO74" s="42"/>
      <c r="CZP74" s="42"/>
      <c r="CZQ74" s="42"/>
      <c r="CZR74" s="42"/>
      <c r="CZS74" s="42"/>
      <c r="CZT74" s="42"/>
      <c r="CZU74" s="42"/>
      <c r="CZV74" s="42"/>
      <c r="CZW74" s="42"/>
      <c r="CZX74" s="42"/>
      <c r="CZY74" s="42"/>
      <c r="CZZ74" s="42"/>
      <c r="DAA74" s="42"/>
      <c r="DAB74" s="42"/>
      <c r="DAC74" s="42"/>
      <c r="DAD74" s="42"/>
      <c r="DAE74" s="42"/>
      <c r="DAF74" s="42"/>
      <c r="DAG74" s="42"/>
      <c r="DAH74" s="42"/>
      <c r="DAI74" s="42"/>
      <c r="DAJ74" s="42"/>
      <c r="DAK74" s="42"/>
      <c r="DAL74" s="42"/>
      <c r="DAM74" s="42"/>
      <c r="DAN74" s="42"/>
      <c r="DAO74" s="42"/>
      <c r="DAP74" s="42"/>
      <c r="DAQ74" s="42"/>
      <c r="DAR74" s="42"/>
      <c r="DAS74" s="42"/>
      <c r="DAT74" s="42"/>
      <c r="DAU74" s="42"/>
      <c r="DAV74" s="42"/>
      <c r="DAW74" s="42"/>
      <c r="DAX74" s="42"/>
      <c r="DAY74" s="42"/>
      <c r="DAZ74" s="42"/>
      <c r="DBA74" s="42"/>
      <c r="DBB74" s="42"/>
      <c r="DBC74" s="42"/>
      <c r="DBD74" s="42"/>
      <c r="DBE74" s="42"/>
      <c r="DBF74" s="42"/>
      <c r="DBG74" s="42"/>
      <c r="DBH74" s="42"/>
      <c r="DBI74" s="42"/>
      <c r="DBJ74" s="42"/>
      <c r="DBK74" s="42"/>
      <c r="DBL74" s="42"/>
      <c r="DBM74" s="42"/>
      <c r="DBN74" s="42"/>
      <c r="DBO74" s="42"/>
      <c r="DBP74" s="42"/>
      <c r="DBQ74" s="42"/>
      <c r="DBR74" s="42"/>
      <c r="DBS74" s="42"/>
      <c r="DBT74" s="42"/>
      <c r="DBU74" s="42"/>
      <c r="DBV74" s="42"/>
      <c r="DBW74" s="42"/>
      <c r="DBX74" s="42"/>
      <c r="DBY74" s="42"/>
      <c r="DBZ74" s="42"/>
      <c r="DCA74" s="42"/>
      <c r="DCB74" s="42"/>
      <c r="DCC74" s="42"/>
      <c r="DCD74" s="42"/>
      <c r="DCE74" s="42"/>
      <c r="DCF74" s="42"/>
      <c r="DCG74" s="42"/>
      <c r="DCH74" s="42"/>
      <c r="DCI74" s="42"/>
      <c r="DCJ74" s="42"/>
      <c r="DCK74" s="42"/>
      <c r="DCL74" s="42"/>
      <c r="DCM74" s="42"/>
      <c r="DCN74" s="42"/>
      <c r="DCO74" s="42"/>
      <c r="DCP74" s="42"/>
      <c r="DCQ74" s="42"/>
      <c r="DCR74" s="42"/>
      <c r="DCS74" s="42"/>
      <c r="DCT74" s="42"/>
      <c r="DCU74" s="42"/>
      <c r="DCV74" s="42"/>
      <c r="DCW74" s="42"/>
      <c r="DCX74" s="42"/>
      <c r="DCY74" s="42"/>
      <c r="DCZ74" s="42"/>
      <c r="DDA74" s="42"/>
      <c r="DDB74" s="42"/>
      <c r="DDC74" s="42"/>
      <c r="DDD74" s="42"/>
      <c r="DDE74" s="42"/>
      <c r="DDF74" s="42"/>
      <c r="DDG74" s="42"/>
      <c r="DDH74" s="42"/>
      <c r="DDI74" s="42"/>
      <c r="DDJ74" s="42"/>
      <c r="DDK74" s="42"/>
      <c r="DDL74" s="42"/>
      <c r="DDM74" s="42"/>
      <c r="DDN74" s="42"/>
      <c r="DDO74" s="42"/>
      <c r="DDP74" s="42"/>
      <c r="DDQ74" s="42"/>
      <c r="DDR74" s="42"/>
      <c r="DDS74" s="42"/>
      <c r="DDT74" s="42"/>
      <c r="DDU74" s="42"/>
      <c r="DDV74" s="42"/>
      <c r="DDW74" s="42"/>
      <c r="DDX74" s="42"/>
      <c r="DDY74" s="42"/>
      <c r="DDZ74" s="42"/>
      <c r="DEA74" s="42"/>
      <c r="DEB74" s="42"/>
      <c r="DEC74" s="42"/>
      <c r="DED74" s="42"/>
      <c r="DEE74" s="42"/>
      <c r="DEF74" s="42"/>
      <c r="DEG74" s="42"/>
      <c r="DEH74" s="42"/>
      <c r="DEI74" s="42"/>
      <c r="DEJ74" s="42"/>
      <c r="DEK74" s="42"/>
      <c r="DEL74" s="42"/>
      <c r="DEM74" s="42"/>
      <c r="DEN74" s="42"/>
      <c r="DEO74" s="42"/>
      <c r="DEP74" s="42"/>
      <c r="DEQ74" s="42"/>
      <c r="DER74" s="42"/>
      <c r="DES74" s="42"/>
      <c r="DET74" s="42"/>
      <c r="DEU74" s="42"/>
      <c r="DEV74" s="42"/>
      <c r="DEW74" s="42"/>
      <c r="DEX74" s="42"/>
      <c r="DEY74" s="42"/>
      <c r="DEZ74" s="42"/>
      <c r="DFA74" s="42"/>
      <c r="DFB74" s="42"/>
      <c r="DFC74" s="42"/>
      <c r="DFD74" s="42"/>
      <c r="DFE74" s="42"/>
      <c r="DFF74" s="42"/>
      <c r="DFG74" s="42"/>
      <c r="DFH74" s="42"/>
      <c r="DFI74" s="42"/>
      <c r="DFJ74" s="42"/>
      <c r="DFK74" s="42"/>
      <c r="DFL74" s="42"/>
      <c r="DFM74" s="42"/>
      <c r="DFN74" s="42"/>
      <c r="DFO74" s="42"/>
      <c r="DFP74" s="42"/>
      <c r="DFQ74" s="42"/>
      <c r="DFR74" s="42"/>
      <c r="DFS74" s="42"/>
      <c r="DFT74" s="42"/>
      <c r="DFU74" s="42"/>
      <c r="DFV74" s="42"/>
      <c r="DFW74" s="42"/>
      <c r="DFX74" s="42"/>
      <c r="DFY74" s="42"/>
      <c r="DFZ74" s="42"/>
      <c r="DGA74" s="42"/>
      <c r="DGB74" s="42"/>
      <c r="DGC74" s="42"/>
      <c r="DGD74" s="42"/>
      <c r="DGE74" s="42"/>
      <c r="DGF74" s="42"/>
      <c r="DGG74" s="42"/>
      <c r="DGH74" s="42"/>
      <c r="DGI74" s="42"/>
      <c r="DGJ74" s="42"/>
      <c r="DGK74" s="42"/>
      <c r="DGL74" s="42"/>
      <c r="DGM74" s="42"/>
      <c r="DGN74" s="42"/>
      <c r="DGO74" s="42"/>
      <c r="DGP74" s="42"/>
      <c r="DGQ74" s="42"/>
      <c r="DGR74" s="42"/>
      <c r="DGS74" s="42"/>
      <c r="DGT74" s="42"/>
      <c r="DGU74" s="42"/>
      <c r="DGV74" s="42"/>
      <c r="DGW74" s="42"/>
      <c r="DGX74" s="42"/>
      <c r="DGY74" s="42"/>
      <c r="DGZ74" s="42"/>
      <c r="DHA74" s="42"/>
      <c r="DHB74" s="42"/>
      <c r="DHC74" s="42"/>
      <c r="DHD74" s="42"/>
      <c r="DHE74" s="42"/>
      <c r="DHF74" s="42"/>
      <c r="DHG74" s="42"/>
      <c r="DHH74" s="42"/>
      <c r="DHI74" s="42"/>
      <c r="DHJ74" s="42"/>
      <c r="DHK74" s="42"/>
      <c r="DHL74" s="42"/>
      <c r="DHM74" s="42"/>
      <c r="DHN74" s="42"/>
      <c r="DHO74" s="42"/>
      <c r="DHP74" s="42"/>
      <c r="DHQ74" s="42"/>
      <c r="DHR74" s="42"/>
      <c r="DHS74" s="42"/>
      <c r="DHT74" s="42"/>
      <c r="DHU74" s="42"/>
      <c r="DHV74" s="42"/>
      <c r="DHW74" s="42"/>
      <c r="DHX74" s="42"/>
      <c r="DHY74" s="42"/>
      <c r="DHZ74" s="42"/>
      <c r="DIA74" s="42"/>
      <c r="DIB74" s="42"/>
      <c r="DIC74" s="42"/>
      <c r="DID74" s="42"/>
      <c r="DIE74" s="42"/>
      <c r="DIF74" s="42"/>
      <c r="DIG74" s="42"/>
      <c r="DIH74" s="42"/>
      <c r="DII74" s="42"/>
      <c r="DIJ74" s="42"/>
      <c r="DIK74" s="42"/>
      <c r="DIL74" s="42"/>
      <c r="DIM74" s="42"/>
      <c r="DIN74" s="42"/>
      <c r="DIO74" s="42"/>
      <c r="DIP74" s="42"/>
      <c r="DIQ74" s="42"/>
      <c r="DIR74" s="42"/>
      <c r="DIS74" s="42"/>
      <c r="DIT74" s="42"/>
      <c r="DIU74" s="42"/>
      <c r="DIV74" s="42"/>
      <c r="DIW74" s="42"/>
      <c r="DIX74" s="42"/>
      <c r="DIY74" s="42"/>
      <c r="DIZ74" s="42"/>
      <c r="DJA74" s="42"/>
      <c r="DJB74" s="42"/>
      <c r="DJC74" s="42"/>
      <c r="DJD74" s="42"/>
      <c r="DJE74" s="42"/>
      <c r="DJF74" s="42"/>
      <c r="DJG74" s="42"/>
      <c r="DJH74" s="42"/>
      <c r="DJI74" s="42"/>
      <c r="DJJ74" s="42"/>
      <c r="DJK74" s="42"/>
      <c r="DJL74" s="42"/>
      <c r="DJM74" s="42"/>
      <c r="DJN74" s="42"/>
      <c r="DJO74" s="42"/>
      <c r="DJP74" s="42"/>
      <c r="DJQ74" s="42"/>
      <c r="DJR74" s="42"/>
      <c r="DJS74" s="42"/>
      <c r="DJT74" s="42"/>
      <c r="DJU74" s="42"/>
      <c r="DJV74" s="42"/>
      <c r="DJW74" s="42"/>
      <c r="DJX74" s="42"/>
      <c r="DJY74" s="42"/>
      <c r="DJZ74" s="42"/>
      <c r="DKA74" s="42"/>
      <c r="DKB74" s="42"/>
      <c r="DKC74" s="42"/>
      <c r="DKD74" s="42"/>
      <c r="DKE74" s="42"/>
      <c r="DKF74" s="42"/>
      <c r="DKG74" s="42"/>
      <c r="DKH74" s="42"/>
      <c r="DKI74" s="42"/>
      <c r="DKJ74" s="42"/>
      <c r="DKK74" s="42"/>
      <c r="DKL74" s="42"/>
      <c r="DKM74" s="42"/>
      <c r="DKN74" s="42"/>
      <c r="DKO74" s="42"/>
      <c r="DKP74" s="42"/>
      <c r="DKQ74" s="42"/>
      <c r="DKR74" s="42"/>
      <c r="DKS74" s="42"/>
      <c r="DKT74" s="42"/>
      <c r="DKU74" s="42"/>
      <c r="DKV74" s="42"/>
      <c r="DKW74" s="42"/>
      <c r="DKX74" s="42"/>
      <c r="DKY74" s="42"/>
      <c r="DKZ74" s="42"/>
      <c r="DLA74" s="42"/>
      <c r="DLB74" s="42"/>
      <c r="DLC74" s="42"/>
      <c r="DLD74" s="42"/>
      <c r="DLE74" s="42"/>
      <c r="DLF74" s="42"/>
      <c r="DLG74" s="42"/>
      <c r="DLH74" s="42"/>
      <c r="DLI74" s="42"/>
      <c r="DLJ74" s="42"/>
      <c r="DLK74" s="42"/>
      <c r="DLL74" s="42"/>
      <c r="DLM74" s="42"/>
      <c r="DLN74" s="42"/>
      <c r="DLO74" s="42"/>
      <c r="DLP74" s="42"/>
      <c r="DLQ74" s="42"/>
      <c r="DLR74" s="42"/>
      <c r="DLS74" s="42"/>
      <c r="DLT74" s="42"/>
      <c r="DLU74" s="42"/>
      <c r="DLV74" s="42"/>
      <c r="DLW74" s="42"/>
      <c r="DLX74" s="42"/>
      <c r="DLY74" s="42"/>
      <c r="DLZ74" s="42"/>
      <c r="DMA74" s="42"/>
      <c r="DMB74" s="42"/>
      <c r="DMC74" s="42"/>
      <c r="DMD74" s="42"/>
      <c r="DME74" s="42"/>
      <c r="DMF74" s="42"/>
      <c r="DMG74" s="42"/>
      <c r="DMH74" s="42"/>
      <c r="DMI74" s="42"/>
      <c r="DMJ74" s="42"/>
      <c r="DMK74" s="42"/>
      <c r="DML74" s="42"/>
      <c r="DMM74" s="42"/>
      <c r="DMN74" s="42"/>
      <c r="DMO74" s="42"/>
      <c r="DMP74" s="42"/>
      <c r="DMQ74" s="42"/>
      <c r="DMR74" s="42"/>
      <c r="DMS74" s="42"/>
      <c r="DMT74" s="42"/>
      <c r="DMU74" s="42"/>
      <c r="DMV74" s="42"/>
      <c r="DMW74" s="42"/>
      <c r="DMX74" s="42"/>
      <c r="DMY74" s="42"/>
      <c r="DMZ74" s="42"/>
      <c r="DNA74" s="42"/>
      <c r="DNB74" s="42"/>
      <c r="DNC74" s="42"/>
      <c r="DND74" s="42"/>
      <c r="DNE74" s="42"/>
      <c r="DNF74" s="42"/>
      <c r="DNG74" s="42"/>
      <c r="DNH74" s="42"/>
      <c r="DNI74" s="42"/>
      <c r="DNJ74" s="42"/>
      <c r="DNK74" s="42"/>
      <c r="DNL74" s="42"/>
      <c r="DNM74" s="42"/>
      <c r="DNN74" s="42"/>
      <c r="DNO74" s="42"/>
      <c r="DNP74" s="42"/>
      <c r="DNQ74" s="42"/>
      <c r="DNR74" s="42"/>
      <c r="DNS74" s="42"/>
      <c r="DNT74" s="42"/>
      <c r="DNU74" s="42"/>
      <c r="DNV74" s="42"/>
      <c r="DNW74" s="42"/>
      <c r="DNX74" s="42"/>
      <c r="DNY74" s="42"/>
      <c r="DNZ74" s="42"/>
      <c r="DOA74" s="42"/>
      <c r="DOB74" s="42"/>
      <c r="DOC74" s="42"/>
      <c r="DOD74" s="42"/>
      <c r="DOE74" s="42"/>
      <c r="DOF74" s="42"/>
      <c r="DOG74" s="42"/>
      <c r="DOH74" s="42"/>
      <c r="DOI74" s="42"/>
      <c r="DOJ74" s="42"/>
      <c r="DOK74" s="42"/>
      <c r="DOL74" s="42"/>
      <c r="DOM74" s="42"/>
      <c r="DON74" s="42"/>
      <c r="DOO74" s="42"/>
      <c r="DOP74" s="42"/>
      <c r="DOQ74" s="42"/>
      <c r="DOR74" s="42"/>
      <c r="DOS74" s="42"/>
      <c r="DOT74" s="42"/>
      <c r="DOU74" s="42"/>
      <c r="DOV74" s="42"/>
      <c r="DOW74" s="42"/>
      <c r="DOX74" s="42"/>
      <c r="DOY74" s="42"/>
      <c r="DOZ74" s="42"/>
      <c r="DPA74" s="42"/>
      <c r="DPB74" s="42"/>
      <c r="DPC74" s="42"/>
      <c r="DPD74" s="42"/>
      <c r="DPE74" s="42"/>
      <c r="DPF74" s="42"/>
      <c r="DPG74" s="42"/>
      <c r="DPH74" s="42"/>
      <c r="DPI74" s="42"/>
      <c r="DPJ74" s="42"/>
      <c r="DPK74" s="42"/>
      <c r="DPL74" s="42"/>
      <c r="DPM74" s="42"/>
      <c r="DPN74" s="42"/>
      <c r="DPO74" s="42"/>
      <c r="DPP74" s="42"/>
      <c r="DPQ74" s="42"/>
      <c r="DPR74" s="42"/>
      <c r="DPS74" s="42"/>
      <c r="DPT74" s="42"/>
      <c r="DPU74" s="42"/>
      <c r="DPV74" s="42"/>
      <c r="DPW74" s="42"/>
      <c r="DPX74" s="42"/>
      <c r="DPY74" s="42"/>
      <c r="DPZ74" s="42"/>
      <c r="DQA74" s="42"/>
      <c r="DQB74" s="42"/>
      <c r="DQC74" s="42"/>
      <c r="DQD74" s="42"/>
      <c r="DQE74" s="42"/>
      <c r="DQF74" s="42"/>
      <c r="DQG74" s="42"/>
      <c r="DQH74" s="42"/>
      <c r="DQI74" s="42"/>
      <c r="DQJ74" s="42"/>
      <c r="DQK74" s="42"/>
      <c r="DQL74" s="42"/>
      <c r="DQM74" s="42"/>
      <c r="DQN74" s="42"/>
      <c r="DQO74" s="42"/>
      <c r="DQP74" s="42"/>
      <c r="DQQ74" s="42"/>
      <c r="DQR74" s="42"/>
      <c r="DQS74" s="42"/>
      <c r="DQT74" s="42"/>
      <c r="DQU74" s="42"/>
      <c r="DQV74" s="42"/>
      <c r="DQW74" s="42"/>
      <c r="DQX74" s="42"/>
      <c r="DQY74" s="42"/>
      <c r="DQZ74" s="42"/>
      <c r="DRA74" s="42"/>
      <c r="DRB74" s="42"/>
      <c r="DRC74" s="42"/>
      <c r="DRD74" s="42"/>
      <c r="DRE74" s="42"/>
      <c r="DRF74" s="42"/>
      <c r="DRG74" s="42"/>
      <c r="DRH74" s="42"/>
      <c r="DRI74" s="42"/>
      <c r="DRJ74" s="42"/>
      <c r="DRK74" s="42"/>
      <c r="DRL74" s="42"/>
      <c r="DRM74" s="42"/>
      <c r="DRN74" s="42"/>
      <c r="DRO74" s="42"/>
      <c r="DRP74" s="42"/>
      <c r="DRQ74" s="42"/>
      <c r="DRR74" s="42"/>
      <c r="DRS74" s="42"/>
      <c r="DRT74" s="42"/>
      <c r="DRU74" s="42"/>
      <c r="DRV74" s="42"/>
      <c r="DRW74" s="42"/>
      <c r="DRX74" s="42"/>
      <c r="DRY74" s="42"/>
      <c r="DRZ74" s="42"/>
      <c r="DSA74" s="42"/>
      <c r="DSB74" s="42"/>
      <c r="DSC74" s="42"/>
      <c r="DSD74" s="42"/>
      <c r="DSE74" s="42"/>
      <c r="DSF74" s="42"/>
      <c r="DSG74" s="42"/>
      <c r="DSH74" s="42"/>
      <c r="DSI74" s="42"/>
      <c r="DSJ74" s="42"/>
      <c r="DSK74" s="42"/>
      <c r="DSL74" s="42"/>
      <c r="DSM74" s="42"/>
      <c r="DSN74" s="42"/>
      <c r="DSO74" s="42"/>
      <c r="DSP74" s="42"/>
      <c r="DSQ74" s="42"/>
      <c r="DSR74" s="42"/>
      <c r="DSS74" s="42"/>
      <c r="DST74" s="42"/>
      <c r="DSU74" s="42"/>
      <c r="DSV74" s="42"/>
      <c r="DSW74" s="42"/>
      <c r="DSX74" s="42"/>
      <c r="DSY74" s="42"/>
      <c r="DSZ74" s="42"/>
      <c r="DTA74" s="42"/>
      <c r="DTB74" s="42"/>
      <c r="DTC74" s="42"/>
      <c r="DTD74" s="42"/>
      <c r="DTE74" s="42"/>
      <c r="DTF74" s="42"/>
      <c r="DTG74" s="42"/>
      <c r="DTH74" s="42"/>
      <c r="DTI74" s="42"/>
      <c r="DTJ74" s="42"/>
      <c r="DTK74" s="42"/>
      <c r="DTL74" s="42"/>
      <c r="DTM74" s="42"/>
      <c r="DTN74" s="42"/>
      <c r="DTO74" s="42"/>
      <c r="DTP74" s="42"/>
      <c r="DTQ74" s="42"/>
      <c r="DTR74" s="42"/>
      <c r="DTS74" s="42"/>
      <c r="DTT74" s="42"/>
      <c r="DTU74" s="42"/>
      <c r="DTV74" s="42"/>
      <c r="DTW74" s="42"/>
      <c r="DTX74" s="42"/>
      <c r="DTY74" s="42"/>
      <c r="DTZ74" s="42"/>
      <c r="DUA74" s="42"/>
      <c r="DUB74" s="42"/>
      <c r="DUC74" s="42"/>
      <c r="DUD74" s="42"/>
      <c r="DUE74" s="42"/>
      <c r="DUF74" s="42"/>
      <c r="DUG74" s="42"/>
      <c r="DUH74" s="42"/>
      <c r="DUI74" s="42"/>
      <c r="DUJ74" s="42"/>
      <c r="DUK74" s="42"/>
      <c r="DUL74" s="42"/>
      <c r="DUM74" s="42"/>
      <c r="DUN74" s="42"/>
      <c r="DUO74" s="42"/>
      <c r="DUP74" s="42"/>
      <c r="DUQ74" s="42"/>
      <c r="DUR74" s="42"/>
      <c r="DUS74" s="42"/>
      <c r="DUT74" s="42"/>
      <c r="DUU74" s="42"/>
      <c r="DUV74" s="42"/>
      <c r="DUW74" s="42"/>
      <c r="DUX74" s="42"/>
      <c r="DUY74" s="42"/>
      <c r="DUZ74" s="42"/>
      <c r="DVA74" s="42"/>
      <c r="DVB74" s="42"/>
      <c r="DVC74" s="42"/>
      <c r="DVD74" s="42"/>
      <c r="DVE74" s="42"/>
      <c r="DVF74" s="42"/>
      <c r="DVG74" s="42"/>
      <c r="DVH74" s="42"/>
      <c r="DVI74" s="42"/>
      <c r="DVJ74" s="42"/>
      <c r="DVK74" s="42"/>
      <c r="DVL74" s="42"/>
      <c r="DVM74" s="42"/>
      <c r="DVN74" s="42"/>
      <c r="DVO74" s="42"/>
      <c r="DVP74" s="42"/>
      <c r="DVQ74" s="42"/>
      <c r="DVR74" s="42"/>
      <c r="DVS74" s="42"/>
      <c r="DVT74" s="42"/>
      <c r="DVU74" s="42"/>
      <c r="DVV74" s="42"/>
      <c r="DVW74" s="42"/>
      <c r="DVX74" s="42"/>
      <c r="DVY74" s="42"/>
      <c r="DVZ74" s="42"/>
      <c r="DWA74" s="42"/>
      <c r="DWB74" s="42"/>
      <c r="DWC74" s="42"/>
      <c r="DWD74" s="42"/>
      <c r="DWE74" s="42"/>
      <c r="DWF74" s="42"/>
      <c r="DWG74" s="42"/>
      <c r="DWH74" s="42"/>
      <c r="DWI74" s="42"/>
      <c r="DWJ74" s="42"/>
      <c r="DWK74" s="42"/>
      <c r="DWL74" s="42"/>
      <c r="DWM74" s="42"/>
      <c r="DWN74" s="42"/>
      <c r="DWO74" s="42"/>
      <c r="DWP74" s="42"/>
      <c r="DWQ74" s="42"/>
      <c r="DWR74" s="42"/>
      <c r="DWS74" s="42"/>
      <c r="DWT74" s="42"/>
      <c r="DWU74" s="42"/>
      <c r="DWV74" s="42"/>
      <c r="DWW74" s="42"/>
      <c r="DWX74" s="42"/>
      <c r="DWY74" s="42"/>
      <c r="DWZ74" s="42"/>
      <c r="DXA74" s="42"/>
      <c r="DXB74" s="42"/>
      <c r="DXC74" s="42"/>
      <c r="DXD74" s="42"/>
      <c r="DXE74" s="42"/>
      <c r="DXF74" s="42"/>
      <c r="DXG74" s="42"/>
      <c r="DXH74" s="42"/>
      <c r="DXI74" s="42"/>
      <c r="DXJ74" s="42"/>
      <c r="DXK74" s="42"/>
      <c r="DXL74" s="42"/>
      <c r="DXM74" s="42"/>
      <c r="DXN74" s="42"/>
      <c r="DXO74" s="42"/>
      <c r="DXP74" s="42"/>
      <c r="DXQ74" s="42"/>
      <c r="DXR74" s="42"/>
      <c r="DXS74" s="42"/>
      <c r="DXT74" s="42"/>
      <c r="DXU74" s="42"/>
      <c r="DXV74" s="42"/>
      <c r="DXW74" s="42"/>
      <c r="DXX74" s="42"/>
      <c r="DXY74" s="42"/>
      <c r="DXZ74" s="42"/>
      <c r="DYA74" s="42"/>
      <c r="DYB74" s="42"/>
      <c r="DYC74" s="42"/>
      <c r="DYD74" s="42"/>
      <c r="DYE74" s="42"/>
      <c r="DYF74" s="42"/>
      <c r="DYG74" s="42"/>
      <c r="DYH74" s="42"/>
      <c r="DYI74" s="42"/>
      <c r="DYJ74" s="42"/>
      <c r="DYK74" s="42"/>
      <c r="DYL74" s="42"/>
      <c r="DYM74" s="42"/>
      <c r="DYN74" s="42"/>
      <c r="DYO74" s="42"/>
      <c r="DYP74" s="42"/>
      <c r="DYQ74" s="42"/>
      <c r="DYR74" s="42"/>
      <c r="DYS74" s="42"/>
      <c r="DYT74" s="42"/>
      <c r="DYU74" s="42"/>
      <c r="DYV74" s="42"/>
      <c r="DYW74" s="42"/>
      <c r="DYX74" s="42"/>
      <c r="DYY74" s="42"/>
      <c r="DYZ74" s="42"/>
      <c r="DZA74" s="42"/>
      <c r="DZB74" s="42"/>
      <c r="DZC74" s="42"/>
      <c r="DZD74" s="42"/>
      <c r="DZE74" s="42"/>
      <c r="DZF74" s="42"/>
      <c r="DZG74" s="42"/>
      <c r="DZH74" s="42"/>
      <c r="DZI74" s="42"/>
      <c r="DZJ74" s="42"/>
      <c r="DZK74" s="42"/>
      <c r="DZL74" s="42"/>
      <c r="DZM74" s="42"/>
      <c r="DZN74" s="42"/>
      <c r="DZO74" s="42"/>
      <c r="DZP74" s="42"/>
      <c r="DZQ74" s="42"/>
      <c r="DZR74" s="42"/>
      <c r="DZS74" s="42"/>
      <c r="DZT74" s="42"/>
      <c r="DZU74" s="42"/>
      <c r="DZV74" s="42"/>
      <c r="DZW74" s="42"/>
      <c r="DZX74" s="42"/>
      <c r="DZY74" s="42"/>
      <c r="DZZ74" s="42"/>
      <c r="EAA74" s="42"/>
      <c r="EAB74" s="42"/>
      <c r="EAC74" s="42"/>
      <c r="EAD74" s="42"/>
      <c r="EAE74" s="42"/>
      <c r="EAF74" s="42"/>
      <c r="EAG74" s="42"/>
      <c r="EAH74" s="42"/>
      <c r="EAI74" s="42"/>
      <c r="EAJ74" s="42"/>
      <c r="EAK74" s="42"/>
      <c r="EAL74" s="42"/>
      <c r="EAM74" s="42"/>
      <c r="EAN74" s="42"/>
      <c r="EAO74" s="42"/>
      <c r="EAP74" s="42"/>
      <c r="EAQ74" s="42"/>
      <c r="EAR74" s="42"/>
      <c r="EAS74" s="42"/>
      <c r="EAT74" s="42"/>
      <c r="EAU74" s="42"/>
      <c r="EAV74" s="42"/>
      <c r="EAW74" s="42"/>
      <c r="EAX74" s="42"/>
      <c r="EAY74" s="42"/>
      <c r="EAZ74" s="42"/>
      <c r="EBA74" s="42"/>
      <c r="EBB74" s="42"/>
      <c r="EBC74" s="42"/>
      <c r="EBD74" s="42"/>
      <c r="EBE74" s="42"/>
      <c r="EBF74" s="42"/>
      <c r="EBG74" s="42"/>
      <c r="EBH74" s="42"/>
      <c r="EBI74" s="42"/>
      <c r="EBJ74" s="42"/>
      <c r="EBK74" s="42"/>
      <c r="EBL74" s="42"/>
      <c r="EBM74" s="42"/>
      <c r="EBN74" s="42"/>
      <c r="EBO74" s="42"/>
      <c r="EBP74" s="42"/>
      <c r="EBQ74" s="42"/>
      <c r="EBR74" s="42"/>
      <c r="EBS74" s="42"/>
      <c r="EBT74" s="42"/>
      <c r="EBU74" s="42"/>
      <c r="EBV74" s="42"/>
      <c r="EBW74" s="42"/>
      <c r="EBX74" s="42"/>
      <c r="EBY74" s="42"/>
      <c r="EBZ74" s="42"/>
      <c r="ECA74" s="42"/>
      <c r="ECB74" s="42"/>
      <c r="ECC74" s="42"/>
      <c r="ECD74" s="42"/>
      <c r="ECE74" s="42"/>
      <c r="ECF74" s="42"/>
      <c r="ECG74" s="42"/>
      <c r="ECH74" s="42"/>
      <c r="ECI74" s="42"/>
      <c r="ECJ74" s="42"/>
      <c r="ECK74" s="42"/>
      <c r="ECL74" s="42"/>
      <c r="ECM74" s="42"/>
      <c r="ECN74" s="42"/>
      <c r="ECO74" s="42"/>
      <c r="ECP74" s="42"/>
      <c r="ECQ74" s="42"/>
      <c r="ECR74" s="42"/>
      <c r="ECS74" s="42"/>
      <c r="ECT74" s="42"/>
      <c r="ECU74" s="42"/>
      <c r="ECV74" s="42"/>
      <c r="ECW74" s="42"/>
      <c r="ECX74" s="42"/>
      <c r="ECY74" s="42"/>
      <c r="ECZ74" s="42"/>
      <c r="EDA74" s="42"/>
      <c r="EDB74" s="42"/>
      <c r="EDC74" s="42"/>
      <c r="EDD74" s="42"/>
      <c r="EDE74" s="42"/>
      <c r="EDF74" s="42"/>
      <c r="EDG74" s="42"/>
      <c r="EDH74" s="42"/>
      <c r="EDI74" s="42"/>
      <c r="EDJ74" s="42"/>
      <c r="EDK74" s="42"/>
      <c r="EDL74" s="42"/>
      <c r="EDM74" s="42"/>
      <c r="EDN74" s="42"/>
      <c r="EDO74" s="42"/>
      <c r="EDP74" s="42"/>
      <c r="EDQ74" s="42"/>
      <c r="EDR74" s="42"/>
      <c r="EDS74" s="42"/>
      <c r="EDT74" s="42"/>
      <c r="EDU74" s="42"/>
      <c r="EDV74" s="42"/>
      <c r="EDW74" s="42"/>
      <c r="EDX74" s="42"/>
      <c r="EDY74" s="42"/>
      <c r="EDZ74" s="42"/>
      <c r="EEA74" s="42"/>
      <c r="EEB74" s="42"/>
      <c r="EEC74" s="42"/>
      <c r="EED74" s="42"/>
      <c r="EEE74" s="42"/>
      <c r="EEF74" s="42"/>
      <c r="EEG74" s="42"/>
      <c r="EEH74" s="42"/>
      <c r="EEI74" s="42"/>
      <c r="EEJ74" s="42"/>
      <c r="EEK74" s="42"/>
      <c r="EEL74" s="42"/>
      <c r="EEM74" s="42"/>
      <c r="EEN74" s="42"/>
      <c r="EEO74" s="42"/>
      <c r="EEP74" s="42"/>
      <c r="EEQ74" s="42"/>
      <c r="EER74" s="42"/>
      <c r="EES74" s="42"/>
      <c r="EET74" s="42"/>
      <c r="EEU74" s="42"/>
      <c r="EEV74" s="42"/>
      <c r="EEW74" s="42"/>
      <c r="EEX74" s="42"/>
      <c r="EEY74" s="42"/>
      <c r="EEZ74" s="42"/>
      <c r="EFA74" s="42"/>
      <c r="EFB74" s="42"/>
      <c r="EFC74" s="42"/>
      <c r="EFD74" s="42"/>
      <c r="EFE74" s="42"/>
      <c r="EFF74" s="42"/>
      <c r="EFG74" s="42"/>
      <c r="EFH74" s="42"/>
      <c r="EFI74" s="42"/>
      <c r="EFJ74" s="42"/>
      <c r="EFK74" s="42"/>
      <c r="EFL74" s="42"/>
      <c r="EFM74" s="42"/>
      <c r="EFN74" s="42"/>
      <c r="EFO74" s="42"/>
      <c r="EFP74" s="42"/>
      <c r="EFQ74" s="42"/>
      <c r="EFR74" s="42"/>
      <c r="EFS74" s="42"/>
      <c r="EFT74" s="42"/>
      <c r="EFU74" s="42"/>
      <c r="EFV74" s="42"/>
      <c r="EFW74" s="42"/>
      <c r="EFX74" s="42"/>
      <c r="EFY74" s="42"/>
      <c r="EFZ74" s="42"/>
      <c r="EGA74" s="42"/>
      <c r="EGB74" s="42"/>
      <c r="EGC74" s="42"/>
      <c r="EGD74" s="42"/>
      <c r="EGE74" s="42"/>
      <c r="EGF74" s="42"/>
      <c r="EGG74" s="42"/>
      <c r="EGH74" s="42"/>
      <c r="EGI74" s="42"/>
      <c r="EGJ74" s="42"/>
      <c r="EGK74" s="42"/>
      <c r="EGL74" s="42"/>
      <c r="EGM74" s="42"/>
      <c r="EGN74" s="42"/>
      <c r="EGO74" s="42"/>
      <c r="EGP74" s="42"/>
      <c r="EGQ74" s="42"/>
      <c r="EGR74" s="42"/>
      <c r="EGS74" s="42"/>
      <c r="EGT74" s="42"/>
      <c r="EGU74" s="42"/>
      <c r="EGV74" s="42"/>
      <c r="EGW74" s="42"/>
      <c r="EGX74" s="42"/>
      <c r="EGY74" s="42"/>
      <c r="EGZ74" s="42"/>
      <c r="EHA74" s="42"/>
      <c r="EHB74" s="42"/>
      <c r="EHC74" s="42"/>
      <c r="EHD74" s="42"/>
      <c r="EHE74" s="42"/>
      <c r="EHF74" s="42"/>
      <c r="EHG74" s="42"/>
      <c r="EHH74" s="42"/>
      <c r="EHI74" s="42"/>
      <c r="EHJ74" s="42"/>
      <c r="EHK74" s="42"/>
      <c r="EHL74" s="42"/>
      <c r="EHM74" s="42"/>
      <c r="EHN74" s="42"/>
      <c r="EHO74" s="42"/>
      <c r="EHP74" s="42"/>
      <c r="EHQ74" s="42"/>
      <c r="EHR74" s="42"/>
      <c r="EHS74" s="42"/>
      <c r="EHT74" s="42"/>
      <c r="EHU74" s="42"/>
      <c r="EHV74" s="42"/>
      <c r="EHW74" s="42"/>
      <c r="EHX74" s="42"/>
      <c r="EHY74" s="42"/>
      <c r="EHZ74" s="42"/>
      <c r="EIA74" s="42"/>
      <c r="EIB74" s="42"/>
      <c r="EIC74" s="42"/>
      <c r="EID74" s="42"/>
      <c r="EIE74" s="42"/>
      <c r="EIF74" s="42"/>
      <c r="EIG74" s="42"/>
      <c r="EIH74" s="42"/>
      <c r="EII74" s="42"/>
      <c r="EIJ74" s="42"/>
      <c r="EIK74" s="42"/>
      <c r="EIL74" s="42"/>
      <c r="EIM74" s="42"/>
      <c r="EIN74" s="42"/>
      <c r="EIO74" s="42"/>
      <c r="EIP74" s="42"/>
      <c r="EIQ74" s="42"/>
      <c r="EIR74" s="42"/>
      <c r="EIS74" s="42"/>
      <c r="EIT74" s="42"/>
      <c r="EIU74" s="42"/>
      <c r="EIV74" s="42"/>
      <c r="EIW74" s="42"/>
      <c r="EIX74" s="42"/>
      <c r="EIY74" s="42"/>
      <c r="EIZ74" s="42"/>
      <c r="EJA74" s="42"/>
      <c r="EJB74" s="42"/>
      <c r="EJC74" s="42"/>
      <c r="EJD74" s="42"/>
      <c r="EJE74" s="42"/>
      <c r="EJF74" s="42"/>
      <c r="EJG74" s="42"/>
      <c r="EJH74" s="42"/>
      <c r="EJI74" s="42"/>
      <c r="EJJ74" s="42"/>
      <c r="EJK74" s="42"/>
      <c r="EJL74" s="42"/>
      <c r="EJM74" s="42"/>
      <c r="EJN74" s="42"/>
      <c r="EJO74" s="42"/>
      <c r="EJP74" s="42"/>
      <c r="EJQ74" s="42"/>
      <c r="EJR74" s="42"/>
      <c r="EJS74" s="42"/>
      <c r="EJT74" s="42"/>
      <c r="EJU74" s="42"/>
      <c r="EJV74" s="42"/>
      <c r="EJW74" s="42"/>
      <c r="EJX74" s="42"/>
      <c r="EJY74" s="42"/>
      <c r="EJZ74" s="42"/>
      <c r="EKA74" s="42"/>
      <c r="EKB74" s="42"/>
      <c r="EKC74" s="42"/>
      <c r="EKD74" s="42"/>
      <c r="EKE74" s="42"/>
      <c r="EKF74" s="42"/>
      <c r="EKG74" s="42"/>
      <c r="EKH74" s="42"/>
      <c r="EKI74" s="42"/>
      <c r="EKJ74" s="42"/>
      <c r="EKK74" s="42"/>
      <c r="EKL74" s="42"/>
      <c r="EKM74" s="42"/>
      <c r="EKN74" s="42"/>
      <c r="EKO74" s="42"/>
      <c r="EKP74" s="42"/>
      <c r="EKQ74" s="42"/>
      <c r="EKR74" s="42"/>
      <c r="EKS74" s="42"/>
      <c r="EKT74" s="42"/>
      <c r="EKU74" s="42"/>
      <c r="EKV74" s="42"/>
      <c r="EKW74" s="42"/>
      <c r="EKX74" s="42"/>
      <c r="EKY74" s="42"/>
      <c r="EKZ74" s="42"/>
      <c r="ELA74" s="42"/>
      <c r="ELB74" s="42"/>
      <c r="ELC74" s="42"/>
      <c r="ELD74" s="42"/>
      <c r="ELE74" s="42"/>
      <c r="ELF74" s="42"/>
      <c r="ELG74" s="42"/>
      <c r="ELH74" s="42"/>
      <c r="ELI74" s="42"/>
      <c r="ELJ74" s="42"/>
      <c r="ELK74" s="42"/>
      <c r="ELL74" s="42"/>
      <c r="ELM74" s="42"/>
      <c r="ELN74" s="42"/>
      <c r="ELO74" s="42"/>
      <c r="ELP74" s="42"/>
      <c r="ELQ74" s="42"/>
      <c r="ELR74" s="42"/>
      <c r="ELS74" s="42"/>
      <c r="ELT74" s="42"/>
      <c r="ELU74" s="42"/>
      <c r="ELV74" s="42"/>
      <c r="ELW74" s="42"/>
      <c r="ELX74" s="42"/>
      <c r="ELY74" s="42"/>
      <c r="ELZ74" s="42"/>
      <c r="EMA74" s="42"/>
      <c r="EMB74" s="42"/>
      <c r="EMC74" s="42"/>
      <c r="EMD74" s="42"/>
      <c r="EME74" s="42"/>
      <c r="EMF74" s="42"/>
      <c r="EMG74" s="42"/>
      <c r="EMH74" s="42"/>
      <c r="EMI74" s="42"/>
      <c r="EMJ74" s="42"/>
      <c r="EMK74" s="42"/>
      <c r="EML74" s="42"/>
      <c r="EMM74" s="42"/>
      <c r="EMN74" s="42"/>
      <c r="EMO74" s="42"/>
      <c r="EMP74" s="42"/>
      <c r="EMQ74" s="42"/>
      <c r="EMR74" s="42"/>
      <c r="EMS74" s="42"/>
      <c r="EMT74" s="42"/>
      <c r="EMU74" s="42"/>
      <c r="EMV74" s="42"/>
      <c r="EMW74" s="42"/>
      <c r="EMX74" s="42"/>
      <c r="EMY74" s="42"/>
      <c r="EMZ74" s="42"/>
      <c r="ENA74" s="42"/>
      <c r="ENB74" s="42"/>
      <c r="ENC74" s="42"/>
      <c r="END74" s="42"/>
      <c r="ENE74" s="42"/>
      <c r="ENF74" s="42"/>
      <c r="ENG74" s="42"/>
      <c r="ENH74" s="42"/>
      <c r="ENI74" s="42"/>
      <c r="ENJ74" s="42"/>
      <c r="ENK74" s="42"/>
      <c r="ENL74" s="42"/>
      <c r="ENM74" s="42"/>
      <c r="ENN74" s="42"/>
      <c r="ENO74" s="42"/>
      <c r="ENP74" s="42"/>
      <c r="ENQ74" s="42"/>
      <c r="ENR74" s="42"/>
      <c r="ENS74" s="42"/>
      <c r="ENT74" s="42"/>
      <c r="ENU74" s="42"/>
      <c r="ENV74" s="42"/>
      <c r="ENW74" s="42"/>
      <c r="ENX74" s="42"/>
      <c r="ENY74" s="42"/>
      <c r="ENZ74" s="42"/>
      <c r="EOA74" s="42"/>
      <c r="EOB74" s="42"/>
      <c r="EOC74" s="42"/>
      <c r="EOD74" s="42"/>
      <c r="EOE74" s="42"/>
      <c r="EOF74" s="42"/>
      <c r="EOG74" s="42"/>
      <c r="EOH74" s="42"/>
      <c r="EOI74" s="42"/>
      <c r="EOJ74" s="42"/>
      <c r="EOK74" s="42"/>
      <c r="EOL74" s="42"/>
      <c r="EOM74" s="42"/>
      <c r="EON74" s="42"/>
      <c r="EOO74" s="42"/>
      <c r="EOP74" s="42"/>
      <c r="EOQ74" s="42"/>
      <c r="EOR74" s="42"/>
      <c r="EOS74" s="42"/>
      <c r="EOT74" s="42"/>
      <c r="EOU74" s="42"/>
      <c r="EOV74" s="42"/>
      <c r="EOW74" s="42"/>
      <c r="EOX74" s="42"/>
      <c r="EOY74" s="42"/>
      <c r="EOZ74" s="42"/>
      <c r="EPA74" s="42"/>
      <c r="EPB74" s="42"/>
      <c r="EPC74" s="42"/>
      <c r="EPD74" s="42"/>
      <c r="EPE74" s="42"/>
      <c r="EPF74" s="42"/>
      <c r="EPG74" s="42"/>
      <c r="EPH74" s="42"/>
      <c r="EPI74" s="42"/>
      <c r="EPJ74" s="42"/>
      <c r="EPK74" s="42"/>
      <c r="EPL74" s="42"/>
      <c r="EPM74" s="42"/>
      <c r="EPN74" s="42"/>
      <c r="EPO74" s="42"/>
      <c r="EPP74" s="42"/>
      <c r="EPQ74" s="42"/>
      <c r="EPR74" s="42"/>
      <c r="EPS74" s="42"/>
      <c r="EPT74" s="42"/>
      <c r="EPU74" s="42"/>
      <c r="EPV74" s="42"/>
      <c r="EPW74" s="42"/>
      <c r="EPX74" s="42"/>
      <c r="EPY74" s="42"/>
      <c r="EPZ74" s="42"/>
      <c r="EQA74" s="42"/>
      <c r="EQB74" s="42"/>
      <c r="EQC74" s="42"/>
      <c r="EQD74" s="42"/>
      <c r="EQE74" s="42"/>
      <c r="EQF74" s="42"/>
      <c r="EQG74" s="42"/>
      <c r="EQH74" s="42"/>
      <c r="EQI74" s="42"/>
      <c r="EQJ74" s="42"/>
      <c r="EQK74" s="42"/>
      <c r="EQL74" s="42"/>
      <c r="EQM74" s="42"/>
      <c r="EQN74" s="42"/>
      <c r="EQO74" s="42"/>
      <c r="EQP74" s="42"/>
      <c r="EQQ74" s="42"/>
      <c r="EQR74" s="42"/>
      <c r="EQS74" s="42"/>
      <c r="EQT74" s="42"/>
      <c r="EQU74" s="42"/>
      <c r="EQV74" s="42"/>
      <c r="EQW74" s="42"/>
      <c r="EQX74" s="42"/>
      <c r="EQY74" s="42"/>
      <c r="EQZ74" s="42"/>
      <c r="ERA74" s="42"/>
      <c r="ERB74" s="42"/>
      <c r="ERC74" s="42"/>
      <c r="ERD74" s="42"/>
      <c r="ERE74" s="42"/>
      <c r="ERF74" s="42"/>
      <c r="ERG74" s="42"/>
      <c r="ERH74" s="42"/>
      <c r="ERI74" s="42"/>
      <c r="ERJ74" s="42"/>
      <c r="ERK74" s="42"/>
      <c r="ERL74" s="42"/>
      <c r="ERM74" s="42"/>
      <c r="ERN74" s="42"/>
      <c r="ERO74" s="42"/>
      <c r="ERP74" s="42"/>
      <c r="ERQ74" s="42"/>
      <c r="ERR74" s="42"/>
      <c r="ERS74" s="42"/>
      <c r="ERT74" s="42"/>
      <c r="ERU74" s="42"/>
      <c r="ERV74" s="42"/>
      <c r="ERW74" s="42"/>
      <c r="ERX74" s="42"/>
      <c r="ERY74" s="42"/>
      <c r="ERZ74" s="42"/>
      <c r="ESA74" s="42"/>
      <c r="ESB74" s="42"/>
      <c r="ESC74" s="42"/>
      <c r="ESD74" s="42"/>
      <c r="ESE74" s="42"/>
      <c r="ESF74" s="42"/>
      <c r="ESG74" s="42"/>
      <c r="ESH74" s="42"/>
      <c r="ESI74" s="42"/>
      <c r="ESJ74" s="42"/>
      <c r="ESK74" s="42"/>
      <c r="ESL74" s="42"/>
      <c r="ESM74" s="42"/>
      <c r="ESN74" s="42"/>
      <c r="ESO74" s="42"/>
      <c r="ESP74" s="42"/>
      <c r="ESQ74" s="42"/>
      <c r="ESR74" s="42"/>
      <c r="ESS74" s="42"/>
      <c r="EST74" s="42"/>
      <c r="ESU74" s="42"/>
      <c r="ESV74" s="42"/>
      <c r="ESW74" s="42"/>
      <c r="ESX74" s="42"/>
      <c r="ESY74" s="42"/>
      <c r="ESZ74" s="42"/>
      <c r="ETA74" s="42"/>
      <c r="ETB74" s="42"/>
      <c r="ETC74" s="42"/>
      <c r="ETD74" s="42"/>
      <c r="ETE74" s="42"/>
      <c r="ETF74" s="42"/>
      <c r="ETG74" s="42"/>
      <c r="ETH74" s="42"/>
      <c r="ETI74" s="42"/>
      <c r="ETJ74" s="42"/>
      <c r="ETK74" s="42"/>
      <c r="ETL74" s="42"/>
      <c r="ETM74" s="42"/>
      <c r="ETN74" s="42"/>
      <c r="ETO74" s="42"/>
      <c r="ETP74" s="42"/>
      <c r="ETQ74" s="42"/>
      <c r="ETR74" s="42"/>
      <c r="ETS74" s="42"/>
      <c r="ETT74" s="42"/>
      <c r="ETU74" s="42"/>
      <c r="ETV74" s="42"/>
      <c r="ETW74" s="42"/>
      <c r="ETX74" s="42"/>
      <c r="ETY74" s="42"/>
      <c r="ETZ74" s="42"/>
      <c r="EUA74" s="42"/>
      <c r="EUB74" s="42"/>
      <c r="EUC74" s="42"/>
      <c r="EUD74" s="42"/>
      <c r="EUE74" s="42"/>
      <c r="EUF74" s="42"/>
      <c r="EUG74" s="42"/>
      <c r="EUH74" s="42"/>
      <c r="EUI74" s="42"/>
      <c r="EUJ74" s="42"/>
      <c r="EUK74" s="42"/>
      <c r="EUL74" s="42"/>
      <c r="EUM74" s="42"/>
      <c r="EUN74" s="42"/>
      <c r="EUO74" s="42"/>
      <c r="EUP74" s="42"/>
      <c r="EUQ74" s="42"/>
      <c r="EUR74" s="42"/>
      <c r="EUS74" s="42"/>
      <c r="EUT74" s="42"/>
      <c r="EUU74" s="42"/>
      <c r="EUV74" s="42"/>
      <c r="EUW74" s="42"/>
      <c r="EUX74" s="42"/>
      <c r="EUY74" s="42"/>
      <c r="EUZ74" s="42"/>
      <c r="EVA74" s="42"/>
      <c r="EVB74" s="42"/>
      <c r="EVC74" s="42"/>
      <c r="EVD74" s="42"/>
      <c r="EVE74" s="42"/>
      <c r="EVF74" s="42"/>
      <c r="EVG74" s="42"/>
      <c r="EVH74" s="42"/>
      <c r="EVI74" s="42"/>
      <c r="EVJ74" s="42"/>
      <c r="EVK74" s="42"/>
      <c r="EVL74" s="42"/>
      <c r="EVM74" s="42"/>
      <c r="EVN74" s="42"/>
      <c r="EVO74" s="42"/>
      <c r="EVP74" s="42"/>
      <c r="EVQ74" s="42"/>
      <c r="EVR74" s="42"/>
      <c r="EVS74" s="42"/>
      <c r="EVT74" s="42"/>
      <c r="EVU74" s="42"/>
      <c r="EVV74" s="42"/>
      <c r="EVW74" s="42"/>
      <c r="EVX74" s="42"/>
      <c r="EVY74" s="42"/>
      <c r="EVZ74" s="42"/>
      <c r="EWA74" s="42"/>
      <c r="EWB74" s="42"/>
      <c r="EWC74" s="42"/>
      <c r="EWD74" s="42"/>
      <c r="EWE74" s="42"/>
      <c r="EWF74" s="42"/>
      <c r="EWG74" s="42"/>
      <c r="EWH74" s="42"/>
      <c r="EWI74" s="42"/>
      <c r="EWJ74" s="42"/>
      <c r="EWK74" s="42"/>
      <c r="EWL74" s="42"/>
      <c r="EWM74" s="42"/>
      <c r="EWN74" s="42"/>
      <c r="EWO74" s="42"/>
      <c r="EWP74" s="42"/>
      <c r="EWQ74" s="42"/>
      <c r="EWR74" s="42"/>
      <c r="EWS74" s="42"/>
      <c r="EWT74" s="42"/>
      <c r="EWU74" s="42"/>
      <c r="EWV74" s="42"/>
      <c r="EWW74" s="42"/>
      <c r="EWX74" s="42"/>
      <c r="EWY74" s="42"/>
      <c r="EWZ74" s="42"/>
      <c r="EXA74" s="42"/>
      <c r="EXB74" s="42"/>
      <c r="EXC74" s="42"/>
      <c r="EXD74" s="42"/>
      <c r="EXE74" s="42"/>
      <c r="EXF74" s="42"/>
      <c r="EXG74" s="42"/>
      <c r="EXH74" s="42"/>
      <c r="EXI74" s="42"/>
      <c r="EXJ74" s="42"/>
      <c r="EXK74" s="42"/>
      <c r="EXL74" s="42"/>
      <c r="EXM74" s="42"/>
      <c r="EXN74" s="42"/>
      <c r="EXO74" s="42"/>
      <c r="EXP74" s="42"/>
      <c r="EXQ74" s="42"/>
      <c r="EXR74" s="42"/>
      <c r="EXS74" s="42"/>
      <c r="EXT74" s="42"/>
      <c r="EXU74" s="42"/>
      <c r="EXV74" s="42"/>
      <c r="EXW74" s="42"/>
      <c r="EXX74" s="42"/>
      <c r="EXY74" s="42"/>
      <c r="EXZ74" s="42"/>
      <c r="EYA74" s="42"/>
      <c r="EYB74" s="42"/>
      <c r="EYC74" s="42"/>
      <c r="EYD74" s="42"/>
      <c r="EYE74" s="42"/>
      <c r="EYF74" s="42"/>
      <c r="EYG74" s="42"/>
      <c r="EYH74" s="42"/>
      <c r="EYI74" s="42"/>
      <c r="EYJ74" s="42"/>
      <c r="EYK74" s="42"/>
      <c r="EYL74" s="42"/>
      <c r="EYM74" s="42"/>
      <c r="EYN74" s="42"/>
      <c r="EYO74" s="42"/>
      <c r="EYP74" s="42"/>
      <c r="EYQ74" s="42"/>
      <c r="EYR74" s="42"/>
      <c r="EYS74" s="42"/>
      <c r="EYT74" s="42"/>
      <c r="EYU74" s="42"/>
      <c r="EYV74" s="42"/>
      <c r="EYW74" s="42"/>
      <c r="EYX74" s="42"/>
      <c r="EYY74" s="42"/>
      <c r="EYZ74" s="42"/>
      <c r="EZA74" s="42"/>
      <c r="EZB74" s="42"/>
      <c r="EZC74" s="42"/>
      <c r="EZD74" s="42"/>
      <c r="EZE74" s="42"/>
      <c r="EZF74" s="42"/>
      <c r="EZG74" s="42"/>
      <c r="EZH74" s="42"/>
      <c r="EZI74" s="42"/>
      <c r="EZJ74" s="42"/>
      <c r="EZK74" s="42"/>
      <c r="EZL74" s="42"/>
      <c r="EZM74" s="42"/>
      <c r="EZN74" s="42"/>
      <c r="EZO74" s="42"/>
      <c r="EZP74" s="42"/>
      <c r="EZQ74" s="42"/>
      <c r="EZR74" s="42"/>
      <c r="EZS74" s="42"/>
      <c r="EZT74" s="42"/>
      <c r="EZU74" s="42"/>
      <c r="EZV74" s="42"/>
      <c r="EZW74" s="42"/>
      <c r="EZX74" s="42"/>
      <c r="EZY74" s="42"/>
      <c r="EZZ74" s="42"/>
      <c r="FAA74" s="42"/>
      <c r="FAB74" s="42"/>
      <c r="FAC74" s="42"/>
      <c r="FAD74" s="42"/>
      <c r="FAE74" s="42"/>
      <c r="FAF74" s="42"/>
      <c r="FAG74" s="42"/>
      <c r="FAH74" s="42"/>
      <c r="FAI74" s="42"/>
      <c r="FAJ74" s="42"/>
      <c r="FAK74" s="42"/>
      <c r="FAL74" s="42"/>
      <c r="FAM74" s="42"/>
      <c r="FAN74" s="42"/>
      <c r="FAO74" s="42"/>
      <c r="FAP74" s="42"/>
      <c r="FAQ74" s="42"/>
      <c r="FAR74" s="42"/>
      <c r="FAS74" s="42"/>
      <c r="FAT74" s="42"/>
      <c r="FAU74" s="42"/>
      <c r="FAV74" s="42"/>
      <c r="FAW74" s="42"/>
      <c r="FAX74" s="42"/>
      <c r="FAY74" s="42"/>
      <c r="FAZ74" s="42"/>
      <c r="FBA74" s="42"/>
      <c r="FBB74" s="42"/>
      <c r="FBC74" s="42"/>
      <c r="FBD74" s="42"/>
      <c r="FBE74" s="42"/>
      <c r="FBF74" s="42"/>
      <c r="FBG74" s="42"/>
      <c r="FBH74" s="42"/>
      <c r="FBI74" s="42"/>
      <c r="FBJ74" s="42"/>
      <c r="FBK74" s="42"/>
      <c r="FBL74" s="42"/>
      <c r="FBM74" s="42"/>
      <c r="FBN74" s="42"/>
      <c r="FBO74" s="42"/>
      <c r="FBP74" s="42"/>
      <c r="FBQ74" s="42"/>
      <c r="FBR74" s="42"/>
      <c r="FBS74" s="42"/>
      <c r="FBT74" s="42"/>
      <c r="FBU74" s="42"/>
      <c r="FBV74" s="42"/>
      <c r="FBW74" s="42"/>
      <c r="FBX74" s="42"/>
      <c r="FBY74" s="42"/>
      <c r="FBZ74" s="42"/>
      <c r="FCA74" s="42"/>
      <c r="FCB74" s="42"/>
      <c r="FCC74" s="42"/>
      <c r="FCD74" s="42"/>
      <c r="FCE74" s="42"/>
      <c r="FCF74" s="42"/>
      <c r="FCG74" s="42"/>
      <c r="FCH74" s="42"/>
      <c r="FCI74" s="42"/>
      <c r="FCJ74" s="42"/>
      <c r="FCK74" s="42"/>
      <c r="FCL74" s="42"/>
      <c r="FCM74" s="42"/>
      <c r="FCN74" s="42"/>
      <c r="FCO74" s="42"/>
      <c r="FCP74" s="42"/>
      <c r="FCQ74" s="42"/>
      <c r="FCR74" s="42"/>
      <c r="FCS74" s="42"/>
      <c r="FCT74" s="42"/>
      <c r="FCU74" s="42"/>
      <c r="FCV74" s="42"/>
      <c r="FCW74" s="42"/>
      <c r="FCX74" s="42"/>
      <c r="FCY74" s="42"/>
      <c r="FCZ74" s="42"/>
      <c r="FDA74" s="42"/>
      <c r="FDB74" s="42"/>
      <c r="FDC74" s="42"/>
      <c r="FDD74" s="42"/>
      <c r="FDE74" s="42"/>
      <c r="FDF74" s="42"/>
      <c r="FDG74" s="42"/>
      <c r="FDH74" s="42"/>
      <c r="FDI74" s="42"/>
      <c r="FDJ74" s="42"/>
      <c r="FDK74" s="42"/>
      <c r="FDL74" s="42"/>
      <c r="FDM74" s="42"/>
      <c r="FDN74" s="42"/>
      <c r="FDO74" s="42"/>
      <c r="FDP74" s="42"/>
      <c r="FDQ74" s="42"/>
      <c r="FDR74" s="42"/>
      <c r="FDS74" s="42"/>
      <c r="FDT74" s="42"/>
      <c r="FDU74" s="42"/>
      <c r="FDV74" s="42"/>
      <c r="FDW74" s="42"/>
      <c r="FDX74" s="42"/>
      <c r="FDY74" s="42"/>
      <c r="FDZ74" s="42"/>
      <c r="FEA74" s="42"/>
      <c r="FEB74" s="42"/>
      <c r="FEC74" s="42"/>
      <c r="FED74" s="42"/>
      <c r="FEE74" s="42"/>
      <c r="FEF74" s="42"/>
      <c r="FEG74" s="42"/>
      <c r="FEH74" s="42"/>
      <c r="FEI74" s="42"/>
      <c r="FEJ74" s="42"/>
      <c r="FEK74" s="42"/>
      <c r="FEL74" s="42"/>
      <c r="FEM74" s="42"/>
      <c r="FEN74" s="42"/>
      <c r="FEO74" s="42"/>
      <c r="FEP74" s="42"/>
      <c r="FEQ74" s="42"/>
      <c r="FER74" s="42"/>
      <c r="FES74" s="42"/>
      <c r="FET74" s="42"/>
      <c r="FEU74" s="42"/>
      <c r="FEV74" s="42"/>
      <c r="FEW74" s="42"/>
      <c r="FEX74" s="42"/>
      <c r="FEY74" s="42"/>
      <c r="FEZ74" s="42"/>
      <c r="FFA74" s="42"/>
      <c r="FFB74" s="42"/>
      <c r="FFC74" s="42"/>
      <c r="FFD74" s="42"/>
      <c r="FFE74" s="42"/>
      <c r="FFF74" s="42"/>
      <c r="FFG74" s="42"/>
      <c r="FFH74" s="42"/>
      <c r="FFI74" s="42"/>
      <c r="FFJ74" s="42"/>
      <c r="FFK74" s="42"/>
      <c r="FFL74" s="42"/>
      <c r="FFM74" s="42"/>
      <c r="FFN74" s="42"/>
      <c r="FFO74" s="42"/>
      <c r="FFP74" s="42"/>
      <c r="FFQ74" s="42"/>
      <c r="FFR74" s="42"/>
      <c r="FFS74" s="42"/>
      <c r="FFT74" s="42"/>
      <c r="FFU74" s="42"/>
      <c r="FFV74" s="42"/>
      <c r="FFW74" s="42"/>
      <c r="FFX74" s="42"/>
      <c r="FFY74" s="42"/>
      <c r="FFZ74" s="42"/>
      <c r="FGA74" s="42"/>
      <c r="FGB74" s="42"/>
      <c r="FGC74" s="42"/>
      <c r="FGD74" s="42"/>
      <c r="FGE74" s="42"/>
      <c r="FGF74" s="42"/>
      <c r="FGG74" s="42"/>
      <c r="FGH74" s="42"/>
      <c r="FGI74" s="42"/>
      <c r="FGJ74" s="42"/>
      <c r="FGK74" s="42"/>
      <c r="FGL74" s="42"/>
      <c r="FGM74" s="42"/>
      <c r="FGN74" s="42"/>
      <c r="FGO74" s="42"/>
      <c r="FGP74" s="42"/>
      <c r="FGQ74" s="42"/>
      <c r="FGR74" s="42"/>
      <c r="FGS74" s="42"/>
      <c r="FGT74" s="42"/>
      <c r="FGU74" s="42"/>
      <c r="FGV74" s="42"/>
      <c r="FGW74" s="42"/>
      <c r="FGX74" s="42"/>
      <c r="FGY74" s="42"/>
      <c r="FGZ74" s="42"/>
      <c r="FHA74" s="42"/>
      <c r="FHB74" s="42"/>
      <c r="FHC74" s="42"/>
      <c r="FHD74" s="42"/>
      <c r="FHE74" s="42"/>
      <c r="FHF74" s="42"/>
      <c r="FHG74" s="42"/>
      <c r="FHH74" s="42"/>
      <c r="FHI74" s="42"/>
      <c r="FHJ74" s="42"/>
      <c r="FHK74" s="42"/>
      <c r="FHL74" s="42"/>
      <c r="FHM74" s="42"/>
      <c r="FHN74" s="42"/>
      <c r="FHO74" s="42"/>
      <c r="FHP74" s="42"/>
      <c r="FHQ74" s="42"/>
      <c r="FHR74" s="42"/>
      <c r="FHS74" s="42"/>
      <c r="FHT74" s="42"/>
      <c r="FHU74" s="42"/>
      <c r="FHV74" s="42"/>
      <c r="FHW74" s="42"/>
      <c r="FHX74" s="42"/>
      <c r="FHY74" s="42"/>
      <c r="FHZ74" s="42"/>
      <c r="FIA74" s="42"/>
      <c r="FIB74" s="42"/>
      <c r="FIC74" s="42"/>
      <c r="FID74" s="42"/>
      <c r="FIE74" s="42"/>
      <c r="FIF74" s="42"/>
      <c r="FIG74" s="42"/>
      <c r="FIH74" s="42"/>
      <c r="FII74" s="42"/>
      <c r="FIJ74" s="42"/>
      <c r="FIK74" s="42"/>
      <c r="FIL74" s="42"/>
      <c r="FIM74" s="42"/>
      <c r="FIN74" s="42"/>
      <c r="FIO74" s="42"/>
      <c r="FIP74" s="42"/>
      <c r="FIQ74" s="42"/>
      <c r="FIR74" s="42"/>
      <c r="FIS74" s="42"/>
      <c r="FIT74" s="42"/>
      <c r="FIU74" s="42"/>
      <c r="FIV74" s="42"/>
      <c r="FIW74" s="42"/>
      <c r="FIX74" s="42"/>
      <c r="FIY74" s="42"/>
      <c r="FIZ74" s="42"/>
      <c r="FJA74" s="42"/>
      <c r="FJB74" s="42"/>
      <c r="FJC74" s="42"/>
      <c r="FJD74" s="42"/>
      <c r="FJE74" s="42"/>
      <c r="FJF74" s="42"/>
      <c r="FJG74" s="42"/>
      <c r="FJH74" s="42"/>
      <c r="FJI74" s="42"/>
      <c r="FJJ74" s="42"/>
      <c r="FJK74" s="42"/>
      <c r="FJL74" s="42"/>
      <c r="FJM74" s="42"/>
      <c r="FJN74" s="42"/>
      <c r="FJO74" s="42"/>
      <c r="FJP74" s="42"/>
      <c r="FJQ74" s="42"/>
      <c r="FJR74" s="42"/>
      <c r="FJS74" s="42"/>
      <c r="FJT74" s="42"/>
      <c r="FJU74" s="42"/>
      <c r="FJV74" s="42"/>
      <c r="FJW74" s="42"/>
      <c r="FJX74" s="42"/>
      <c r="FJY74" s="42"/>
      <c r="FJZ74" s="42"/>
      <c r="FKA74" s="42"/>
      <c r="FKB74" s="42"/>
      <c r="FKC74" s="42"/>
      <c r="FKD74" s="42"/>
      <c r="FKE74" s="42"/>
      <c r="FKF74" s="42"/>
      <c r="FKG74" s="42"/>
      <c r="FKH74" s="42"/>
      <c r="FKI74" s="42"/>
      <c r="FKJ74" s="42"/>
      <c r="FKK74" s="42"/>
      <c r="FKL74" s="42"/>
      <c r="FKM74" s="42"/>
      <c r="FKN74" s="42"/>
      <c r="FKO74" s="42"/>
      <c r="FKP74" s="42"/>
      <c r="FKQ74" s="42"/>
      <c r="FKR74" s="42"/>
      <c r="FKS74" s="42"/>
      <c r="FKT74" s="42"/>
      <c r="FKU74" s="42"/>
      <c r="FKV74" s="42"/>
      <c r="FKW74" s="42"/>
      <c r="FKX74" s="42"/>
      <c r="FKY74" s="42"/>
      <c r="FKZ74" s="42"/>
      <c r="FLA74" s="42"/>
      <c r="FLB74" s="42"/>
      <c r="FLC74" s="42"/>
      <c r="FLD74" s="42"/>
      <c r="FLE74" s="42"/>
      <c r="FLF74" s="42"/>
      <c r="FLG74" s="42"/>
      <c r="FLH74" s="42"/>
      <c r="FLI74" s="42"/>
      <c r="FLJ74" s="42"/>
      <c r="FLK74" s="42"/>
      <c r="FLL74" s="42"/>
      <c r="FLM74" s="42"/>
      <c r="FLN74" s="42"/>
      <c r="FLO74" s="42"/>
      <c r="FLP74" s="42"/>
      <c r="FLQ74" s="42"/>
      <c r="FLR74" s="42"/>
      <c r="FLS74" s="42"/>
      <c r="FLT74" s="42"/>
      <c r="FLU74" s="42"/>
      <c r="FLV74" s="42"/>
      <c r="FLW74" s="42"/>
      <c r="FLX74" s="42"/>
      <c r="FLY74" s="42"/>
      <c r="FLZ74" s="42"/>
      <c r="FMA74" s="42"/>
      <c r="FMB74" s="42"/>
      <c r="FMC74" s="42"/>
      <c r="FMD74" s="42"/>
      <c r="FME74" s="42"/>
      <c r="FMF74" s="42"/>
      <c r="FMG74" s="42"/>
      <c r="FMH74" s="42"/>
      <c r="FMI74" s="42"/>
      <c r="FMJ74" s="42"/>
      <c r="FMK74" s="42"/>
      <c r="FML74" s="42"/>
      <c r="FMM74" s="42"/>
      <c r="FMN74" s="42"/>
      <c r="FMO74" s="42"/>
      <c r="FMP74" s="42"/>
      <c r="FMQ74" s="42"/>
      <c r="FMR74" s="42"/>
      <c r="FMS74" s="42"/>
      <c r="FMT74" s="42"/>
      <c r="FMU74" s="42"/>
      <c r="FMV74" s="42"/>
      <c r="FMW74" s="42"/>
      <c r="FMX74" s="42"/>
      <c r="FMY74" s="42"/>
      <c r="FMZ74" s="42"/>
      <c r="FNA74" s="42"/>
      <c r="FNB74" s="42"/>
      <c r="FNC74" s="42"/>
      <c r="FND74" s="42"/>
      <c r="FNE74" s="42"/>
      <c r="FNF74" s="42"/>
      <c r="FNG74" s="42"/>
      <c r="FNH74" s="42"/>
      <c r="FNI74" s="42"/>
      <c r="FNJ74" s="42"/>
      <c r="FNK74" s="42"/>
      <c r="FNL74" s="42"/>
      <c r="FNM74" s="42"/>
      <c r="FNN74" s="42"/>
      <c r="FNO74" s="42"/>
      <c r="FNP74" s="42"/>
      <c r="FNQ74" s="42"/>
      <c r="FNR74" s="42"/>
      <c r="FNS74" s="42"/>
      <c r="FNT74" s="42"/>
      <c r="FNU74" s="42"/>
      <c r="FNV74" s="42"/>
      <c r="FNW74" s="42"/>
      <c r="FNX74" s="42"/>
      <c r="FNY74" s="42"/>
      <c r="FNZ74" s="42"/>
      <c r="FOA74" s="42"/>
      <c r="FOB74" s="42"/>
      <c r="FOC74" s="42"/>
      <c r="FOD74" s="42"/>
      <c r="FOE74" s="42"/>
      <c r="FOF74" s="42"/>
      <c r="FOG74" s="42"/>
      <c r="FOH74" s="42"/>
      <c r="FOI74" s="42"/>
      <c r="FOJ74" s="42"/>
      <c r="FOK74" s="42"/>
      <c r="FOL74" s="42"/>
      <c r="FOM74" s="42"/>
      <c r="FON74" s="42"/>
      <c r="FOO74" s="42"/>
      <c r="FOP74" s="42"/>
      <c r="FOQ74" s="42"/>
      <c r="FOR74" s="42"/>
      <c r="FOS74" s="42"/>
      <c r="FOT74" s="42"/>
      <c r="FOU74" s="42"/>
      <c r="FOV74" s="42"/>
      <c r="FOW74" s="42"/>
      <c r="FOX74" s="42"/>
      <c r="FOY74" s="42"/>
      <c r="FOZ74" s="42"/>
      <c r="FPA74" s="42"/>
      <c r="FPB74" s="42"/>
      <c r="FPC74" s="42"/>
      <c r="FPD74" s="42"/>
      <c r="FPE74" s="42"/>
      <c r="FPF74" s="42"/>
      <c r="FPG74" s="42"/>
      <c r="FPH74" s="42"/>
      <c r="FPI74" s="42"/>
      <c r="FPJ74" s="42"/>
      <c r="FPK74" s="42"/>
      <c r="FPL74" s="42"/>
      <c r="FPM74" s="42"/>
      <c r="FPN74" s="42"/>
      <c r="FPO74" s="42"/>
      <c r="FPP74" s="42"/>
      <c r="FPQ74" s="42"/>
      <c r="FPR74" s="42"/>
      <c r="FPS74" s="42"/>
      <c r="FPT74" s="42"/>
      <c r="FPU74" s="42"/>
      <c r="FPV74" s="42"/>
      <c r="FPW74" s="42"/>
      <c r="FPX74" s="42"/>
      <c r="FPY74" s="42"/>
      <c r="FPZ74" s="42"/>
      <c r="FQA74" s="42"/>
      <c r="FQB74" s="42"/>
      <c r="FQC74" s="42"/>
      <c r="FQD74" s="42"/>
      <c r="FQE74" s="42"/>
      <c r="FQF74" s="42"/>
      <c r="FQG74" s="42"/>
      <c r="FQH74" s="42"/>
      <c r="FQI74" s="42"/>
      <c r="FQJ74" s="42"/>
      <c r="FQK74" s="42"/>
      <c r="FQL74" s="42"/>
      <c r="FQM74" s="42"/>
      <c r="FQN74" s="42"/>
      <c r="FQO74" s="42"/>
      <c r="FQP74" s="42"/>
      <c r="FQQ74" s="42"/>
      <c r="FQR74" s="42"/>
      <c r="FQS74" s="42"/>
      <c r="FQT74" s="42"/>
      <c r="FQU74" s="42"/>
      <c r="FQV74" s="42"/>
      <c r="FQW74" s="42"/>
      <c r="FQX74" s="42"/>
      <c r="FQY74" s="42"/>
      <c r="FQZ74" s="42"/>
      <c r="FRA74" s="42"/>
      <c r="FRB74" s="42"/>
      <c r="FRC74" s="42"/>
      <c r="FRD74" s="42"/>
      <c r="FRE74" s="42"/>
      <c r="FRF74" s="42"/>
      <c r="FRG74" s="42"/>
      <c r="FRH74" s="42"/>
      <c r="FRI74" s="42"/>
      <c r="FRJ74" s="42"/>
      <c r="FRK74" s="42"/>
      <c r="FRL74" s="42"/>
      <c r="FRM74" s="42"/>
      <c r="FRN74" s="42"/>
      <c r="FRO74" s="42"/>
      <c r="FRP74" s="42"/>
      <c r="FRQ74" s="42"/>
      <c r="FRR74" s="42"/>
      <c r="FRS74" s="42"/>
      <c r="FRT74" s="42"/>
      <c r="FRU74" s="42"/>
      <c r="FRV74" s="42"/>
      <c r="FRW74" s="42"/>
      <c r="FRX74" s="42"/>
      <c r="FRY74" s="42"/>
      <c r="FRZ74" s="42"/>
      <c r="FSA74" s="42"/>
      <c r="FSB74" s="42"/>
      <c r="FSC74" s="42"/>
      <c r="FSD74" s="42"/>
      <c r="FSE74" s="42"/>
      <c r="FSF74" s="42"/>
      <c r="FSG74" s="42"/>
      <c r="FSH74" s="42"/>
      <c r="FSI74" s="42"/>
      <c r="FSJ74" s="42"/>
      <c r="FSK74" s="42"/>
      <c r="FSL74" s="42"/>
      <c r="FSM74" s="42"/>
      <c r="FSN74" s="42"/>
      <c r="FSO74" s="42"/>
      <c r="FSP74" s="42"/>
      <c r="FSQ74" s="42"/>
      <c r="FSR74" s="42"/>
      <c r="FSS74" s="42"/>
      <c r="FST74" s="42"/>
      <c r="FSU74" s="42"/>
      <c r="FSV74" s="42"/>
      <c r="FSW74" s="42"/>
      <c r="FSX74" s="42"/>
      <c r="FSY74" s="42"/>
      <c r="FSZ74" s="42"/>
      <c r="FTA74" s="42"/>
      <c r="FTB74" s="42"/>
      <c r="FTC74" s="42"/>
      <c r="FTD74" s="42"/>
      <c r="FTE74" s="42"/>
      <c r="FTF74" s="42"/>
      <c r="FTG74" s="42"/>
      <c r="FTH74" s="42"/>
      <c r="FTI74" s="42"/>
      <c r="FTJ74" s="42"/>
      <c r="FTK74" s="42"/>
      <c r="FTL74" s="42"/>
      <c r="FTM74" s="42"/>
      <c r="FTN74" s="42"/>
      <c r="FTO74" s="42"/>
      <c r="FTP74" s="42"/>
      <c r="FTQ74" s="42"/>
      <c r="FTR74" s="42"/>
      <c r="FTS74" s="42"/>
      <c r="FTT74" s="42"/>
      <c r="FTU74" s="42"/>
      <c r="FTV74" s="42"/>
      <c r="FTW74" s="42"/>
      <c r="FTX74" s="42"/>
      <c r="FTY74" s="42"/>
      <c r="FTZ74" s="42"/>
      <c r="FUA74" s="42"/>
      <c r="FUB74" s="42"/>
      <c r="FUC74" s="42"/>
      <c r="FUD74" s="42"/>
      <c r="FUE74" s="42"/>
      <c r="FUF74" s="42"/>
      <c r="FUG74" s="42"/>
      <c r="FUH74" s="42"/>
      <c r="FUI74" s="42"/>
      <c r="FUJ74" s="42"/>
      <c r="FUK74" s="42"/>
      <c r="FUL74" s="42"/>
      <c r="FUM74" s="42"/>
      <c r="FUN74" s="42"/>
      <c r="FUO74" s="42"/>
      <c r="FUP74" s="42"/>
      <c r="FUQ74" s="42"/>
      <c r="FUR74" s="42"/>
      <c r="FUS74" s="42"/>
      <c r="FUT74" s="42"/>
      <c r="FUU74" s="42"/>
      <c r="FUV74" s="42"/>
      <c r="FUW74" s="42"/>
      <c r="FUX74" s="42"/>
      <c r="FUY74" s="42"/>
      <c r="FUZ74" s="42"/>
      <c r="FVA74" s="42"/>
      <c r="FVB74" s="42"/>
      <c r="FVC74" s="42"/>
      <c r="FVD74" s="42"/>
      <c r="FVE74" s="42"/>
      <c r="FVF74" s="42"/>
      <c r="FVG74" s="42"/>
      <c r="FVH74" s="42"/>
      <c r="FVI74" s="42"/>
      <c r="FVJ74" s="42"/>
      <c r="FVK74" s="42"/>
      <c r="FVL74" s="42"/>
      <c r="FVM74" s="42"/>
      <c r="FVN74" s="42"/>
      <c r="FVO74" s="42"/>
      <c r="FVP74" s="42"/>
      <c r="FVQ74" s="42"/>
      <c r="FVR74" s="42"/>
      <c r="FVS74" s="42"/>
      <c r="FVT74" s="42"/>
      <c r="FVU74" s="42"/>
      <c r="FVV74" s="42"/>
      <c r="FVW74" s="42"/>
      <c r="FVX74" s="42"/>
      <c r="FVY74" s="42"/>
      <c r="FVZ74" s="42"/>
      <c r="FWA74" s="42"/>
      <c r="FWB74" s="42"/>
      <c r="FWC74" s="42"/>
      <c r="FWD74" s="42"/>
      <c r="FWE74" s="42"/>
      <c r="FWF74" s="42"/>
      <c r="FWG74" s="42"/>
      <c r="FWH74" s="42"/>
      <c r="FWI74" s="42"/>
      <c r="FWJ74" s="42"/>
      <c r="FWK74" s="42"/>
      <c r="FWL74" s="42"/>
      <c r="FWM74" s="42"/>
      <c r="FWN74" s="42"/>
      <c r="FWO74" s="42"/>
      <c r="FWP74" s="42"/>
      <c r="FWQ74" s="42"/>
      <c r="FWR74" s="42"/>
      <c r="FWS74" s="42"/>
      <c r="FWT74" s="42"/>
      <c r="FWU74" s="42"/>
      <c r="FWV74" s="42"/>
      <c r="FWW74" s="42"/>
      <c r="FWX74" s="42"/>
      <c r="FWY74" s="42"/>
      <c r="FWZ74" s="42"/>
      <c r="FXA74" s="42"/>
      <c r="FXB74" s="42"/>
      <c r="FXC74" s="42"/>
      <c r="FXD74" s="42"/>
      <c r="FXE74" s="42"/>
      <c r="FXF74" s="42"/>
      <c r="FXG74" s="42"/>
      <c r="FXH74" s="42"/>
      <c r="FXI74" s="42"/>
      <c r="FXJ74" s="42"/>
      <c r="FXK74" s="42"/>
      <c r="FXL74" s="42"/>
      <c r="FXM74" s="42"/>
      <c r="FXN74" s="42"/>
      <c r="FXO74" s="42"/>
      <c r="FXP74" s="42"/>
      <c r="FXQ74" s="42"/>
      <c r="FXR74" s="42"/>
      <c r="FXS74" s="42"/>
      <c r="FXT74" s="42"/>
      <c r="FXU74" s="42"/>
      <c r="FXV74" s="42"/>
      <c r="FXW74" s="42"/>
      <c r="FXX74" s="42"/>
      <c r="FXY74" s="42"/>
      <c r="FXZ74" s="42"/>
      <c r="FYA74" s="42"/>
      <c r="FYB74" s="42"/>
      <c r="FYC74" s="42"/>
      <c r="FYD74" s="42"/>
      <c r="FYE74" s="42"/>
      <c r="FYF74" s="42"/>
      <c r="FYG74" s="42"/>
      <c r="FYH74" s="42"/>
      <c r="FYI74" s="42"/>
      <c r="FYJ74" s="42"/>
      <c r="FYK74" s="42"/>
      <c r="FYL74" s="42"/>
      <c r="FYM74" s="42"/>
      <c r="FYN74" s="42"/>
      <c r="FYO74" s="42"/>
      <c r="FYP74" s="42"/>
      <c r="FYQ74" s="42"/>
      <c r="FYR74" s="42"/>
      <c r="FYS74" s="42"/>
      <c r="FYT74" s="42"/>
      <c r="FYU74" s="42"/>
      <c r="FYV74" s="42"/>
      <c r="FYW74" s="42"/>
      <c r="FYX74" s="42"/>
      <c r="FYY74" s="42"/>
      <c r="FYZ74" s="42"/>
      <c r="FZA74" s="42"/>
      <c r="FZB74" s="42"/>
      <c r="FZC74" s="42"/>
      <c r="FZD74" s="42"/>
      <c r="FZE74" s="42"/>
      <c r="FZF74" s="42"/>
      <c r="FZG74" s="42"/>
      <c r="FZH74" s="42"/>
      <c r="FZI74" s="42"/>
      <c r="FZJ74" s="42"/>
      <c r="FZK74" s="42"/>
      <c r="FZL74" s="42"/>
      <c r="FZM74" s="42"/>
      <c r="FZN74" s="42"/>
      <c r="FZO74" s="42"/>
      <c r="FZP74" s="42"/>
      <c r="FZQ74" s="42"/>
      <c r="FZR74" s="42"/>
      <c r="FZS74" s="42"/>
      <c r="FZT74" s="42"/>
      <c r="FZU74" s="42"/>
      <c r="FZV74" s="42"/>
      <c r="FZW74" s="42"/>
      <c r="FZX74" s="42"/>
      <c r="FZY74" s="42"/>
      <c r="FZZ74" s="42"/>
      <c r="GAA74" s="42"/>
      <c r="GAB74" s="42"/>
      <c r="GAC74" s="42"/>
      <c r="GAD74" s="42"/>
      <c r="GAE74" s="42"/>
      <c r="GAF74" s="42"/>
      <c r="GAG74" s="42"/>
      <c r="GAH74" s="42"/>
      <c r="GAI74" s="42"/>
      <c r="GAJ74" s="42"/>
      <c r="GAK74" s="42"/>
      <c r="GAL74" s="42"/>
      <c r="GAM74" s="42"/>
      <c r="GAN74" s="42"/>
      <c r="GAO74" s="42"/>
      <c r="GAP74" s="42"/>
      <c r="GAQ74" s="42"/>
      <c r="GAR74" s="42"/>
      <c r="GAS74" s="42"/>
      <c r="GAT74" s="42"/>
      <c r="GAU74" s="42"/>
      <c r="GAV74" s="42"/>
      <c r="GAW74" s="42"/>
      <c r="GAX74" s="42"/>
      <c r="GAY74" s="42"/>
      <c r="GAZ74" s="42"/>
      <c r="GBA74" s="42"/>
      <c r="GBB74" s="42"/>
      <c r="GBC74" s="42"/>
      <c r="GBD74" s="42"/>
      <c r="GBE74" s="42"/>
      <c r="GBF74" s="42"/>
      <c r="GBG74" s="42"/>
      <c r="GBH74" s="42"/>
      <c r="GBI74" s="42"/>
      <c r="GBJ74" s="42"/>
      <c r="GBK74" s="42"/>
      <c r="GBL74" s="42"/>
      <c r="GBM74" s="42"/>
      <c r="GBN74" s="42"/>
      <c r="GBO74" s="42"/>
      <c r="GBP74" s="42"/>
      <c r="GBQ74" s="42"/>
      <c r="GBR74" s="42"/>
      <c r="GBS74" s="42"/>
      <c r="GBT74" s="42"/>
      <c r="GBU74" s="42"/>
      <c r="GBV74" s="42"/>
      <c r="GBW74" s="42"/>
      <c r="GBX74" s="42"/>
      <c r="GBY74" s="42"/>
      <c r="GBZ74" s="42"/>
      <c r="GCA74" s="42"/>
      <c r="GCB74" s="42"/>
      <c r="GCC74" s="42"/>
      <c r="GCD74" s="42"/>
      <c r="GCE74" s="42"/>
      <c r="GCF74" s="42"/>
      <c r="GCG74" s="42"/>
      <c r="GCH74" s="42"/>
      <c r="GCI74" s="42"/>
      <c r="GCJ74" s="42"/>
      <c r="GCK74" s="42"/>
      <c r="GCL74" s="42"/>
      <c r="GCM74" s="42"/>
      <c r="GCN74" s="42"/>
      <c r="GCO74" s="42"/>
      <c r="GCP74" s="42"/>
      <c r="GCQ74" s="42"/>
      <c r="GCR74" s="42"/>
      <c r="GCS74" s="42"/>
      <c r="GCT74" s="42"/>
      <c r="GCU74" s="42"/>
      <c r="GCV74" s="42"/>
      <c r="GCW74" s="42"/>
      <c r="GCX74" s="42"/>
      <c r="GCY74" s="42"/>
      <c r="GCZ74" s="42"/>
      <c r="GDA74" s="42"/>
      <c r="GDB74" s="42"/>
      <c r="GDC74" s="42"/>
      <c r="GDD74" s="42"/>
      <c r="GDE74" s="42"/>
      <c r="GDF74" s="42"/>
      <c r="GDG74" s="42"/>
      <c r="GDH74" s="42"/>
      <c r="GDI74" s="42"/>
      <c r="GDJ74" s="42"/>
      <c r="GDK74" s="42"/>
      <c r="GDL74" s="42"/>
      <c r="GDM74" s="42"/>
      <c r="GDN74" s="42"/>
      <c r="GDO74" s="42"/>
      <c r="GDP74" s="42"/>
      <c r="GDQ74" s="42"/>
      <c r="GDR74" s="42"/>
      <c r="GDS74" s="42"/>
      <c r="GDT74" s="42"/>
      <c r="GDU74" s="42"/>
      <c r="GDV74" s="42"/>
      <c r="GDW74" s="42"/>
      <c r="GDX74" s="42"/>
      <c r="GDY74" s="42"/>
      <c r="GDZ74" s="42"/>
      <c r="GEA74" s="42"/>
      <c r="GEB74" s="42"/>
      <c r="GEC74" s="42"/>
      <c r="GED74" s="42"/>
      <c r="GEE74" s="42"/>
      <c r="GEF74" s="42"/>
      <c r="GEG74" s="42"/>
      <c r="GEH74" s="42"/>
      <c r="GEI74" s="42"/>
      <c r="GEJ74" s="42"/>
      <c r="GEK74" s="42"/>
      <c r="GEL74" s="42"/>
      <c r="GEM74" s="42"/>
      <c r="GEN74" s="42"/>
      <c r="GEO74" s="42"/>
      <c r="GEP74" s="42"/>
      <c r="GEQ74" s="42"/>
      <c r="GER74" s="42"/>
      <c r="GES74" s="42"/>
      <c r="GET74" s="42"/>
      <c r="GEU74" s="42"/>
      <c r="GEV74" s="42"/>
      <c r="GEW74" s="42"/>
      <c r="GEX74" s="42"/>
      <c r="GEY74" s="42"/>
      <c r="GEZ74" s="42"/>
      <c r="GFA74" s="42"/>
      <c r="GFB74" s="42"/>
      <c r="GFC74" s="42"/>
      <c r="GFD74" s="42"/>
      <c r="GFE74" s="42"/>
      <c r="GFF74" s="42"/>
      <c r="GFG74" s="42"/>
      <c r="GFH74" s="42"/>
      <c r="GFI74" s="42"/>
      <c r="GFJ74" s="42"/>
      <c r="GFK74" s="42"/>
      <c r="GFL74" s="42"/>
      <c r="GFM74" s="42"/>
      <c r="GFN74" s="42"/>
      <c r="GFO74" s="42"/>
      <c r="GFP74" s="42"/>
      <c r="GFQ74" s="42"/>
      <c r="GFR74" s="42"/>
      <c r="GFS74" s="42"/>
      <c r="GFT74" s="42"/>
      <c r="GFU74" s="42"/>
      <c r="GFV74" s="42"/>
      <c r="GFW74" s="42"/>
      <c r="GFX74" s="42"/>
      <c r="GFY74" s="42"/>
      <c r="GFZ74" s="42"/>
      <c r="GGA74" s="42"/>
      <c r="GGB74" s="42"/>
      <c r="GGC74" s="42"/>
      <c r="GGD74" s="42"/>
      <c r="GGE74" s="42"/>
      <c r="GGF74" s="42"/>
      <c r="GGG74" s="42"/>
      <c r="GGH74" s="42"/>
      <c r="GGI74" s="42"/>
      <c r="GGJ74" s="42"/>
      <c r="GGK74" s="42"/>
      <c r="GGL74" s="42"/>
      <c r="GGM74" s="42"/>
      <c r="GGN74" s="42"/>
      <c r="GGO74" s="42"/>
      <c r="GGP74" s="42"/>
      <c r="GGQ74" s="42"/>
      <c r="GGR74" s="42"/>
      <c r="GGS74" s="42"/>
      <c r="GGT74" s="42"/>
      <c r="GGU74" s="42"/>
      <c r="GGV74" s="42"/>
      <c r="GGW74" s="42"/>
      <c r="GGX74" s="42"/>
      <c r="GGY74" s="42"/>
      <c r="GGZ74" s="42"/>
      <c r="GHA74" s="42"/>
      <c r="GHB74" s="42"/>
      <c r="GHC74" s="42"/>
      <c r="GHD74" s="42"/>
      <c r="GHE74" s="42"/>
      <c r="GHF74" s="42"/>
      <c r="GHG74" s="42"/>
      <c r="GHH74" s="42"/>
      <c r="GHI74" s="42"/>
      <c r="GHJ74" s="42"/>
      <c r="GHK74" s="42"/>
      <c r="GHL74" s="42"/>
      <c r="GHM74" s="42"/>
      <c r="GHN74" s="42"/>
      <c r="GHO74" s="42"/>
      <c r="GHP74" s="42"/>
      <c r="GHQ74" s="42"/>
      <c r="GHR74" s="42"/>
      <c r="GHS74" s="42"/>
      <c r="GHT74" s="42"/>
      <c r="GHU74" s="42"/>
      <c r="GHV74" s="42"/>
      <c r="GHW74" s="42"/>
      <c r="GHX74" s="42"/>
      <c r="GHY74" s="42"/>
      <c r="GHZ74" s="42"/>
      <c r="GIA74" s="42"/>
      <c r="GIB74" s="42"/>
      <c r="GIC74" s="42"/>
      <c r="GID74" s="42"/>
      <c r="GIE74" s="42"/>
      <c r="GIF74" s="42"/>
      <c r="GIG74" s="42"/>
      <c r="GIH74" s="42"/>
      <c r="GII74" s="42"/>
      <c r="GIJ74" s="42"/>
      <c r="GIK74" s="42"/>
      <c r="GIL74" s="42"/>
      <c r="GIM74" s="42"/>
      <c r="GIN74" s="42"/>
      <c r="GIO74" s="42"/>
      <c r="GIP74" s="42"/>
      <c r="GIQ74" s="42"/>
      <c r="GIR74" s="42"/>
      <c r="GIS74" s="42"/>
      <c r="GIT74" s="42"/>
      <c r="GIU74" s="42"/>
      <c r="GIV74" s="42"/>
      <c r="GIW74" s="42"/>
      <c r="GIX74" s="42"/>
      <c r="GIY74" s="42"/>
      <c r="GIZ74" s="42"/>
      <c r="GJA74" s="42"/>
      <c r="GJB74" s="42"/>
      <c r="GJC74" s="42"/>
      <c r="GJD74" s="42"/>
      <c r="GJE74" s="42"/>
      <c r="GJF74" s="42"/>
      <c r="GJG74" s="42"/>
      <c r="GJH74" s="42"/>
      <c r="GJI74" s="42"/>
      <c r="GJJ74" s="42"/>
      <c r="GJK74" s="42"/>
      <c r="GJL74" s="42"/>
      <c r="GJM74" s="42"/>
      <c r="GJN74" s="42"/>
      <c r="GJO74" s="42"/>
      <c r="GJP74" s="42"/>
      <c r="GJQ74" s="42"/>
      <c r="GJR74" s="42"/>
      <c r="GJS74" s="42"/>
      <c r="GJT74" s="42"/>
      <c r="GJU74" s="42"/>
      <c r="GJV74" s="42"/>
      <c r="GJW74" s="42"/>
      <c r="GJX74" s="42"/>
      <c r="GJY74" s="42"/>
      <c r="GJZ74" s="42"/>
      <c r="GKA74" s="42"/>
      <c r="GKB74" s="42"/>
      <c r="GKC74" s="42"/>
      <c r="GKD74" s="42"/>
      <c r="GKE74" s="42"/>
      <c r="GKF74" s="42"/>
      <c r="GKG74" s="42"/>
      <c r="GKH74" s="42"/>
      <c r="GKI74" s="42"/>
      <c r="GKJ74" s="42"/>
      <c r="GKK74" s="42"/>
      <c r="GKL74" s="42"/>
      <c r="GKM74" s="42"/>
      <c r="GKN74" s="42"/>
      <c r="GKO74" s="42"/>
      <c r="GKP74" s="42"/>
      <c r="GKQ74" s="42"/>
      <c r="GKR74" s="42"/>
      <c r="GKS74" s="42"/>
      <c r="GKT74" s="42"/>
      <c r="GKU74" s="42"/>
      <c r="GKV74" s="42"/>
      <c r="GKW74" s="42"/>
      <c r="GKX74" s="42"/>
      <c r="GKY74" s="42"/>
      <c r="GKZ74" s="42"/>
      <c r="GLA74" s="42"/>
      <c r="GLB74" s="42"/>
      <c r="GLC74" s="42"/>
      <c r="GLD74" s="42"/>
      <c r="GLE74" s="42"/>
      <c r="GLF74" s="42"/>
      <c r="GLG74" s="42"/>
      <c r="GLH74" s="42"/>
      <c r="GLI74" s="42"/>
      <c r="GLJ74" s="42"/>
      <c r="GLK74" s="42"/>
      <c r="GLL74" s="42"/>
      <c r="GLM74" s="42"/>
      <c r="GLN74" s="42"/>
      <c r="GLO74" s="42"/>
      <c r="GLP74" s="42"/>
      <c r="GLQ74" s="42"/>
      <c r="GLR74" s="42"/>
      <c r="GLS74" s="42"/>
      <c r="GLT74" s="42"/>
      <c r="GLU74" s="42"/>
      <c r="GLV74" s="42"/>
      <c r="GLW74" s="42"/>
      <c r="GLX74" s="42"/>
      <c r="GLY74" s="42"/>
      <c r="GLZ74" s="42"/>
      <c r="GMA74" s="42"/>
      <c r="GMB74" s="42"/>
      <c r="GMC74" s="42"/>
      <c r="GMD74" s="42"/>
      <c r="GME74" s="42"/>
      <c r="GMF74" s="42"/>
      <c r="GMG74" s="42"/>
      <c r="GMH74" s="42"/>
      <c r="GMI74" s="42"/>
      <c r="GMJ74" s="42"/>
      <c r="GMK74" s="42"/>
      <c r="GML74" s="42"/>
      <c r="GMM74" s="42"/>
      <c r="GMN74" s="42"/>
      <c r="GMO74" s="42"/>
      <c r="GMP74" s="42"/>
      <c r="GMQ74" s="42"/>
      <c r="GMR74" s="42"/>
      <c r="GMS74" s="42"/>
      <c r="GMT74" s="42"/>
      <c r="GMU74" s="42"/>
      <c r="GMV74" s="42"/>
      <c r="GMW74" s="42"/>
      <c r="GMX74" s="42"/>
      <c r="GMY74" s="42"/>
      <c r="GMZ74" s="42"/>
      <c r="GNA74" s="42"/>
      <c r="GNB74" s="42"/>
      <c r="GNC74" s="42"/>
      <c r="GND74" s="42"/>
      <c r="GNE74" s="42"/>
      <c r="GNF74" s="42"/>
      <c r="GNG74" s="42"/>
      <c r="GNH74" s="42"/>
      <c r="GNI74" s="42"/>
      <c r="GNJ74" s="42"/>
      <c r="GNK74" s="42"/>
      <c r="GNL74" s="42"/>
      <c r="GNM74" s="42"/>
      <c r="GNN74" s="42"/>
      <c r="GNO74" s="42"/>
      <c r="GNP74" s="42"/>
      <c r="GNQ74" s="42"/>
      <c r="GNR74" s="42"/>
      <c r="GNS74" s="42"/>
      <c r="GNT74" s="42"/>
      <c r="GNU74" s="42"/>
      <c r="GNV74" s="42"/>
      <c r="GNW74" s="42"/>
      <c r="GNX74" s="42"/>
      <c r="GNY74" s="42"/>
      <c r="GNZ74" s="42"/>
      <c r="GOA74" s="42"/>
      <c r="GOB74" s="42"/>
      <c r="GOC74" s="42"/>
      <c r="GOD74" s="42"/>
      <c r="GOE74" s="42"/>
      <c r="GOF74" s="42"/>
      <c r="GOG74" s="42"/>
      <c r="GOH74" s="42"/>
      <c r="GOI74" s="42"/>
      <c r="GOJ74" s="42"/>
      <c r="GOK74" s="42"/>
      <c r="GOL74" s="42"/>
      <c r="GOM74" s="42"/>
      <c r="GON74" s="42"/>
      <c r="GOO74" s="42"/>
      <c r="GOP74" s="42"/>
      <c r="GOQ74" s="42"/>
      <c r="GOR74" s="42"/>
      <c r="GOS74" s="42"/>
      <c r="GOT74" s="42"/>
      <c r="GOU74" s="42"/>
      <c r="GOV74" s="42"/>
      <c r="GOW74" s="42"/>
      <c r="GOX74" s="42"/>
      <c r="GOY74" s="42"/>
      <c r="GOZ74" s="42"/>
      <c r="GPA74" s="42"/>
      <c r="GPB74" s="42"/>
      <c r="GPC74" s="42"/>
      <c r="GPD74" s="42"/>
      <c r="GPE74" s="42"/>
      <c r="GPF74" s="42"/>
      <c r="GPG74" s="42"/>
      <c r="GPH74" s="42"/>
      <c r="GPI74" s="42"/>
      <c r="GPJ74" s="42"/>
      <c r="GPK74" s="42"/>
      <c r="GPL74" s="42"/>
      <c r="GPM74" s="42"/>
      <c r="GPN74" s="42"/>
      <c r="GPO74" s="42"/>
      <c r="GPP74" s="42"/>
      <c r="GPQ74" s="42"/>
      <c r="GPR74" s="42"/>
      <c r="GPS74" s="42"/>
      <c r="GPT74" s="42"/>
      <c r="GPU74" s="42"/>
      <c r="GPV74" s="42"/>
      <c r="GPW74" s="42"/>
      <c r="GPX74" s="42"/>
      <c r="GPY74" s="42"/>
      <c r="GPZ74" s="42"/>
      <c r="GQA74" s="42"/>
      <c r="GQB74" s="42"/>
      <c r="GQC74" s="42"/>
      <c r="GQD74" s="42"/>
      <c r="GQE74" s="42"/>
      <c r="GQF74" s="42"/>
      <c r="GQG74" s="42"/>
      <c r="GQH74" s="42"/>
      <c r="GQI74" s="42"/>
      <c r="GQJ74" s="42"/>
      <c r="GQK74" s="42"/>
      <c r="GQL74" s="42"/>
      <c r="GQM74" s="42"/>
      <c r="GQN74" s="42"/>
      <c r="GQO74" s="42"/>
      <c r="GQP74" s="42"/>
      <c r="GQQ74" s="42"/>
      <c r="GQR74" s="42"/>
      <c r="GQS74" s="42"/>
      <c r="GQT74" s="42"/>
      <c r="GQU74" s="42"/>
      <c r="GQV74" s="42"/>
      <c r="GQW74" s="42"/>
      <c r="GQX74" s="42"/>
      <c r="GQY74" s="42"/>
      <c r="GQZ74" s="42"/>
      <c r="GRA74" s="42"/>
      <c r="GRB74" s="42"/>
      <c r="GRC74" s="42"/>
      <c r="GRD74" s="42"/>
      <c r="GRE74" s="42"/>
      <c r="GRF74" s="42"/>
      <c r="GRG74" s="42"/>
      <c r="GRH74" s="42"/>
      <c r="GRI74" s="42"/>
      <c r="GRJ74" s="42"/>
      <c r="GRK74" s="42"/>
      <c r="GRL74" s="42"/>
      <c r="GRM74" s="42"/>
      <c r="GRN74" s="42"/>
      <c r="GRO74" s="42"/>
      <c r="GRP74" s="42"/>
      <c r="GRQ74" s="42"/>
      <c r="GRR74" s="42"/>
      <c r="GRS74" s="42"/>
      <c r="GRT74" s="42"/>
      <c r="GRU74" s="42"/>
      <c r="GRV74" s="42"/>
      <c r="GRW74" s="42"/>
      <c r="GRX74" s="42"/>
      <c r="GRY74" s="42"/>
      <c r="GRZ74" s="42"/>
      <c r="GSA74" s="42"/>
      <c r="GSB74" s="42"/>
      <c r="GSC74" s="42"/>
      <c r="GSD74" s="42"/>
      <c r="GSE74" s="42"/>
      <c r="GSF74" s="42"/>
      <c r="GSG74" s="42"/>
      <c r="GSH74" s="42"/>
      <c r="GSI74" s="42"/>
      <c r="GSJ74" s="42"/>
      <c r="GSK74" s="42"/>
      <c r="GSL74" s="42"/>
      <c r="GSM74" s="42"/>
      <c r="GSN74" s="42"/>
      <c r="GSO74" s="42"/>
      <c r="GSP74" s="42"/>
      <c r="GSQ74" s="42"/>
      <c r="GSR74" s="42"/>
      <c r="GSS74" s="42"/>
      <c r="GST74" s="42"/>
      <c r="GSU74" s="42"/>
      <c r="GSV74" s="42"/>
      <c r="GSW74" s="42"/>
      <c r="GSX74" s="42"/>
      <c r="GSY74" s="42"/>
      <c r="GSZ74" s="42"/>
      <c r="GTA74" s="42"/>
      <c r="GTB74" s="42"/>
      <c r="GTC74" s="42"/>
      <c r="GTD74" s="42"/>
      <c r="GTE74" s="42"/>
      <c r="GTF74" s="42"/>
      <c r="GTG74" s="42"/>
      <c r="GTH74" s="42"/>
      <c r="GTI74" s="42"/>
      <c r="GTJ74" s="42"/>
      <c r="GTK74" s="42"/>
      <c r="GTL74" s="42"/>
      <c r="GTM74" s="42"/>
      <c r="GTN74" s="42"/>
      <c r="GTO74" s="42"/>
      <c r="GTP74" s="42"/>
      <c r="GTQ74" s="42"/>
      <c r="GTR74" s="42"/>
      <c r="GTS74" s="42"/>
      <c r="GTT74" s="42"/>
      <c r="GTU74" s="42"/>
      <c r="GTV74" s="42"/>
      <c r="GTW74" s="42"/>
      <c r="GTX74" s="42"/>
      <c r="GTY74" s="42"/>
      <c r="GTZ74" s="42"/>
      <c r="GUA74" s="42"/>
      <c r="GUB74" s="42"/>
      <c r="GUC74" s="42"/>
      <c r="GUD74" s="42"/>
      <c r="GUE74" s="42"/>
      <c r="GUF74" s="42"/>
      <c r="GUG74" s="42"/>
      <c r="GUH74" s="42"/>
      <c r="GUI74" s="42"/>
      <c r="GUJ74" s="42"/>
      <c r="GUK74" s="42"/>
      <c r="GUL74" s="42"/>
      <c r="GUM74" s="42"/>
      <c r="GUN74" s="42"/>
      <c r="GUO74" s="42"/>
      <c r="GUP74" s="42"/>
      <c r="GUQ74" s="42"/>
      <c r="GUR74" s="42"/>
      <c r="GUS74" s="42"/>
      <c r="GUT74" s="42"/>
      <c r="GUU74" s="42"/>
      <c r="GUV74" s="42"/>
      <c r="GUW74" s="42"/>
      <c r="GUX74" s="42"/>
      <c r="GUY74" s="42"/>
      <c r="GUZ74" s="42"/>
      <c r="GVA74" s="42"/>
      <c r="GVB74" s="42"/>
      <c r="GVC74" s="42"/>
      <c r="GVD74" s="42"/>
      <c r="GVE74" s="42"/>
      <c r="GVF74" s="42"/>
      <c r="GVG74" s="42"/>
      <c r="GVH74" s="42"/>
      <c r="GVI74" s="42"/>
      <c r="GVJ74" s="42"/>
      <c r="GVK74" s="42"/>
      <c r="GVL74" s="42"/>
      <c r="GVM74" s="42"/>
      <c r="GVN74" s="42"/>
      <c r="GVO74" s="42"/>
      <c r="GVP74" s="42"/>
      <c r="GVQ74" s="42"/>
      <c r="GVR74" s="42"/>
      <c r="GVS74" s="42"/>
      <c r="GVT74" s="42"/>
      <c r="GVU74" s="42"/>
      <c r="GVV74" s="42"/>
      <c r="GVW74" s="42"/>
      <c r="GVX74" s="42"/>
      <c r="GVY74" s="42"/>
      <c r="GVZ74" s="42"/>
      <c r="GWA74" s="42"/>
      <c r="GWB74" s="42"/>
      <c r="GWC74" s="42"/>
      <c r="GWD74" s="42"/>
      <c r="GWE74" s="42"/>
      <c r="GWF74" s="42"/>
      <c r="GWG74" s="42"/>
      <c r="GWH74" s="42"/>
      <c r="GWI74" s="42"/>
      <c r="GWJ74" s="42"/>
      <c r="GWK74" s="42"/>
      <c r="GWL74" s="42"/>
      <c r="GWM74" s="42"/>
      <c r="GWN74" s="42"/>
      <c r="GWO74" s="42"/>
      <c r="GWP74" s="42"/>
      <c r="GWQ74" s="42"/>
      <c r="GWR74" s="42"/>
      <c r="GWS74" s="42"/>
      <c r="GWT74" s="42"/>
      <c r="GWU74" s="42"/>
      <c r="GWV74" s="42"/>
      <c r="GWW74" s="42"/>
      <c r="GWX74" s="42"/>
      <c r="GWY74" s="42"/>
      <c r="GWZ74" s="42"/>
      <c r="GXA74" s="42"/>
      <c r="GXB74" s="42"/>
      <c r="GXC74" s="42"/>
      <c r="GXD74" s="42"/>
      <c r="GXE74" s="42"/>
      <c r="GXF74" s="42"/>
      <c r="GXG74" s="42"/>
      <c r="GXH74" s="42"/>
      <c r="GXI74" s="42"/>
      <c r="GXJ74" s="42"/>
      <c r="GXK74" s="42"/>
      <c r="GXL74" s="42"/>
      <c r="GXM74" s="42"/>
      <c r="GXN74" s="42"/>
      <c r="GXO74" s="42"/>
      <c r="GXP74" s="42"/>
      <c r="GXQ74" s="42"/>
      <c r="GXR74" s="42"/>
      <c r="GXS74" s="42"/>
      <c r="GXT74" s="42"/>
      <c r="GXU74" s="42"/>
      <c r="GXV74" s="42"/>
      <c r="GXW74" s="42"/>
      <c r="GXX74" s="42"/>
      <c r="GXY74" s="42"/>
      <c r="GXZ74" s="42"/>
      <c r="GYA74" s="42"/>
      <c r="GYB74" s="42"/>
      <c r="GYC74" s="42"/>
      <c r="GYD74" s="42"/>
      <c r="GYE74" s="42"/>
      <c r="GYF74" s="42"/>
      <c r="GYG74" s="42"/>
      <c r="GYH74" s="42"/>
      <c r="GYI74" s="42"/>
      <c r="GYJ74" s="42"/>
      <c r="GYK74" s="42"/>
      <c r="GYL74" s="42"/>
      <c r="GYM74" s="42"/>
      <c r="GYN74" s="42"/>
      <c r="GYO74" s="42"/>
      <c r="GYP74" s="42"/>
      <c r="GYQ74" s="42"/>
      <c r="GYR74" s="42"/>
      <c r="GYS74" s="42"/>
      <c r="GYT74" s="42"/>
      <c r="GYU74" s="42"/>
      <c r="GYV74" s="42"/>
      <c r="GYW74" s="42"/>
      <c r="GYX74" s="42"/>
      <c r="GYY74" s="42"/>
      <c r="GYZ74" s="42"/>
      <c r="GZA74" s="42"/>
      <c r="GZB74" s="42"/>
      <c r="GZC74" s="42"/>
      <c r="GZD74" s="42"/>
      <c r="GZE74" s="42"/>
      <c r="GZF74" s="42"/>
      <c r="GZG74" s="42"/>
      <c r="GZH74" s="42"/>
      <c r="GZI74" s="42"/>
      <c r="GZJ74" s="42"/>
      <c r="GZK74" s="42"/>
      <c r="GZL74" s="42"/>
      <c r="GZM74" s="42"/>
      <c r="GZN74" s="42"/>
      <c r="GZO74" s="42"/>
      <c r="GZP74" s="42"/>
      <c r="GZQ74" s="42"/>
      <c r="GZR74" s="42"/>
      <c r="GZS74" s="42"/>
      <c r="GZT74" s="42"/>
      <c r="GZU74" s="42"/>
      <c r="GZV74" s="42"/>
      <c r="GZW74" s="42"/>
      <c r="GZX74" s="42"/>
      <c r="GZY74" s="42"/>
      <c r="GZZ74" s="42"/>
      <c r="HAA74" s="42"/>
      <c r="HAB74" s="42"/>
      <c r="HAC74" s="42"/>
      <c r="HAD74" s="42"/>
      <c r="HAE74" s="42"/>
      <c r="HAF74" s="42"/>
      <c r="HAG74" s="42"/>
      <c r="HAH74" s="42"/>
      <c r="HAI74" s="42"/>
      <c r="HAJ74" s="42"/>
      <c r="HAK74" s="42"/>
      <c r="HAL74" s="42"/>
      <c r="HAM74" s="42"/>
      <c r="HAN74" s="42"/>
      <c r="HAO74" s="42"/>
      <c r="HAP74" s="42"/>
      <c r="HAQ74" s="42"/>
      <c r="HAR74" s="42"/>
      <c r="HAS74" s="42"/>
      <c r="HAT74" s="42"/>
      <c r="HAU74" s="42"/>
      <c r="HAV74" s="42"/>
      <c r="HAW74" s="42"/>
      <c r="HAX74" s="42"/>
      <c r="HAY74" s="42"/>
      <c r="HAZ74" s="42"/>
      <c r="HBA74" s="42"/>
      <c r="HBB74" s="42"/>
      <c r="HBC74" s="42"/>
      <c r="HBD74" s="42"/>
      <c r="HBE74" s="42"/>
      <c r="HBF74" s="42"/>
      <c r="HBG74" s="42"/>
      <c r="HBH74" s="42"/>
      <c r="HBI74" s="42"/>
      <c r="HBJ74" s="42"/>
      <c r="HBK74" s="42"/>
      <c r="HBL74" s="42"/>
      <c r="HBM74" s="42"/>
      <c r="HBN74" s="42"/>
      <c r="HBO74" s="42"/>
      <c r="HBP74" s="42"/>
      <c r="HBQ74" s="42"/>
      <c r="HBR74" s="42"/>
      <c r="HBS74" s="42"/>
      <c r="HBT74" s="42"/>
      <c r="HBU74" s="42"/>
      <c r="HBV74" s="42"/>
      <c r="HBW74" s="42"/>
      <c r="HBX74" s="42"/>
      <c r="HBY74" s="42"/>
      <c r="HBZ74" s="42"/>
      <c r="HCA74" s="42"/>
      <c r="HCB74" s="42"/>
      <c r="HCC74" s="42"/>
      <c r="HCD74" s="42"/>
      <c r="HCE74" s="42"/>
      <c r="HCF74" s="42"/>
      <c r="HCG74" s="42"/>
      <c r="HCH74" s="42"/>
      <c r="HCI74" s="42"/>
      <c r="HCJ74" s="42"/>
      <c r="HCK74" s="42"/>
      <c r="HCL74" s="42"/>
      <c r="HCM74" s="42"/>
      <c r="HCN74" s="42"/>
      <c r="HCO74" s="42"/>
      <c r="HCP74" s="42"/>
      <c r="HCQ74" s="42"/>
      <c r="HCR74" s="42"/>
      <c r="HCS74" s="42"/>
      <c r="HCT74" s="42"/>
      <c r="HCU74" s="42"/>
      <c r="HCV74" s="42"/>
      <c r="HCW74" s="42"/>
      <c r="HCX74" s="42"/>
      <c r="HCY74" s="42"/>
      <c r="HCZ74" s="42"/>
      <c r="HDA74" s="42"/>
      <c r="HDB74" s="42"/>
      <c r="HDC74" s="42"/>
      <c r="HDD74" s="42"/>
      <c r="HDE74" s="42"/>
      <c r="HDF74" s="42"/>
      <c r="HDG74" s="42"/>
      <c r="HDH74" s="42"/>
      <c r="HDI74" s="42"/>
      <c r="HDJ74" s="42"/>
      <c r="HDK74" s="42"/>
      <c r="HDL74" s="42"/>
      <c r="HDM74" s="42"/>
      <c r="HDN74" s="42"/>
      <c r="HDO74" s="42"/>
      <c r="HDP74" s="42"/>
      <c r="HDQ74" s="42"/>
      <c r="HDR74" s="42"/>
      <c r="HDS74" s="42"/>
      <c r="HDT74" s="42"/>
      <c r="HDU74" s="42"/>
      <c r="HDV74" s="42"/>
      <c r="HDW74" s="42"/>
      <c r="HDX74" s="42"/>
      <c r="HDY74" s="42"/>
      <c r="HDZ74" s="42"/>
      <c r="HEA74" s="42"/>
      <c r="HEB74" s="42"/>
      <c r="HEC74" s="42"/>
      <c r="HED74" s="42"/>
      <c r="HEE74" s="42"/>
      <c r="HEF74" s="42"/>
      <c r="HEG74" s="42"/>
      <c r="HEH74" s="42"/>
      <c r="HEI74" s="42"/>
      <c r="HEJ74" s="42"/>
      <c r="HEK74" s="42"/>
      <c r="HEL74" s="42"/>
      <c r="HEM74" s="42"/>
      <c r="HEN74" s="42"/>
      <c r="HEO74" s="42"/>
      <c r="HEP74" s="42"/>
      <c r="HEQ74" s="42"/>
      <c r="HER74" s="42"/>
      <c r="HES74" s="42"/>
      <c r="HET74" s="42"/>
      <c r="HEU74" s="42"/>
      <c r="HEV74" s="42"/>
      <c r="HEW74" s="42"/>
      <c r="HEX74" s="42"/>
      <c r="HEY74" s="42"/>
      <c r="HEZ74" s="42"/>
      <c r="HFA74" s="42"/>
      <c r="HFB74" s="42"/>
      <c r="HFC74" s="42"/>
      <c r="HFD74" s="42"/>
      <c r="HFE74" s="42"/>
      <c r="HFF74" s="42"/>
      <c r="HFG74" s="42"/>
      <c r="HFH74" s="42"/>
      <c r="HFI74" s="42"/>
      <c r="HFJ74" s="42"/>
      <c r="HFK74" s="42"/>
      <c r="HFL74" s="42"/>
      <c r="HFM74" s="42"/>
      <c r="HFN74" s="42"/>
      <c r="HFO74" s="42"/>
      <c r="HFP74" s="42"/>
      <c r="HFQ74" s="42"/>
      <c r="HFR74" s="42"/>
      <c r="HFS74" s="42"/>
      <c r="HFT74" s="42"/>
      <c r="HFU74" s="42"/>
      <c r="HFV74" s="42"/>
      <c r="HFW74" s="42"/>
      <c r="HFX74" s="42"/>
      <c r="HFY74" s="42"/>
      <c r="HFZ74" s="42"/>
      <c r="HGA74" s="42"/>
      <c r="HGB74" s="42"/>
      <c r="HGC74" s="42"/>
      <c r="HGD74" s="42"/>
      <c r="HGE74" s="42"/>
      <c r="HGF74" s="42"/>
      <c r="HGG74" s="42"/>
      <c r="HGH74" s="42"/>
      <c r="HGI74" s="42"/>
      <c r="HGJ74" s="42"/>
      <c r="HGK74" s="42"/>
      <c r="HGL74" s="42"/>
      <c r="HGM74" s="42"/>
      <c r="HGN74" s="42"/>
      <c r="HGO74" s="42"/>
      <c r="HGP74" s="42"/>
      <c r="HGQ74" s="42"/>
      <c r="HGR74" s="42"/>
      <c r="HGS74" s="42"/>
      <c r="HGT74" s="42"/>
      <c r="HGU74" s="42"/>
      <c r="HGV74" s="42"/>
      <c r="HGW74" s="42"/>
      <c r="HGX74" s="42"/>
      <c r="HGY74" s="42"/>
      <c r="HGZ74" s="42"/>
      <c r="HHA74" s="42"/>
      <c r="HHB74" s="42"/>
      <c r="HHC74" s="42"/>
      <c r="HHD74" s="42"/>
      <c r="HHE74" s="42"/>
      <c r="HHF74" s="42"/>
      <c r="HHG74" s="42"/>
      <c r="HHH74" s="42"/>
      <c r="HHI74" s="42"/>
      <c r="HHJ74" s="42"/>
      <c r="HHK74" s="42"/>
      <c r="HHL74" s="42"/>
      <c r="HHM74" s="42"/>
      <c r="HHN74" s="42"/>
      <c r="HHO74" s="42"/>
      <c r="HHP74" s="42"/>
      <c r="HHQ74" s="42"/>
      <c r="HHR74" s="42"/>
      <c r="HHS74" s="42"/>
      <c r="HHT74" s="42"/>
      <c r="HHU74" s="42"/>
      <c r="HHV74" s="42"/>
      <c r="HHW74" s="42"/>
      <c r="HHX74" s="42"/>
      <c r="HHY74" s="42"/>
      <c r="HHZ74" s="42"/>
      <c r="HIA74" s="42"/>
      <c r="HIB74" s="42"/>
      <c r="HIC74" s="42"/>
      <c r="HID74" s="42"/>
      <c r="HIE74" s="42"/>
      <c r="HIF74" s="42"/>
      <c r="HIG74" s="42"/>
      <c r="HIH74" s="42"/>
      <c r="HII74" s="42"/>
      <c r="HIJ74" s="42"/>
      <c r="HIK74" s="42"/>
      <c r="HIL74" s="42"/>
      <c r="HIM74" s="42"/>
      <c r="HIN74" s="42"/>
      <c r="HIO74" s="42"/>
      <c r="HIP74" s="42"/>
      <c r="HIQ74" s="42"/>
      <c r="HIR74" s="42"/>
      <c r="HIS74" s="42"/>
      <c r="HIT74" s="42"/>
      <c r="HIU74" s="42"/>
      <c r="HIV74" s="42"/>
      <c r="HIW74" s="42"/>
      <c r="HIX74" s="42"/>
      <c r="HIY74" s="42"/>
      <c r="HIZ74" s="42"/>
      <c r="HJA74" s="42"/>
      <c r="HJB74" s="42"/>
      <c r="HJC74" s="42"/>
      <c r="HJD74" s="42"/>
      <c r="HJE74" s="42"/>
      <c r="HJF74" s="42"/>
      <c r="HJG74" s="42"/>
      <c r="HJH74" s="42"/>
      <c r="HJI74" s="42"/>
      <c r="HJJ74" s="42"/>
      <c r="HJK74" s="42"/>
      <c r="HJL74" s="42"/>
      <c r="HJM74" s="42"/>
      <c r="HJN74" s="42"/>
      <c r="HJO74" s="42"/>
      <c r="HJP74" s="42"/>
      <c r="HJQ74" s="42"/>
      <c r="HJR74" s="42"/>
      <c r="HJS74" s="42"/>
      <c r="HJT74" s="42"/>
      <c r="HJU74" s="42"/>
      <c r="HJV74" s="42"/>
      <c r="HJW74" s="42"/>
      <c r="HJX74" s="42"/>
      <c r="HJY74" s="42"/>
      <c r="HJZ74" s="42"/>
      <c r="HKA74" s="42"/>
      <c r="HKB74" s="42"/>
      <c r="HKC74" s="42"/>
      <c r="HKD74" s="42"/>
      <c r="HKE74" s="42"/>
      <c r="HKF74" s="42"/>
      <c r="HKG74" s="42"/>
      <c r="HKH74" s="42"/>
      <c r="HKI74" s="42"/>
      <c r="HKJ74" s="42"/>
      <c r="HKK74" s="42"/>
      <c r="HKL74" s="42"/>
      <c r="HKM74" s="42"/>
      <c r="HKN74" s="42"/>
      <c r="HKO74" s="42"/>
      <c r="HKP74" s="42"/>
      <c r="HKQ74" s="42"/>
      <c r="HKR74" s="42"/>
      <c r="HKS74" s="42"/>
      <c r="HKT74" s="42"/>
      <c r="HKU74" s="42"/>
      <c r="HKV74" s="42"/>
      <c r="HKW74" s="42"/>
      <c r="HKX74" s="42"/>
      <c r="HKY74" s="42"/>
      <c r="HKZ74" s="42"/>
      <c r="HLA74" s="42"/>
      <c r="HLB74" s="42"/>
      <c r="HLC74" s="42"/>
      <c r="HLD74" s="42"/>
      <c r="HLE74" s="42"/>
      <c r="HLF74" s="42"/>
      <c r="HLG74" s="42"/>
      <c r="HLH74" s="42"/>
      <c r="HLI74" s="42"/>
      <c r="HLJ74" s="42"/>
      <c r="HLK74" s="42"/>
      <c r="HLL74" s="42"/>
      <c r="HLM74" s="42"/>
      <c r="HLN74" s="42"/>
      <c r="HLO74" s="42"/>
      <c r="HLP74" s="42"/>
      <c r="HLQ74" s="42"/>
      <c r="HLR74" s="42"/>
      <c r="HLS74" s="42"/>
      <c r="HLT74" s="42"/>
      <c r="HLU74" s="42"/>
      <c r="HLV74" s="42"/>
      <c r="HLW74" s="42"/>
      <c r="HLX74" s="42"/>
      <c r="HLY74" s="42"/>
      <c r="HLZ74" s="42"/>
      <c r="HMA74" s="42"/>
      <c r="HMB74" s="42"/>
      <c r="HMC74" s="42"/>
      <c r="HMD74" s="42"/>
      <c r="HME74" s="42"/>
      <c r="HMF74" s="42"/>
      <c r="HMG74" s="42"/>
      <c r="HMH74" s="42"/>
      <c r="HMI74" s="42"/>
      <c r="HMJ74" s="42"/>
      <c r="HMK74" s="42"/>
      <c r="HML74" s="42"/>
      <c r="HMM74" s="42"/>
      <c r="HMN74" s="42"/>
      <c r="HMO74" s="42"/>
      <c r="HMP74" s="42"/>
      <c r="HMQ74" s="42"/>
      <c r="HMR74" s="42"/>
      <c r="HMS74" s="42"/>
      <c r="HMT74" s="42"/>
      <c r="HMU74" s="42"/>
      <c r="HMV74" s="42"/>
      <c r="HMW74" s="42"/>
      <c r="HMX74" s="42"/>
      <c r="HMY74" s="42"/>
      <c r="HMZ74" s="42"/>
      <c r="HNA74" s="42"/>
      <c r="HNB74" s="42"/>
      <c r="HNC74" s="42"/>
      <c r="HND74" s="42"/>
      <c r="HNE74" s="42"/>
      <c r="HNF74" s="42"/>
      <c r="HNG74" s="42"/>
      <c r="HNH74" s="42"/>
      <c r="HNI74" s="42"/>
      <c r="HNJ74" s="42"/>
      <c r="HNK74" s="42"/>
      <c r="HNL74" s="42"/>
      <c r="HNM74" s="42"/>
      <c r="HNN74" s="42"/>
      <c r="HNO74" s="42"/>
      <c r="HNP74" s="42"/>
      <c r="HNQ74" s="42"/>
      <c r="HNR74" s="42"/>
      <c r="HNS74" s="42"/>
      <c r="HNT74" s="42"/>
      <c r="HNU74" s="42"/>
      <c r="HNV74" s="42"/>
      <c r="HNW74" s="42"/>
      <c r="HNX74" s="42"/>
      <c r="HNY74" s="42"/>
      <c r="HNZ74" s="42"/>
      <c r="HOA74" s="42"/>
      <c r="HOB74" s="42"/>
      <c r="HOC74" s="42"/>
      <c r="HOD74" s="42"/>
      <c r="HOE74" s="42"/>
      <c r="HOF74" s="42"/>
      <c r="HOG74" s="42"/>
      <c r="HOH74" s="42"/>
      <c r="HOI74" s="42"/>
      <c r="HOJ74" s="42"/>
      <c r="HOK74" s="42"/>
      <c r="HOL74" s="42"/>
      <c r="HOM74" s="42"/>
      <c r="HON74" s="42"/>
      <c r="HOO74" s="42"/>
      <c r="HOP74" s="42"/>
      <c r="HOQ74" s="42"/>
      <c r="HOR74" s="42"/>
      <c r="HOS74" s="42"/>
      <c r="HOT74" s="42"/>
      <c r="HOU74" s="42"/>
      <c r="HOV74" s="42"/>
      <c r="HOW74" s="42"/>
      <c r="HOX74" s="42"/>
      <c r="HOY74" s="42"/>
      <c r="HOZ74" s="42"/>
      <c r="HPA74" s="42"/>
      <c r="HPB74" s="42"/>
      <c r="HPC74" s="42"/>
      <c r="HPD74" s="42"/>
      <c r="HPE74" s="42"/>
      <c r="HPF74" s="42"/>
      <c r="HPG74" s="42"/>
      <c r="HPH74" s="42"/>
      <c r="HPI74" s="42"/>
      <c r="HPJ74" s="42"/>
      <c r="HPK74" s="42"/>
      <c r="HPL74" s="42"/>
      <c r="HPM74" s="42"/>
      <c r="HPN74" s="42"/>
      <c r="HPO74" s="42"/>
      <c r="HPP74" s="42"/>
      <c r="HPQ74" s="42"/>
      <c r="HPR74" s="42"/>
      <c r="HPS74" s="42"/>
      <c r="HPT74" s="42"/>
      <c r="HPU74" s="42"/>
      <c r="HPV74" s="42"/>
      <c r="HPW74" s="42"/>
      <c r="HPX74" s="42"/>
      <c r="HPY74" s="42"/>
      <c r="HPZ74" s="42"/>
      <c r="HQA74" s="42"/>
      <c r="HQB74" s="42"/>
      <c r="HQC74" s="42"/>
      <c r="HQD74" s="42"/>
      <c r="HQE74" s="42"/>
      <c r="HQF74" s="42"/>
      <c r="HQG74" s="42"/>
      <c r="HQH74" s="42"/>
      <c r="HQI74" s="42"/>
      <c r="HQJ74" s="42"/>
      <c r="HQK74" s="42"/>
      <c r="HQL74" s="42"/>
      <c r="HQM74" s="42"/>
      <c r="HQN74" s="42"/>
      <c r="HQO74" s="42"/>
      <c r="HQP74" s="42"/>
      <c r="HQQ74" s="42"/>
      <c r="HQR74" s="42"/>
      <c r="HQS74" s="42"/>
      <c r="HQT74" s="42"/>
      <c r="HQU74" s="42"/>
      <c r="HQV74" s="42"/>
      <c r="HQW74" s="42"/>
      <c r="HQX74" s="42"/>
      <c r="HQY74" s="42"/>
      <c r="HQZ74" s="42"/>
      <c r="HRA74" s="42"/>
      <c r="HRB74" s="42"/>
      <c r="HRC74" s="42"/>
      <c r="HRD74" s="42"/>
      <c r="HRE74" s="42"/>
      <c r="HRF74" s="42"/>
      <c r="HRG74" s="42"/>
      <c r="HRH74" s="42"/>
      <c r="HRI74" s="42"/>
      <c r="HRJ74" s="42"/>
      <c r="HRK74" s="42"/>
      <c r="HRL74" s="42"/>
      <c r="HRM74" s="42"/>
      <c r="HRN74" s="42"/>
      <c r="HRO74" s="42"/>
      <c r="HRP74" s="42"/>
      <c r="HRQ74" s="42"/>
      <c r="HRR74" s="42"/>
      <c r="HRS74" s="42"/>
      <c r="HRT74" s="42"/>
      <c r="HRU74" s="42"/>
      <c r="HRV74" s="42"/>
      <c r="HRW74" s="42"/>
      <c r="HRX74" s="42"/>
      <c r="HRY74" s="42"/>
      <c r="HRZ74" s="42"/>
      <c r="HSA74" s="42"/>
      <c r="HSB74" s="42"/>
      <c r="HSC74" s="42"/>
      <c r="HSD74" s="42"/>
      <c r="HSE74" s="42"/>
      <c r="HSF74" s="42"/>
      <c r="HSG74" s="42"/>
      <c r="HSH74" s="42"/>
      <c r="HSI74" s="42"/>
      <c r="HSJ74" s="42"/>
      <c r="HSK74" s="42"/>
      <c r="HSL74" s="42"/>
      <c r="HSM74" s="42"/>
      <c r="HSN74" s="42"/>
      <c r="HSO74" s="42"/>
      <c r="HSP74" s="42"/>
      <c r="HSQ74" s="42"/>
      <c r="HSR74" s="42"/>
      <c r="HSS74" s="42"/>
      <c r="HST74" s="42"/>
      <c r="HSU74" s="42"/>
      <c r="HSV74" s="42"/>
      <c r="HSW74" s="42"/>
      <c r="HSX74" s="42"/>
      <c r="HSY74" s="42"/>
      <c r="HSZ74" s="42"/>
      <c r="HTA74" s="42"/>
      <c r="HTB74" s="42"/>
      <c r="HTC74" s="42"/>
      <c r="HTD74" s="42"/>
      <c r="HTE74" s="42"/>
      <c r="HTF74" s="42"/>
      <c r="HTG74" s="42"/>
      <c r="HTH74" s="42"/>
      <c r="HTI74" s="42"/>
      <c r="HTJ74" s="42"/>
      <c r="HTK74" s="42"/>
      <c r="HTL74" s="42"/>
      <c r="HTM74" s="42"/>
      <c r="HTN74" s="42"/>
      <c r="HTO74" s="42"/>
      <c r="HTP74" s="42"/>
      <c r="HTQ74" s="42"/>
      <c r="HTR74" s="42"/>
      <c r="HTS74" s="42"/>
      <c r="HTT74" s="42"/>
      <c r="HTU74" s="42"/>
      <c r="HTV74" s="42"/>
      <c r="HTW74" s="42"/>
      <c r="HTX74" s="42"/>
      <c r="HTY74" s="42"/>
      <c r="HTZ74" s="42"/>
      <c r="HUA74" s="42"/>
      <c r="HUB74" s="42"/>
      <c r="HUC74" s="42"/>
      <c r="HUD74" s="42"/>
      <c r="HUE74" s="42"/>
      <c r="HUF74" s="42"/>
      <c r="HUG74" s="42"/>
      <c r="HUH74" s="42"/>
      <c r="HUI74" s="42"/>
      <c r="HUJ74" s="42"/>
      <c r="HUK74" s="42"/>
      <c r="HUL74" s="42"/>
      <c r="HUM74" s="42"/>
      <c r="HUN74" s="42"/>
      <c r="HUO74" s="42"/>
      <c r="HUP74" s="42"/>
      <c r="HUQ74" s="42"/>
      <c r="HUR74" s="42"/>
      <c r="HUS74" s="42"/>
      <c r="HUT74" s="42"/>
      <c r="HUU74" s="42"/>
      <c r="HUV74" s="42"/>
      <c r="HUW74" s="42"/>
      <c r="HUX74" s="42"/>
      <c r="HUY74" s="42"/>
      <c r="HUZ74" s="42"/>
      <c r="HVA74" s="42"/>
      <c r="HVB74" s="42"/>
      <c r="HVC74" s="42"/>
      <c r="HVD74" s="42"/>
      <c r="HVE74" s="42"/>
      <c r="HVF74" s="42"/>
      <c r="HVG74" s="42"/>
      <c r="HVH74" s="42"/>
      <c r="HVI74" s="42"/>
      <c r="HVJ74" s="42"/>
      <c r="HVK74" s="42"/>
      <c r="HVL74" s="42"/>
      <c r="HVM74" s="42"/>
      <c r="HVN74" s="42"/>
      <c r="HVO74" s="42"/>
      <c r="HVP74" s="42"/>
      <c r="HVQ74" s="42"/>
      <c r="HVR74" s="42"/>
      <c r="HVS74" s="42"/>
      <c r="HVT74" s="42"/>
      <c r="HVU74" s="42"/>
      <c r="HVV74" s="42"/>
      <c r="HVW74" s="42"/>
      <c r="HVX74" s="42"/>
      <c r="HVY74" s="42"/>
      <c r="HVZ74" s="42"/>
      <c r="HWA74" s="42"/>
      <c r="HWB74" s="42"/>
      <c r="HWC74" s="42"/>
      <c r="HWD74" s="42"/>
      <c r="HWE74" s="42"/>
      <c r="HWF74" s="42"/>
      <c r="HWG74" s="42"/>
      <c r="HWH74" s="42"/>
      <c r="HWI74" s="42"/>
      <c r="HWJ74" s="42"/>
      <c r="HWK74" s="42"/>
      <c r="HWL74" s="42"/>
      <c r="HWM74" s="42"/>
      <c r="HWN74" s="42"/>
      <c r="HWO74" s="42"/>
      <c r="HWP74" s="42"/>
      <c r="HWQ74" s="42"/>
      <c r="HWR74" s="42"/>
      <c r="HWS74" s="42"/>
      <c r="HWT74" s="42"/>
      <c r="HWU74" s="42"/>
      <c r="HWV74" s="42"/>
      <c r="HWW74" s="42"/>
      <c r="HWX74" s="42"/>
      <c r="HWY74" s="42"/>
      <c r="HWZ74" s="42"/>
      <c r="HXA74" s="42"/>
      <c r="HXB74" s="42"/>
      <c r="HXC74" s="42"/>
      <c r="HXD74" s="42"/>
      <c r="HXE74" s="42"/>
      <c r="HXF74" s="42"/>
      <c r="HXG74" s="42"/>
      <c r="HXH74" s="42"/>
      <c r="HXI74" s="42"/>
      <c r="HXJ74" s="42"/>
      <c r="HXK74" s="42"/>
      <c r="HXL74" s="42"/>
      <c r="HXM74" s="42"/>
      <c r="HXN74" s="42"/>
      <c r="HXO74" s="42"/>
      <c r="HXP74" s="42"/>
      <c r="HXQ74" s="42"/>
      <c r="HXR74" s="42"/>
      <c r="HXS74" s="42"/>
      <c r="HXT74" s="42"/>
      <c r="HXU74" s="42"/>
      <c r="HXV74" s="42"/>
      <c r="HXW74" s="42"/>
      <c r="HXX74" s="42"/>
      <c r="HXY74" s="42"/>
      <c r="HXZ74" s="42"/>
      <c r="HYA74" s="42"/>
      <c r="HYB74" s="42"/>
      <c r="HYC74" s="42"/>
      <c r="HYD74" s="42"/>
      <c r="HYE74" s="42"/>
      <c r="HYF74" s="42"/>
      <c r="HYG74" s="42"/>
      <c r="HYH74" s="42"/>
      <c r="HYI74" s="42"/>
      <c r="HYJ74" s="42"/>
      <c r="HYK74" s="42"/>
      <c r="HYL74" s="42"/>
      <c r="HYM74" s="42"/>
      <c r="HYN74" s="42"/>
      <c r="HYO74" s="42"/>
      <c r="HYP74" s="42"/>
      <c r="HYQ74" s="42"/>
      <c r="HYR74" s="42"/>
      <c r="HYS74" s="42"/>
      <c r="HYT74" s="42"/>
      <c r="HYU74" s="42"/>
      <c r="HYV74" s="42"/>
      <c r="HYW74" s="42"/>
      <c r="HYX74" s="42"/>
      <c r="HYY74" s="42"/>
      <c r="HYZ74" s="42"/>
      <c r="HZA74" s="42"/>
      <c r="HZB74" s="42"/>
      <c r="HZC74" s="42"/>
      <c r="HZD74" s="42"/>
      <c r="HZE74" s="42"/>
      <c r="HZF74" s="42"/>
      <c r="HZG74" s="42"/>
      <c r="HZH74" s="42"/>
      <c r="HZI74" s="42"/>
      <c r="HZJ74" s="42"/>
      <c r="HZK74" s="42"/>
      <c r="HZL74" s="42"/>
      <c r="HZM74" s="42"/>
      <c r="HZN74" s="42"/>
      <c r="HZO74" s="42"/>
      <c r="HZP74" s="42"/>
      <c r="HZQ74" s="42"/>
      <c r="HZR74" s="42"/>
      <c r="HZS74" s="42"/>
      <c r="HZT74" s="42"/>
      <c r="HZU74" s="42"/>
      <c r="HZV74" s="42"/>
      <c r="HZW74" s="42"/>
      <c r="HZX74" s="42"/>
      <c r="HZY74" s="42"/>
      <c r="HZZ74" s="42"/>
      <c r="IAA74" s="42"/>
      <c r="IAB74" s="42"/>
      <c r="IAC74" s="42"/>
      <c r="IAD74" s="42"/>
      <c r="IAE74" s="42"/>
      <c r="IAF74" s="42"/>
      <c r="IAG74" s="42"/>
      <c r="IAH74" s="42"/>
      <c r="IAI74" s="42"/>
      <c r="IAJ74" s="42"/>
      <c r="IAK74" s="42"/>
      <c r="IAL74" s="42"/>
      <c r="IAM74" s="42"/>
      <c r="IAN74" s="42"/>
      <c r="IAO74" s="42"/>
      <c r="IAP74" s="42"/>
      <c r="IAQ74" s="42"/>
      <c r="IAR74" s="42"/>
      <c r="IAS74" s="42"/>
      <c r="IAT74" s="42"/>
      <c r="IAU74" s="42"/>
      <c r="IAV74" s="42"/>
      <c r="IAW74" s="42"/>
      <c r="IAX74" s="42"/>
      <c r="IAY74" s="42"/>
      <c r="IAZ74" s="42"/>
      <c r="IBA74" s="42"/>
      <c r="IBB74" s="42"/>
      <c r="IBC74" s="42"/>
      <c r="IBD74" s="42"/>
      <c r="IBE74" s="42"/>
      <c r="IBF74" s="42"/>
      <c r="IBG74" s="42"/>
      <c r="IBH74" s="42"/>
      <c r="IBI74" s="42"/>
      <c r="IBJ74" s="42"/>
      <c r="IBK74" s="42"/>
      <c r="IBL74" s="42"/>
      <c r="IBM74" s="42"/>
      <c r="IBN74" s="42"/>
      <c r="IBO74" s="42"/>
      <c r="IBP74" s="42"/>
      <c r="IBQ74" s="42"/>
      <c r="IBR74" s="42"/>
      <c r="IBS74" s="42"/>
      <c r="IBT74" s="42"/>
      <c r="IBU74" s="42"/>
      <c r="IBV74" s="42"/>
      <c r="IBW74" s="42"/>
      <c r="IBX74" s="42"/>
      <c r="IBY74" s="42"/>
      <c r="IBZ74" s="42"/>
      <c r="ICA74" s="42"/>
      <c r="ICB74" s="42"/>
      <c r="ICC74" s="42"/>
      <c r="ICD74" s="42"/>
      <c r="ICE74" s="42"/>
      <c r="ICF74" s="42"/>
      <c r="ICG74" s="42"/>
      <c r="ICH74" s="42"/>
      <c r="ICI74" s="42"/>
      <c r="ICJ74" s="42"/>
      <c r="ICK74" s="42"/>
      <c r="ICL74" s="42"/>
      <c r="ICM74" s="42"/>
      <c r="ICN74" s="42"/>
      <c r="ICO74" s="42"/>
      <c r="ICP74" s="42"/>
      <c r="ICQ74" s="42"/>
      <c r="ICR74" s="42"/>
      <c r="ICS74" s="42"/>
      <c r="ICT74" s="42"/>
      <c r="ICU74" s="42"/>
      <c r="ICV74" s="42"/>
      <c r="ICW74" s="42"/>
      <c r="ICX74" s="42"/>
      <c r="ICY74" s="42"/>
      <c r="ICZ74" s="42"/>
      <c r="IDA74" s="42"/>
      <c r="IDB74" s="42"/>
      <c r="IDC74" s="42"/>
      <c r="IDD74" s="42"/>
      <c r="IDE74" s="42"/>
      <c r="IDF74" s="42"/>
      <c r="IDG74" s="42"/>
      <c r="IDH74" s="42"/>
      <c r="IDI74" s="42"/>
      <c r="IDJ74" s="42"/>
      <c r="IDK74" s="42"/>
      <c r="IDL74" s="42"/>
      <c r="IDM74" s="42"/>
      <c r="IDN74" s="42"/>
      <c r="IDO74" s="42"/>
      <c r="IDP74" s="42"/>
      <c r="IDQ74" s="42"/>
      <c r="IDR74" s="42"/>
      <c r="IDS74" s="42"/>
      <c r="IDT74" s="42"/>
      <c r="IDU74" s="42"/>
      <c r="IDV74" s="42"/>
      <c r="IDW74" s="42"/>
      <c r="IDX74" s="42"/>
      <c r="IDY74" s="42"/>
      <c r="IDZ74" s="42"/>
      <c r="IEA74" s="42"/>
      <c r="IEB74" s="42"/>
      <c r="IEC74" s="42"/>
      <c r="IED74" s="42"/>
      <c r="IEE74" s="42"/>
      <c r="IEF74" s="42"/>
      <c r="IEG74" s="42"/>
      <c r="IEH74" s="42"/>
      <c r="IEI74" s="42"/>
      <c r="IEJ74" s="42"/>
      <c r="IEK74" s="42"/>
      <c r="IEL74" s="42"/>
      <c r="IEM74" s="42"/>
      <c r="IEN74" s="42"/>
      <c r="IEO74" s="42"/>
      <c r="IEP74" s="42"/>
      <c r="IEQ74" s="42"/>
      <c r="IER74" s="42"/>
      <c r="IES74" s="42"/>
      <c r="IET74" s="42"/>
      <c r="IEU74" s="42"/>
      <c r="IEV74" s="42"/>
      <c r="IEW74" s="42"/>
      <c r="IEX74" s="42"/>
      <c r="IEY74" s="42"/>
      <c r="IEZ74" s="42"/>
      <c r="IFA74" s="42"/>
      <c r="IFB74" s="42"/>
      <c r="IFC74" s="42"/>
      <c r="IFD74" s="42"/>
      <c r="IFE74" s="42"/>
      <c r="IFF74" s="42"/>
      <c r="IFG74" s="42"/>
      <c r="IFH74" s="42"/>
      <c r="IFI74" s="42"/>
      <c r="IFJ74" s="42"/>
      <c r="IFK74" s="42"/>
      <c r="IFL74" s="42"/>
      <c r="IFM74" s="42"/>
      <c r="IFN74" s="42"/>
      <c r="IFO74" s="42"/>
      <c r="IFP74" s="42"/>
      <c r="IFQ74" s="42"/>
      <c r="IFR74" s="42"/>
      <c r="IFS74" s="42"/>
      <c r="IFT74" s="42"/>
      <c r="IFU74" s="42"/>
      <c r="IFV74" s="42"/>
      <c r="IFW74" s="42"/>
      <c r="IFX74" s="42"/>
      <c r="IFY74" s="42"/>
      <c r="IFZ74" s="42"/>
      <c r="IGA74" s="42"/>
      <c r="IGB74" s="42"/>
      <c r="IGC74" s="42"/>
      <c r="IGD74" s="42"/>
      <c r="IGE74" s="42"/>
      <c r="IGF74" s="42"/>
      <c r="IGG74" s="42"/>
      <c r="IGH74" s="42"/>
      <c r="IGI74" s="42"/>
      <c r="IGJ74" s="42"/>
      <c r="IGK74" s="42"/>
      <c r="IGL74" s="42"/>
      <c r="IGM74" s="42"/>
      <c r="IGN74" s="42"/>
      <c r="IGO74" s="42"/>
      <c r="IGP74" s="42"/>
      <c r="IGQ74" s="42"/>
      <c r="IGR74" s="42"/>
      <c r="IGS74" s="42"/>
      <c r="IGT74" s="42"/>
      <c r="IGU74" s="42"/>
      <c r="IGV74" s="42"/>
      <c r="IGW74" s="42"/>
      <c r="IGX74" s="42"/>
      <c r="IGY74" s="42"/>
      <c r="IGZ74" s="42"/>
      <c r="IHA74" s="42"/>
      <c r="IHB74" s="42"/>
      <c r="IHC74" s="42"/>
      <c r="IHD74" s="42"/>
      <c r="IHE74" s="42"/>
      <c r="IHF74" s="42"/>
      <c r="IHG74" s="42"/>
      <c r="IHH74" s="42"/>
      <c r="IHI74" s="42"/>
      <c r="IHJ74" s="42"/>
      <c r="IHK74" s="42"/>
      <c r="IHL74" s="42"/>
      <c r="IHM74" s="42"/>
      <c r="IHN74" s="42"/>
      <c r="IHO74" s="42"/>
      <c r="IHP74" s="42"/>
      <c r="IHQ74" s="42"/>
      <c r="IHR74" s="42"/>
      <c r="IHS74" s="42"/>
      <c r="IHT74" s="42"/>
      <c r="IHU74" s="42"/>
      <c r="IHV74" s="42"/>
      <c r="IHW74" s="42"/>
      <c r="IHX74" s="42"/>
      <c r="IHY74" s="42"/>
      <c r="IHZ74" s="42"/>
      <c r="IIA74" s="42"/>
      <c r="IIB74" s="42"/>
      <c r="IIC74" s="42"/>
      <c r="IID74" s="42"/>
      <c r="IIE74" s="42"/>
      <c r="IIF74" s="42"/>
      <c r="IIG74" s="42"/>
      <c r="IIH74" s="42"/>
      <c r="III74" s="42"/>
      <c r="IIJ74" s="42"/>
      <c r="IIK74" s="42"/>
      <c r="IIL74" s="42"/>
      <c r="IIM74" s="42"/>
      <c r="IIN74" s="42"/>
      <c r="IIO74" s="42"/>
      <c r="IIP74" s="42"/>
      <c r="IIQ74" s="42"/>
      <c r="IIR74" s="42"/>
      <c r="IIS74" s="42"/>
      <c r="IIT74" s="42"/>
      <c r="IIU74" s="42"/>
      <c r="IIV74" s="42"/>
      <c r="IIW74" s="42"/>
      <c r="IIX74" s="42"/>
      <c r="IIY74" s="42"/>
      <c r="IIZ74" s="42"/>
      <c r="IJA74" s="42"/>
      <c r="IJB74" s="42"/>
      <c r="IJC74" s="42"/>
      <c r="IJD74" s="42"/>
      <c r="IJE74" s="42"/>
      <c r="IJF74" s="42"/>
      <c r="IJG74" s="42"/>
      <c r="IJH74" s="42"/>
      <c r="IJI74" s="42"/>
      <c r="IJJ74" s="42"/>
      <c r="IJK74" s="42"/>
      <c r="IJL74" s="42"/>
      <c r="IJM74" s="42"/>
      <c r="IJN74" s="42"/>
      <c r="IJO74" s="42"/>
      <c r="IJP74" s="42"/>
      <c r="IJQ74" s="42"/>
      <c r="IJR74" s="42"/>
      <c r="IJS74" s="42"/>
      <c r="IJT74" s="42"/>
      <c r="IJU74" s="42"/>
      <c r="IJV74" s="42"/>
      <c r="IJW74" s="42"/>
      <c r="IJX74" s="42"/>
      <c r="IJY74" s="42"/>
      <c r="IJZ74" s="42"/>
      <c r="IKA74" s="42"/>
      <c r="IKB74" s="42"/>
      <c r="IKC74" s="42"/>
      <c r="IKD74" s="42"/>
      <c r="IKE74" s="42"/>
      <c r="IKF74" s="42"/>
      <c r="IKG74" s="42"/>
      <c r="IKH74" s="42"/>
      <c r="IKI74" s="42"/>
      <c r="IKJ74" s="42"/>
      <c r="IKK74" s="42"/>
      <c r="IKL74" s="42"/>
      <c r="IKM74" s="42"/>
      <c r="IKN74" s="42"/>
      <c r="IKO74" s="42"/>
      <c r="IKP74" s="42"/>
      <c r="IKQ74" s="42"/>
      <c r="IKR74" s="42"/>
      <c r="IKS74" s="42"/>
      <c r="IKT74" s="42"/>
      <c r="IKU74" s="42"/>
      <c r="IKV74" s="42"/>
      <c r="IKW74" s="42"/>
      <c r="IKX74" s="42"/>
      <c r="IKY74" s="42"/>
      <c r="IKZ74" s="42"/>
      <c r="ILA74" s="42"/>
      <c r="ILB74" s="42"/>
      <c r="ILC74" s="42"/>
      <c r="ILD74" s="42"/>
      <c r="ILE74" s="42"/>
      <c r="ILF74" s="42"/>
      <c r="ILG74" s="42"/>
      <c r="ILH74" s="42"/>
      <c r="ILI74" s="42"/>
      <c r="ILJ74" s="42"/>
      <c r="ILK74" s="42"/>
      <c r="ILL74" s="42"/>
      <c r="ILM74" s="42"/>
      <c r="ILN74" s="42"/>
      <c r="ILO74" s="42"/>
      <c r="ILP74" s="42"/>
      <c r="ILQ74" s="42"/>
      <c r="ILR74" s="42"/>
      <c r="ILS74" s="42"/>
      <c r="ILT74" s="42"/>
      <c r="ILU74" s="42"/>
      <c r="ILV74" s="42"/>
      <c r="ILW74" s="42"/>
      <c r="ILX74" s="42"/>
      <c r="ILY74" s="42"/>
      <c r="ILZ74" s="42"/>
      <c r="IMA74" s="42"/>
      <c r="IMB74" s="42"/>
      <c r="IMC74" s="42"/>
      <c r="IMD74" s="42"/>
      <c r="IME74" s="42"/>
      <c r="IMF74" s="42"/>
      <c r="IMG74" s="42"/>
      <c r="IMH74" s="42"/>
      <c r="IMI74" s="42"/>
      <c r="IMJ74" s="42"/>
      <c r="IMK74" s="42"/>
      <c r="IML74" s="42"/>
      <c r="IMM74" s="42"/>
      <c r="IMN74" s="42"/>
      <c r="IMO74" s="42"/>
      <c r="IMP74" s="42"/>
      <c r="IMQ74" s="42"/>
      <c r="IMR74" s="42"/>
      <c r="IMS74" s="42"/>
      <c r="IMT74" s="42"/>
      <c r="IMU74" s="42"/>
      <c r="IMV74" s="42"/>
      <c r="IMW74" s="42"/>
      <c r="IMX74" s="42"/>
      <c r="IMY74" s="42"/>
      <c r="IMZ74" s="42"/>
      <c r="INA74" s="42"/>
      <c r="INB74" s="42"/>
      <c r="INC74" s="42"/>
      <c r="IND74" s="42"/>
      <c r="INE74" s="42"/>
      <c r="INF74" s="42"/>
      <c r="ING74" s="42"/>
      <c r="INH74" s="42"/>
      <c r="INI74" s="42"/>
      <c r="INJ74" s="42"/>
      <c r="INK74" s="42"/>
      <c r="INL74" s="42"/>
      <c r="INM74" s="42"/>
      <c r="INN74" s="42"/>
      <c r="INO74" s="42"/>
      <c r="INP74" s="42"/>
      <c r="INQ74" s="42"/>
      <c r="INR74" s="42"/>
      <c r="INS74" s="42"/>
      <c r="INT74" s="42"/>
      <c r="INU74" s="42"/>
      <c r="INV74" s="42"/>
      <c r="INW74" s="42"/>
      <c r="INX74" s="42"/>
      <c r="INY74" s="42"/>
      <c r="INZ74" s="42"/>
      <c r="IOA74" s="42"/>
      <c r="IOB74" s="42"/>
      <c r="IOC74" s="42"/>
      <c r="IOD74" s="42"/>
      <c r="IOE74" s="42"/>
      <c r="IOF74" s="42"/>
      <c r="IOG74" s="42"/>
      <c r="IOH74" s="42"/>
      <c r="IOI74" s="42"/>
      <c r="IOJ74" s="42"/>
      <c r="IOK74" s="42"/>
      <c r="IOL74" s="42"/>
      <c r="IOM74" s="42"/>
      <c r="ION74" s="42"/>
      <c r="IOO74" s="42"/>
      <c r="IOP74" s="42"/>
      <c r="IOQ74" s="42"/>
      <c r="IOR74" s="42"/>
      <c r="IOS74" s="42"/>
      <c r="IOT74" s="42"/>
      <c r="IOU74" s="42"/>
      <c r="IOV74" s="42"/>
      <c r="IOW74" s="42"/>
      <c r="IOX74" s="42"/>
      <c r="IOY74" s="42"/>
      <c r="IOZ74" s="42"/>
      <c r="IPA74" s="42"/>
      <c r="IPB74" s="42"/>
      <c r="IPC74" s="42"/>
      <c r="IPD74" s="42"/>
      <c r="IPE74" s="42"/>
      <c r="IPF74" s="42"/>
      <c r="IPG74" s="42"/>
      <c r="IPH74" s="42"/>
      <c r="IPI74" s="42"/>
      <c r="IPJ74" s="42"/>
      <c r="IPK74" s="42"/>
      <c r="IPL74" s="42"/>
      <c r="IPM74" s="42"/>
      <c r="IPN74" s="42"/>
      <c r="IPO74" s="42"/>
      <c r="IPP74" s="42"/>
      <c r="IPQ74" s="42"/>
      <c r="IPR74" s="42"/>
      <c r="IPS74" s="42"/>
      <c r="IPT74" s="42"/>
      <c r="IPU74" s="42"/>
      <c r="IPV74" s="42"/>
      <c r="IPW74" s="42"/>
      <c r="IPX74" s="42"/>
      <c r="IPY74" s="42"/>
      <c r="IPZ74" s="42"/>
      <c r="IQA74" s="42"/>
      <c r="IQB74" s="42"/>
      <c r="IQC74" s="42"/>
      <c r="IQD74" s="42"/>
      <c r="IQE74" s="42"/>
      <c r="IQF74" s="42"/>
      <c r="IQG74" s="42"/>
      <c r="IQH74" s="42"/>
      <c r="IQI74" s="42"/>
      <c r="IQJ74" s="42"/>
      <c r="IQK74" s="42"/>
      <c r="IQL74" s="42"/>
      <c r="IQM74" s="42"/>
      <c r="IQN74" s="42"/>
      <c r="IQO74" s="42"/>
      <c r="IQP74" s="42"/>
      <c r="IQQ74" s="42"/>
      <c r="IQR74" s="42"/>
      <c r="IQS74" s="42"/>
      <c r="IQT74" s="42"/>
      <c r="IQU74" s="42"/>
      <c r="IQV74" s="42"/>
      <c r="IQW74" s="42"/>
      <c r="IQX74" s="42"/>
      <c r="IQY74" s="42"/>
      <c r="IQZ74" s="42"/>
      <c r="IRA74" s="42"/>
      <c r="IRB74" s="42"/>
      <c r="IRC74" s="42"/>
      <c r="IRD74" s="42"/>
      <c r="IRE74" s="42"/>
      <c r="IRF74" s="42"/>
      <c r="IRG74" s="42"/>
      <c r="IRH74" s="42"/>
      <c r="IRI74" s="42"/>
      <c r="IRJ74" s="42"/>
      <c r="IRK74" s="42"/>
      <c r="IRL74" s="42"/>
      <c r="IRM74" s="42"/>
      <c r="IRN74" s="42"/>
      <c r="IRO74" s="42"/>
      <c r="IRP74" s="42"/>
      <c r="IRQ74" s="42"/>
      <c r="IRR74" s="42"/>
      <c r="IRS74" s="42"/>
      <c r="IRT74" s="42"/>
      <c r="IRU74" s="42"/>
      <c r="IRV74" s="42"/>
      <c r="IRW74" s="42"/>
      <c r="IRX74" s="42"/>
      <c r="IRY74" s="42"/>
      <c r="IRZ74" s="42"/>
      <c r="ISA74" s="42"/>
      <c r="ISB74" s="42"/>
      <c r="ISC74" s="42"/>
      <c r="ISD74" s="42"/>
      <c r="ISE74" s="42"/>
      <c r="ISF74" s="42"/>
      <c r="ISG74" s="42"/>
      <c r="ISH74" s="42"/>
      <c r="ISI74" s="42"/>
      <c r="ISJ74" s="42"/>
      <c r="ISK74" s="42"/>
      <c r="ISL74" s="42"/>
      <c r="ISM74" s="42"/>
      <c r="ISN74" s="42"/>
      <c r="ISO74" s="42"/>
      <c r="ISP74" s="42"/>
      <c r="ISQ74" s="42"/>
      <c r="ISR74" s="42"/>
      <c r="ISS74" s="42"/>
      <c r="IST74" s="42"/>
      <c r="ISU74" s="42"/>
      <c r="ISV74" s="42"/>
      <c r="ISW74" s="42"/>
      <c r="ISX74" s="42"/>
      <c r="ISY74" s="42"/>
      <c r="ISZ74" s="42"/>
      <c r="ITA74" s="42"/>
      <c r="ITB74" s="42"/>
      <c r="ITC74" s="42"/>
      <c r="ITD74" s="42"/>
      <c r="ITE74" s="42"/>
      <c r="ITF74" s="42"/>
      <c r="ITG74" s="42"/>
      <c r="ITH74" s="42"/>
      <c r="ITI74" s="42"/>
      <c r="ITJ74" s="42"/>
      <c r="ITK74" s="42"/>
      <c r="ITL74" s="42"/>
      <c r="ITM74" s="42"/>
      <c r="ITN74" s="42"/>
      <c r="ITO74" s="42"/>
      <c r="ITP74" s="42"/>
      <c r="ITQ74" s="42"/>
      <c r="ITR74" s="42"/>
      <c r="ITS74" s="42"/>
      <c r="ITT74" s="42"/>
      <c r="ITU74" s="42"/>
      <c r="ITV74" s="42"/>
      <c r="ITW74" s="42"/>
      <c r="ITX74" s="42"/>
      <c r="ITY74" s="42"/>
      <c r="ITZ74" s="42"/>
      <c r="IUA74" s="42"/>
      <c r="IUB74" s="42"/>
      <c r="IUC74" s="42"/>
      <c r="IUD74" s="42"/>
      <c r="IUE74" s="42"/>
      <c r="IUF74" s="42"/>
      <c r="IUG74" s="42"/>
      <c r="IUH74" s="42"/>
      <c r="IUI74" s="42"/>
      <c r="IUJ74" s="42"/>
      <c r="IUK74" s="42"/>
      <c r="IUL74" s="42"/>
      <c r="IUM74" s="42"/>
      <c r="IUN74" s="42"/>
      <c r="IUO74" s="42"/>
      <c r="IUP74" s="42"/>
      <c r="IUQ74" s="42"/>
      <c r="IUR74" s="42"/>
      <c r="IUS74" s="42"/>
      <c r="IUT74" s="42"/>
      <c r="IUU74" s="42"/>
      <c r="IUV74" s="42"/>
      <c r="IUW74" s="42"/>
      <c r="IUX74" s="42"/>
      <c r="IUY74" s="42"/>
      <c r="IUZ74" s="42"/>
      <c r="IVA74" s="42"/>
      <c r="IVB74" s="42"/>
      <c r="IVC74" s="42"/>
      <c r="IVD74" s="42"/>
      <c r="IVE74" s="42"/>
      <c r="IVF74" s="42"/>
      <c r="IVG74" s="42"/>
      <c r="IVH74" s="42"/>
      <c r="IVI74" s="42"/>
      <c r="IVJ74" s="42"/>
      <c r="IVK74" s="42"/>
      <c r="IVL74" s="42"/>
      <c r="IVM74" s="42"/>
      <c r="IVN74" s="42"/>
      <c r="IVO74" s="42"/>
      <c r="IVP74" s="42"/>
      <c r="IVQ74" s="42"/>
      <c r="IVR74" s="42"/>
      <c r="IVS74" s="42"/>
      <c r="IVT74" s="42"/>
      <c r="IVU74" s="42"/>
      <c r="IVV74" s="42"/>
      <c r="IVW74" s="42"/>
      <c r="IVX74" s="42"/>
      <c r="IVY74" s="42"/>
      <c r="IVZ74" s="42"/>
      <c r="IWA74" s="42"/>
      <c r="IWB74" s="42"/>
      <c r="IWC74" s="42"/>
      <c r="IWD74" s="42"/>
      <c r="IWE74" s="42"/>
      <c r="IWF74" s="42"/>
      <c r="IWG74" s="42"/>
      <c r="IWH74" s="42"/>
      <c r="IWI74" s="42"/>
      <c r="IWJ74" s="42"/>
      <c r="IWK74" s="42"/>
      <c r="IWL74" s="42"/>
      <c r="IWM74" s="42"/>
      <c r="IWN74" s="42"/>
      <c r="IWO74" s="42"/>
      <c r="IWP74" s="42"/>
      <c r="IWQ74" s="42"/>
      <c r="IWR74" s="42"/>
      <c r="IWS74" s="42"/>
      <c r="IWT74" s="42"/>
      <c r="IWU74" s="42"/>
      <c r="IWV74" s="42"/>
      <c r="IWW74" s="42"/>
      <c r="IWX74" s="42"/>
      <c r="IWY74" s="42"/>
      <c r="IWZ74" s="42"/>
      <c r="IXA74" s="42"/>
      <c r="IXB74" s="42"/>
      <c r="IXC74" s="42"/>
      <c r="IXD74" s="42"/>
      <c r="IXE74" s="42"/>
      <c r="IXF74" s="42"/>
      <c r="IXG74" s="42"/>
      <c r="IXH74" s="42"/>
      <c r="IXI74" s="42"/>
      <c r="IXJ74" s="42"/>
      <c r="IXK74" s="42"/>
      <c r="IXL74" s="42"/>
      <c r="IXM74" s="42"/>
      <c r="IXN74" s="42"/>
      <c r="IXO74" s="42"/>
      <c r="IXP74" s="42"/>
      <c r="IXQ74" s="42"/>
      <c r="IXR74" s="42"/>
      <c r="IXS74" s="42"/>
      <c r="IXT74" s="42"/>
      <c r="IXU74" s="42"/>
      <c r="IXV74" s="42"/>
      <c r="IXW74" s="42"/>
      <c r="IXX74" s="42"/>
      <c r="IXY74" s="42"/>
      <c r="IXZ74" s="42"/>
      <c r="IYA74" s="42"/>
      <c r="IYB74" s="42"/>
      <c r="IYC74" s="42"/>
      <c r="IYD74" s="42"/>
      <c r="IYE74" s="42"/>
      <c r="IYF74" s="42"/>
      <c r="IYG74" s="42"/>
      <c r="IYH74" s="42"/>
      <c r="IYI74" s="42"/>
      <c r="IYJ74" s="42"/>
      <c r="IYK74" s="42"/>
      <c r="IYL74" s="42"/>
      <c r="IYM74" s="42"/>
      <c r="IYN74" s="42"/>
      <c r="IYO74" s="42"/>
      <c r="IYP74" s="42"/>
      <c r="IYQ74" s="42"/>
      <c r="IYR74" s="42"/>
      <c r="IYS74" s="42"/>
      <c r="IYT74" s="42"/>
      <c r="IYU74" s="42"/>
      <c r="IYV74" s="42"/>
      <c r="IYW74" s="42"/>
      <c r="IYX74" s="42"/>
      <c r="IYY74" s="42"/>
      <c r="IYZ74" s="42"/>
      <c r="IZA74" s="42"/>
      <c r="IZB74" s="42"/>
      <c r="IZC74" s="42"/>
      <c r="IZD74" s="42"/>
      <c r="IZE74" s="42"/>
      <c r="IZF74" s="42"/>
      <c r="IZG74" s="42"/>
      <c r="IZH74" s="42"/>
      <c r="IZI74" s="42"/>
      <c r="IZJ74" s="42"/>
      <c r="IZK74" s="42"/>
      <c r="IZL74" s="42"/>
      <c r="IZM74" s="42"/>
      <c r="IZN74" s="42"/>
      <c r="IZO74" s="42"/>
      <c r="IZP74" s="42"/>
      <c r="IZQ74" s="42"/>
      <c r="IZR74" s="42"/>
      <c r="IZS74" s="42"/>
      <c r="IZT74" s="42"/>
      <c r="IZU74" s="42"/>
      <c r="IZV74" s="42"/>
      <c r="IZW74" s="42"/>
      <c r="IZX74" s="42"/>
      <c r="IZY74" s="42"/>
      <c r="IZZ74" s="42"/>
      <c r="JAA74" s="42"/>
      <c r="JAB74" s="42"/>
      <c r="JAC74" s="42"/>
      <c r="JAD74" s="42"/>
      <c r="JAE74" s="42"/>
      <c r="JAF74" s="42"/>
      <c r="JAG74" s="42"/>
      <c r="JAH74" s="42"/>
      <c r="JAI74" s="42"/>
      <c r="JAJ74" s="42"/>
      <c r="JAK74" s="42"/>
      <c r="JAL74" s="42"/>
      <c r="JAM74" s="42"/>
      <c r="JAN74" s="42"/>
      <c r="JAO74" s="42"/>
      <c r="JAP74" s="42"/>
      <c r="JAQ74" s="42"/>
      <c r="JAR74" s="42"/>
      <c r="JAS74" s="42"/>
      <c r="JAT74" s="42"/>
      <c r="JAU74" s="42"/>
      <c r="JAV74" s="42"/>
      <c r="JAW74" s="42"/>
      <c r="JAX74" s="42"/>
      <c r="JAY74" s="42"/>
      <c r="JAZ74" s="42"/>
      <c r="JBA74" s="42"/>
      <c r="JBB74" s="42"/>
      <c r="JBC74" s="42"/>
      <c r="JBD74" s="42"/>
      <c r="JBE74" s="42"/>
      <c r="JBF74" s="42"/>
      <c r="JBG74" s="42"/>
      <c r="JBH74" s="42"/>
      <c r="JBI74" s="42"/>
      <c r="JBJ74" s="42"/>
      <c r="JBK74" s="42"/>
      <c r="JBL74" s="42"/>
      <c r="JBM74" s="42"/>
      <c r="JBN74" s="42"/>
      <c r="JBO74" s="42"/>
      <c r="JBP74" s="42"/>
      <c r="JBQ74" s="42"/>
      <c r="JBR74" s="42"/>
      <c r="JBS74" s="42"/>
      <c r="JBT74" s="42"/>
      <c r="JBU74" s="42"/>
      <c r="JBV74" s="42"/>
      <c r="JBW74" s="42"/>
      <c r="JBX74" s="42"/>
      <c r="JBY74" s="42"/>
      <c r="JBZ74" s="42"/>
      <c r="JCA74" s="42"/>
      <c r="JCB74" s="42"/>
      <c r="JCC74" s="42"/>
      <c r="JCD74" s="42"/>
      <c r="JCE74" s="42"/>
      <c r="JCF74" s="42"/>
      <c r="JCG74" s="42"/>
      <c r="JCH74" s="42"/>
      <c r="JCI74" s="42"/>
      <c r="JCJ74" s="42"/>
      <c r="JCK74" s="42"/>
      <c r="JCL74" s="42"/>
      <c r="JCM74" s="42"/>
      <c r="JCN74" s="42"/>
      <c r="JCO74" s="42"/>
      <c r="JCP74" s="42"/>
      <c r="JCQ74" s="42"/>
      <c r="JCR74" s="42"/>
      <c r="JCS74" s="42"/>
      <c r="JCT74" s="42"/>
      <c r="JCU74" s="42"/>
      <c r="JCV74" s="42"/>
      <c r="JCW74" s="42"/>
      <c r="JCX74" s="42"/>
      <c r="JCY74" s="42"/>
      <c r="JCZ74" s="42"/>
      <c r="JDA74" s="42"/>
      <c r="JDB74" s="42"/>
      <c r="JDC74" s="42"/>
      <c r="JDD74" s="42"/>
      <c r="JDE74" s="42"/>
      <c r="JDF74" s="42"/>
      <c r="JDG74" s="42"/>
      <c r="JDH74" s="42"/>
      <c r="JDI74" s="42"/>
      <c r="JDJ74" s="42"/>
      <c r="JDK74" s="42"/>
      <c r="JDL74" s="42"/>
      <c r="JDM74" s="42"/>
      <c r="JDN74" s="42"/>
      <c r="JDO74" s="42"/>
      <c r="JDP74" s="42"/>
      <c r="JDQ74" s="42"/>
      <c r="JDR74" s="42"/>
      <c r="JDS74" s="42"/>
      <c r="JDT74" s="42"/>
      <c r="JDU74" s="42"/>
      <c r="JDV74" s="42"/>
      <c r="JDW74" s="42"/>
      <c r="JDX74" s="42"/>
      <c r="JDY74" s="42"/>
      <c r="JDZ74" s="42"/>
      <c r="JEA74" s="42"/>
      <c r="JEB74" s="42"/>
      <c r="JEC74" s="42"/>
      <c r="JED74" s="42"/>
      <c r="JEE74" s="42"/>
      <c r="JEF74" s="42"/>
      <c r="JEG74" s="42"/>
      <c r="JEH74" s="42"/>
      <c r="JEI74" s="42"/>
      <c r="JEJ74" s="42"/>
      <c r="JEK74" s="42"/>
      <c r="JEL74" s="42"/>
      <c r="JEM74" s="42"/>
      <c r="JEN74" s="42"/>
      <c r="JEO74" s="42"/>
      <c r="JEP74" s="42"/>
      <c r="JEQ74" s="42"/>
      <c r="JER74" s="42"/>
      <c r="JES74" s="42"/>
      <c r="JET74" s="42"/>
      <c r="JEU74" s="42"/>
      <c r="JEV74" s="42"/>
      <c r="JEW74" s="42"/>
      <c r="JEX74" s="42"/>
      <c r="JEY74" s="42"/>
      <c r="JEZ74" s="42"/>
      <c r="JFA74" s="42"/>
      <c r="JFB74" s="42"/>
      <c r="JFC74" s="42"/>
      <c r="JFD74" s="42"/>
      <c r="JFE74" s="42"/>
      <c r="JFF74" s="42"/>
      <c r="JFG74" s="42"/>
      <c r="JFH74" s="42"/>
      <c r="JFI74" s="42"/>
      <c r="JFJ74" s="42"/>
      <c r="JFK74" s="42"/>
      <c r="JFL74" s="42"/>
      <c r="JFM74" s="42"/>
      <c r="JFN74" s="42"/>
      <c r="JFO74" s="42"/>
      <c r="JFP74" s="42"/>
      <c r="JFQ74" s="42"/>
      <c r="JFR74" s="42"/>
      <c r="JFS74" s="42"/>
      <c r="JFT74" s="42"/>
      <c r="JFU74" s="42"/>
      <c r="JFV74" s="42"/>
      <c r="JFW74" s="42"/>
      <c r="JFX74" s="42"/>
      <c r="JFY74" s="42"/>
      <c r="JFZ74" s="42"/>
      <c r="JGA74" s="42"/>
      <c r="JGB74" s="42"/>
      <c r="JGC74" s="42"/>
      <c r="JGD74" s="42"/>
      <c r="JGE74" s="42"/>
      <c r="JGF74" s="42"/>
      <c r="JGG74" s="42"/>
      <c r="JGH74" s="42"/>
      <c r="JGI74" s="42"/>
      <c r="JGJ74" s="42"/>
      <c r="JGK74" s="42"/>
      <c r="JGL74" s="42"/>
      <c r="JGM74" s="42"/>
      <c r="JGN74" s="42"/>
      <c r="JGO74" s="42"/>
      <c r="JGP74" s="42"/>
      <c r="JGQ74" s="42"/>
      <c r="JGR74" s="42"/>
      <c r="JGS74" s="42"/>
      <c r="JGT74" s="42"/>
      <c r="JGU74" s="42"/>
      <c r="JGV74" s="42"/>
      <c r="JGW74" s="42"/>
      <c r="JGX74" s="42"/>
      <c r="JGY74" s="42"/>
      <c r="JGZ74" s="42"/>
      <c r="JHA74" s="42"/>
      <c r="JHB74" s="42"/>
      <c r="JHC74" s="42"/>
      <c r="JHD74" s="42"/>
      <c r="JHE74" s="42"/>
      <c r="JHF74" s="42"/>
      <c r="JHG74" s="42"/>
      <c r="JHH74" s="42"/>
      <c r="JHI74" s="42"/>
      <c r="JHJ74" s="42"/>
      <c r="JHK74" s="42"/>
      <c r="JHL74" s="42"/>
      <c r="JHM74" s="42"/>
      <c r="JHN74" s="42"/>
      <c r="JHO74" s="42"/>
      <c r="JHP74" s="42"/>
      <c r="JHQ74" s="42"/>
      <c r="JHR74" s="42"/>
      <c r="JHS74" s="42"/>
      <c r="JHT74" s="42"/>
      <c r="JHU74" s="42"/>
      <c r="JHV74" s="42"/>
      <c r="JHW74" s="42"/>
      <c r="JHX74" s="42"/>
      <c r="JHY74" s="42"/>
      <c r="JHZ74" s="42"/>
      <c r="JIA74" s="42"/>
      <c r="JIB74" s="42"/>
      <c r="JIC74" s="42"/>
      <c r="JID74" s="42"/>
      <c r="JIE74" s="42"/>
      <c r="JIF74" s="42"/>
      <c r="JIG74" s="42"/>
      <c r="JIH74" s="42"/>
      <c r="JII74" s="42"/>
      <c r="JIJ74" s="42"/>
      <c r="JIK74" s="42"/>
      <c r="JIL74" s="42"/>
      <c r="JIM74" s="42"/>
      <c r="JIN74" s="42"/>
      <c r="JIO74" s="42"/>
      <c r="JIP74" s="42"/>
      <c r="JIQ74" s="42"/>
      <c r="JIR74" s="42"/>
      <c r="JIS74" s="42"/>
      <c r="JIT74" s="42"/>
      <c r="JIU74" s="42"/>
      <c r="JIV74" s="42"/>
      <c r="JIW74" s="42"/>
      <c r="JIX74" s="42"/>
      <c r="JIY74" s="42"/>
      <c r="JIZ74" s="42"/>
      <c r="JJA74" s="42"/>
      <c r="JJB74" s="42"/>
      <c r="JJC74" s="42"/>
      <c r="JJD74" s="42"/>
      <c r="JJE74" s="42"/>
      <c r="JJF74" s="42"/>
      <c r="JJG74" s="42"/>
      <c r="JJH74" s="42"/>
      <c r="JJI74" s="42"/>
      <c r="JJJ74" s="42"/>
      <c r="JJK74" s="42"/>
      <c r="JJL74" s="42"/>
      <c r="JJM74" s="42"/>
      <c r="JJN74" s="42"/>
      <c r="JJO74" s="42"/>
      <c r="JJP74" s="42"/>
      <c r="JJQ74" s="42"/>
      <c r="JJR74" s="42"/>
      <c r="JJS74" s="42"/>
      <c r="JJT74" s="42"/>
      <c r="JJU74" s="42"/>
      <c r="JJV74" s="42"/>
      <c r="JJW74" s="42"/>
      <c r="JJX74" s="42"/>
      <c r="JJY74" s="42"/>
      <c r="JJZ74" s="42"/>
      <c r="JKA74" s="42"/>
      <c r="JKB74" s="42"/>
      <c r="JKC74" s="42"/>
      <c r="JKD74" s="42"/>
      <c r="JKE74" s="42"/>
      <c r="JKF74" s="42"/>
      <c r="JKG74" s="42"/>
      <c r="JKH74" s="42"/>
      <c r="JKI74" s="42"/>
      <c r="JKJ74" s="42"/>
      <c r="JKK74" s="42"/>
      <c r="JKL74" s="42"/>
      <c r="JKM74" s="42"/>
      <c r="JKN74" s="42"/>
      <c r="JKO74" s="42"/>
      <c r="JKP74" s="42"/>
      <c r="JKQ74" s="42"/>
      <c r="JKR74" s="42"/>
      <c r="JKS74" s="42"/>
      <c r="JKT74" s="42"/>
      <c r="JKU74" s="42"/>
      <c r="JKV74" s="42"/>
      <c r="JKW74" s="42"/>
      <c r="JKX74" s="42"/>
      <c r="JKY74" s="42"/>
      <c r="JKZ74" s="42"/>
      <c r="JLA74" s="42"/>
      <c r="JLB74" s="42"/>
      <c r="JLC74" s="42"/>
      <c r="JLD74" s="42"/>
      <c r="JLE74" s="42"/>
      <c r="JLF74" s="42"/>
      <c r="JLG74" s="42"/>
      <c r="JLH74" s="42"/>
      <c r="JLI74" s="42"/>
      <c r="JLJ74" s="42"/>
      <c r="JLK74" s="42"/>
      <c r="JLL74" s="42"/>
      <c r="JLM74" s="42"/>
      <c r="JLN74" s="42"/>
      <c r="JLO74" s="42"/>
      <c r="JLP74" s="42"/>
      <c r="JLQ74" s="42"/>
      <c r="JLR74" s="42"/>
      <c r="JLS74" s="42"/>
      <c r="JLT74" s="42"/>
      <c r="JLU74" s="42"/>
      <c r="JLV74" s="42"/>
      <c r="JLW74" s="42"/>
      <c r="JLX74" s="42"/>
      <c r="JLY74" s="42"/>
      <c r="JLZ74" s="42"/>
      <c r="JMA74" s="42"/>
      <c r="JMB74" s="42"/>
      <c r="JMC74" s="42"/>
      <c r="JMD74" s="42"/>
      <c r="JME74" s="42"/>
      <c r="JMF74" s="42"/>
      <c r="JMG74" s="42"/>
      <c r="JMH74" s="42"/>
      <c r="JMI74" s="42"/>
      <c r="JMJ74" s="42"/>
      <c r="JMK74" s="42"/>
      <c r="JML74" s="42"/>
      <c r="JMM74" s="42"/>
      <c r="JMN74" s="42"/>
      <c r="JMO74" s="42"/>
      <c r="JMP74" s="42"/>
      <c r="JMQ74" s="42"/>
      <c r="JMR74" s="42"/>
      <c r="JMS74" s="42"/>
      <c r="JMT74" s="42"/>
      <c r="JMU74" s="42"/>
      <c r="JMV74" s="42"/>
      <c r="JMW74" s="42"/>
      <c r="JMX74" s="42"/>
      <c r="JMY74" s="42"/>
      <c r="JMZ74" s="42"/>
      <c r="JNA74" s="42"/>
      <c r="JNB74" s="42"/>
      <c r="JNC74" s="42"/>
      <c r="JND74" s="42"/>
      <c r="JNE74" s="42"/>
      <c r="JNF74" s="42"/>
      <c r="JNG74" s="42"/>
      <c r="JNH74" s="42"/>
      <c r="JNI74" s="42"/>
      <c r="JNJ74" s="42"/>
      <c r="JNK74" s="42"/>
      <c r="JNL74" s="42"/>
      <c r="JNM74" s="42"/>
      <c r="JNN74" s="42"/>
      <c r="JNO74" s="42"/>
      <c r="JNP74" s="42"/>
      <c r="JNQ74" s="42"/>
      <c r="JNR74" s="42"/>
      <c r="JNS74" s="42"/>
      <c r="JNT74" s="42"/>
      <c r="JNU74" s="42"/>
      <c r="JNV74" s="42"/>
      <c r="JNW74" s="42"/>
      <c r="JNX74" s="42"/>
      <c r="JNY74" s="42"/>
      <c r="JNZ74" s="42"/>
      <c r="JOA74" s="42"/>
      <c r="JOB74" s="42"/>
      <c r="JOC74" s="42"/>
      <c r="JOD74" s="42"/>
      <c r="JOE74" s="42"/>
      <c r="JOF74" s="42"/>
      <c r="JOG74" s="42"/>
      <c r="JOH74" s="42"/>
      <c r="JOI74" s="42"/>
      <c r="JOJ74" s="42"/>
      <c r="JOK74" s="42"/>
      <c r="JOL74" s="42"/>
      <c r="JOM74" s="42"/>
      <c r="JON74" s="42"/>
      <c r="JOO74" s="42"/>
      <c r="JOP74" s="42"/>
      <c r="JOQ74" s="42"/>
      <c r="JOR74" s="42"/>
      <c r="JOS74" s="42"/>
      <c r="JOT74" s="42"/>
      <c r="JOU74" s="42"/>
      <c r="JOV74" s="42"/>
      <c r="JOW74" s="42"/>
      <c r="JOX74" s="42"/>
      <c r="JOY74" s="42"/>
      <c r="JOZ74" s="42"/>
      <c r="JPA74" s="42"/>
      <c r="JPB74" s="42"/>
      <c r="JPC74" s="42"/>
      <c r="JPD74" s="42"/>
      <c r="JPE74" s="42"/>
      <c r="JPF74" s="42"/>
      <c r="JPG74" s="42"/>
      <c r="JPH74" s="42"/>
      <c r="JPI74" s="42"/>
      <c r="JPJ74" s="42"/>
      <c r="JPK74" s="42"/>
      <c r="JPL74" s="42"/>
      <c r="JPM74" s="42"/>
      <c r="JPN74" s="42"/>
      <c r="JPO74" s="42"/>
      <c r="JPP74" s="42"/>
      <c r="JPQ74" s="42"/>
      <c r="JPR74" s="42"/>
      <c r="JPS74" s="42"/>
      <c r="JPT74" s="42"/>
      <c r="JPU74" s="42"/>
      <c r="JPV74" s="42"/>
      <c r="JPW74" s="42"/>
      <c r="JPX74" s="42"/>
      <c r="JPY74" s="42"/>
      <c r="JPZ74" s="42"/>
      <c r="JQA74" s="42"/>
      <c r="JQB74" s="42"/>
      <c r="JQC74" s="42"/>
      <c r="JQD74" s="42"/>
      <c r="JQE74" s="42"/>
      <c r="JQF74" s="42"/>
      <c r="JQG74" s="42"/>
      <c r="JQH74" s="42"/>
      <c r="JQI74" s="42"/>
      <c r="JQJ74" s="42"/>
      <c r="JQK74" s="42"/>
      <c r="JQL74" s="42"/>
      <c r="JQM74" s="42"/>
      <c r="JQN74" s="42"/>
      <c r="JQO74" s="42"/>
      <c r="JQP74" s="42"/>
      <c r="JQQ74" s="42"/>
      <c r="JQR74" s="42"/>
      <c r="JQS74" s="42"/>
      <c r="JQT74" s="42"/>
      <c r="JQU74" s="42"/>
      <c r="JQV74" s="42"/>
      <c r="JQW74" s="42"/>
      <c r="JQX74" s="42"/>
      <c r="JQY74" s="42"/>
      <c r="JQZ74" s="42"/>
      <c r="JRA74" s="42"/>
      <c r="JRB74" s="42"/>
      <c r="JRC74" s="42"/>
      <c r="JRD74" s="42"/>
      <c r="JRE74" s="42"/>
      <c r="JRF74" s="42"/>
      <c r="JRG74" s="42"/>
      <c r="JRH74" s="42"/>
      <c r="JRI74" s="42"/>
      <c r="JRJ74" s="42"/>
      <c r="JRK74" s="42"/>
      <c r="JRL74" s="42"/>
      <c r="JRM74" s="42"/>
      <c r="JRN74" s="42"/>
      <c r="JRO74" s="42"/>
      <c r="JRP74" s="42"/>
      <c r="JRQ74" s="42"/>
      <c r="JRR74" s="42"/>
      <c r="JRS74" s="42"/>
      <c r="JRT74" s="42"/>
      <c r="JRU74" s="42"/>
      <c r="JRV74" s="42"/>
      <c r="JRW74" s="42"/>
      <c r="JRX74" s="42"/>
      <c r="JRY74" s="42"/>
      <c r="JRZ74" s="42"/>
      <c r="JSA74" s="42"/>
      <c r="JSB74" s="42"/>
      <c r="JSC74" s="42"/>
      <c r="JSD74" s="42"/>
      <c r="JSE74" s="42"/>
      <c r="JSF74" s="42"/>
      <c r="JSG74" s="42"/>
      <c r="JSH74" s="42"/>
      <c r="JSI74" s="42"/>
      <c r="JSJ74" s="42"/>
      <c r="JSK74" s="42"/>
      <c r="JSL74" s="42"/>
      <c r="JSM74" s="42"/>
      <c r="JSN74" s="42"/>
      <c r="JSO74" s="42"/>
      <c r="JSP74" s="42"/>
      <c r="JSQ74" s="42"/>
      <c r="JSR74" s="42"/>
      <c r="JSS74" s="42"/>
      <c r="JST74" s="42"/>
      <c r="JSU74" s="42"/>
      <c r="JSV74" s="42"/>
      <c r="JSW74" s="42"/>
      <c r="JSX74" s="42"/>
      <c r="JSY74" s="42"/>
      <c r="JSZ74" s="42"/>
      <c r="JTA74" s="42"/>
      <c r="JTB74" s="42"/>
      <c r="JTC74" s="42"/>
      <c r="JTD74" s="42"/>
      <c r="JTE74" s="42"/>
      <c r="JTF74" s="42"/>
      <c r="JTG74" s="42"/>
      <c r="JTH74" s="42"/>
      <c r="JTI74" s="42"/>
      <c r="JTJ74" s="42"/>
      <c r="JTK74" s="42"/>
      <c r="JTL74" s="42"/>
      <c r="JTM74" s="42"/>
      <c r="JTN74" s="42"/>
      <c r="JTO74" s="42"/>
      <c r="JTP74" s="42"/>
      <c r="JTQ74" s="42"/>
      <c r="JTR74" s="42"/>
      <c r="JTS74" s="42"/>
      <c r="JTT74" s="42"/>
      <c r="JTU74" s="42"/>
      <c r="JTV74" s="42"/>
      <c r="JTW74" s="42"/>
      <c r="JTX74" s="42"/>
      <c r="JTY74" s="42"/>
      <c r="JTZ74" s="42"/>
      <c r="JUA74" s="42"/>
      <c r="JUB74" s="42"/>
      <c r="JUC74" s="42"/>
      <c r="JUD74" s="42"/>
      <c r="JUE74" s="42"/>
      <c r="JUF74" s="42"/>
      <c r="JUG74" s="42"/>
      <c r="JUH74" s="42"/>
      <c r="JUI74" s="42"/>
      <c r="JUJ74" s="42"/>
      <c r="JUK74" s="42"/>
      <c r="JUL74" s="42"/>
      <c r="JUM74" s="42"/>
      <c r="JUN74" s="42"/>
      <c r="JUO74" s="42"/>
      <c r="JUP74" s="42"/>
      <c r="JUQ74" s="42"/>
      <c r="JUR74" s="42"/>
      <c r="JUS74" s="42"/>
      <c r="JUT74" s="42"/>
      <c r="JUU74" s="42"/>
      <c r="JUV74" s="42"/>
      <c r="JUW74" s="42"/>
      <c r="JUX74" s="42"/>
      <c r="JUY74" s="42"/>
      <c r="JUZ74" s="42"/>
      <c r="JVA74" s="42"/>
      <c r="JVB74" s="42"/>
      <c r="JVC74" s="42"/>
      <c r="JVD74" s="42"/>
      <c r="JVE74" s="42"/>
      <c r="JVF74" s="42"/>
      <c r="JVG74" s="42"/>
      <c r="JVH74" s="42"/>
      <c r="JVI74" s="42"/>
      <c r="JVJ74" s="42"/>
      <c r="JVK74" s="42"/>
      <c r="JVL74" s="42"/>
      <c r="JVM74" s="42"/>
      <c r="JVN74" s="42"/>
      <c r="JVO74" s="42"/>
      <c r="JVP74" s="42"/>
      <c r="JVQ74" s="42"/>
      <c r="JVR74" s="42"/>
      <c r="JVS74" s="42"/>
      <c r="JVT74" s="42"/>
      <c r="JVU74" s="42"/>
      <c r="JVV74" s="42"/>
      <c r="JVW74" s="42"/>
      <c r="JVX74" s="42"/>
      <c r="JVY74" s="42"/>
      <c r="JVZ74" s="42"/>
      <c r="JWA74" s="42"/>
      <c r="JWB74" s="42"/>
      <c r="JWC74" s="42"/>
      <c r="JWD74" s="42"/>
      <c r="JWE74" s="42"/>
      <c r="JWF74" s="42"/>
      <c r="JWG74" s="42"/>
      <c r="JWH74" s="42"/>
      <c r="JWI74" s="42"/>
      <c r="JWJ74" s="42"/>
      <c r="JWK74" s="42"/>
      <c r="JWL74" s="42"/>
      <c r="JWM74" s="42"/>
      <c r="JWN74" s="42"/>
      <c r="JWO74" s="42"/>
      <c r="JWP74" s="42"/>
      <c r="JWQ74" s="42"/>
      <c r="JWR74" s="42"/>
      <c r="JWS74" s="42"/>
      <c r="JWT74" s="42"/>
      <c r="JWU74" s="42"/>
      <c r="JWV74" s="42"/>
      <c r="JWW74" s="42"/>
      <c r="JWX74" s="42"/>
      <c r="JWY74" s="42"/>
      <c r="JWZ74" s="42"/>
      <c r="JXA74" s="42"/>
      <c r="JXB74" s="42"/>
      <c r="JXC74" s="42"/>
      <c r="JXD74" s="42"/>
      <c r="JXE74" s="42"/>
      <c r="JXF74" s="42"/>
      <c r="JXG74" s="42"/>
      <c r="JXH74" s="42"/>
      <c r="JXI74" s="42"/>
      <c r="JXJ74" s="42"/>
      <c r="JXK74" s="42"/>
      <c r="JXL74" s="42"/>
      <c r="JXM74" s="42"/>
      <c r="JXN74" s="42"/>
      <c r="JXO74" s="42"/>
      <c r="JXP74" s="42"/>
      <c r="JXQ74" s="42"/>
      <c r="JXR74" s="42"/>
      <c r="JXS74" s="42"/>
      <c r="JXT74" s="42"/>
      <c r="JXU74" s="42"/>
      <c r="JXV74" s="42"/>
      <c r="JXW74" s="42"/>
      <c r="JXX74" s="42"/>
      <c r="JXY74" s="42"/>
      <c r="JXZ74" s="42"/>
      <c r="JYA74" s="42"/>
      <c r="JYB74" s="42"/>
      <c r="JYC74" s="42"/>
      <c r="JYD74" s="42"/>
      <c r="JYE74" s="42"/>
      <c r="JYF74" s="42"/>
      <c r="JYG74" s="42"/>
      <c r="JYH74" s="42"/>
      <c r="JYI74" s="42"/>
      <c r="JYJ74" s="42"/>
      <c r="JYK74" s="42"/>
      <c r="JYL74" s="42"/>
      <c r="JYM74" s="42"/>
      <c r="JYN74" s="42"/>
      <c r="JYO74" s="42"/>
      <c r="JYP74" s="42"/>
      <c r="JYQ74" s="42"/>
      <c r="JYR74" s="42"/>
      <c r="JYS74" s="42"/>
      <c r="JYT74" s="42"/>
      <c r="JYU74" s="42"/>
      <c r="JYV74" s="42"/>
      <c r="JYW74" s="42"/>
      <c r="JYX74" s="42"/>
      <c r="JYY74" s="42"/>
      <c r="JYZ74" s="42"/>
      <c r="JZA74" s="42"/>
      <c r="JZB74" s="42"/>
      <c r="JZC74" s="42"/>
      <c r="JZD74" s="42"/>
      <c r="JZE74" s="42"/>
      <c r="JZF74" s="42"/>
      <c r="JZG74" s="42"/>
      <c r="JZH74" s="42"/>
      <c r="JZI74" s="42"/>
      <c r="JZJ74" s="42"/>
      <c r="JZK74" s="42"/>
      <c r="JZL74" s="42"/>
      <c r="JZM74" s="42"/>
      <c r="JZN74" s="42"/>
      <c r="JZO74" s="42"/>
      <c r="JZP74" s="42"/>
      <c r="JZQ74" s="42"/>
      <c r="JZR74" s="42"/>
      <c r="JZS74" s="42"/>
      <c r="JZT74" s="42"/>
      <c r="JZU74" s="42"/>
      <c r="JZV74" s="42"/>
      <c r="JZW74" s="42"/>
      <c r="JZX74" s="42"/>
      <c r="JZY74" s="42"/>
      <c r="JZZ74" s="42"/>
      <c r="KAA74" s="42"/>
      <c r="KAB74" s="42"/>
      <c r="KAC74" s="42"/>
      <c r="KAD74" s="42"/>
      <c r="KAE74" s="42"/>
      <c r="KAF74" s="42"/>
      <c r="KAG74" s="42"/>
      <c r="KAH74" s="42"/>
      <c r="KAI74" s="42"/>
      <c r="KAJ74" s="42"/>
      <c r="KAK74" s="42"/>
      <c r="KAL74" s="42"/>
      <c r="KAM74" s="42"/>
      <c r="KAN74" s="42"/>
      <c r="KAO74" s="42"/>
      <c r="KAP74" s="42"/>
      <c r="KAQ74" s="42"/>
      <c r="KAR74" s="42"/>
      <c r="KAS74" s="42"/>
      <c r="KAT74" s="42"/>
      <c r="KAU74" s="42"/>
      <c r="KAV74" s="42"/>
      <c r="KAW74" s="42"/>
      <c r="KAX74" s="42"/>
      <c r="KAY74" s="42"/>
      <c r="KAZ74" s="42"/>
      <c r="KBA74" s="42"/>
      <c r="KBB74" s="42"/>
      <c r="KBC74" s="42"/>
      <c r="KBD74" s="42"/>
      <c r="KBE74" s="42"/>
      <c r="KBF74" s="42"/>
      <c r="KBG74" s="42"/>
      <c r="KBH74" s="42"/>
      <c r="KBI74" s="42"/>
      <c r="KBJ74" s="42"/>
      <c r="KBK74" s="42"/>
      <c r="KBL74" s="42"/>
      <c r="KBM74" s="42"/>
      <c r="KBN74" s="42"/>
      <c r="KBO74" s="42"/>
      <c r="KBP74" s="42"/>
      <c r="KBQ74" s="42"/>
      <c r="KBR74" s="42"/>
      <c r="KBS74" s="42"/>
      <c r="KBT74" s="42"/>
      <c r="KBU74" s="42"/>
      <c r="KBV74" s="42"/>
      <c r="KBW74" s="42"/>
      <c r="KBX74" s="42"/>
      <c r="KBY74" s="42"/>
      <c r="KBZ74" s="42"/>
      <c r="KCA74" s="42"/>
      <c r="KCB74" s="42"/>
      <c r="KCC74" s="42"/>
      <c r="KCD74" s="42"/>
      <c r="KCE74" s="42"/>
      <c r="KCF74" s="42"/>
      <c r="KCG74" s="42"/>
      <c r="KCH74" s="42"/>
      <c r="KCI74" s="42"/>
      <c r="KCJ74" s="42"/>
      <c r="KCK74" s="42"/>
      <c r="KCL74" s="42"/>
      <c r="KCM74" s="42"/>
      <c r="KCN74" s="42"/>
      <c r="KCO74" s="42"/>
      <c r="KCP74" s="42"/>
      <c r="KCQ74" s="42"/>
      <c r="KCR74" s="42"/>
      <c r="KCS74" s="42"/>
      <c r="KCT74" s="42"/>
      <c r="KCU74" s="42"/>
      <c r="KCV74" s="42"/>
      <c r="KCW74" s="42"/>
      <c r="KCX74" s="42"/>
      <c r="KCY74" s="42"/>
      <c r="KCZ74" s="42"/>
      <c r="KDA74" s="42"/>
      <c r="KDB74" s="42"/>
      <c r="KDC74" s="42"/>
      <c r="KDD74" s="42"/>
      <c r="KDE74" s="42"/>
      <c r="KDF74" s="42"/>
      <c r="KDG74" s="42"/>
      <c r="KDH74" s="42"/>
      <c r="KDI74" s="42"/>
      <c r="KDJ74" s="42"/>
      <c r="KDK74" s="42"/>
      <c r="KDL74" s="42"/>
      <c r="KDM74" s="42"/>
      <c r="KDN74" s="42"/>
      <c r="KDO74" s="42"/>
      <c r="KDP74" s="42"/>
      <c r="KDQ74" s="42"/>
      <c r="KDR74" s="42"/>
      <c r="KDS74" s="42"/>
      <c r="KDT74" s="42"/>
      <c r="KDU74" s="42"/>
      <c r="KDV74" s="42"/>
      <c r="KDW74" s="42"/>
      <c r="KDX74" s="42"/>
      <c r="KDY74" s="42"/>
      <c r="KDZ74" s="42"/>
      <c r="KEA74" s="42"/>
      <c r="KEB74" s="42"/>
      <c r="KEC74" s="42"/>
      <c r="KED74" s="42"/>
      <c r="KEE74" s="42"/>
      <c r="KEF74" s="42"/>
      <c r="KEG74" s="42"/>
      <c r="KEH74" s="42"/>
      <c r="KEI74" s="42"/>
      <c r="KEJ74" s="42"/>
      <c r="KEK74" s="42"/>
      <c r="KEL74" s="42"/>
      <c r="KEM74" s="42"/>
      <c r="KEN74" s="42"/>
      <c r="KEO74" s="42"/>
      <c r="KEP74" s="42"/>
      <c r="KEQ74" s="42"/>
      <c r="KER74" s="42"/>
      <c r="KES74" s="42"/>
      <c r="KET74" s="42"/>
      <c r="KEU74" s="42"/>
      <c r="KEV74" s="42"/>
      <c r="KEW74" s="42"/>
      <c r="KEX74" s="42"/>
      <c r="KEY74" s="42"/>
      <c r="KEZ74" s="42"/>
      <c r="KFA74" s="42"/>
      <c r="KFB74" s="42"/>
      <c r="KFC74" s="42"/>
      <c r="KFD74" s="42"/>
      <c r="KFE74" s="42"/>
      <c r="KFF74" s="42"/>
      <c r="KFG74" s="42"/>
      <c r="KFH74" s="42"/>
      <c r="KFI74" s="42"/>
      <c r="KFJ74" s="42"/>
      <c r="KFK74" s="42"/>
      <c r="KFL74" s="42"/>
      <c r="KFM74" s="42"/>
      <c r="KFN74" s="42"/>
      <c r="KFO74" s="42"/>
      <c r="KFP74" s="42"/>
      <c r="KFQ74" s="42"/>
      <c r="KFR74" s="42"/>
      <c r="KFS74" s="42"/>
      <c r="KFT74" s="42"/>
      <c r="KFU74" s="42"/>
      <c r="KFV74" s="42"/>
      <c r="KFW74" s="42"/>
      <c r="KFX74" s="42"/>
      <c r="KFY74" s="42"/>
      <c r="KFZ74" s="42"/>
      <c r="KGA74" s="42"/>
      <c r="KGB74" s="42"/>
      <c r="KGC74" s="42"/>
      <c r="KGD74" s="42"/>
      <c r="KGE74" s="42"/>
      <c r="KGF74" s="42"/>
      <c r="KGG74" s="42"/>
      <c r="KGH74" s="42"/>
      <c r="KGI74" s="42"/>
      <c r="KGJ74" s="42"/>
      <c r="KGK74" s="42"/>
      <c r="KGL74" s="42"/>
      <c r="KGM74" s="42"/>
      <c r="KGN74" s="42"/>
      <c r="KGO74" s="42"/>
      <c r="KGP74" s="42"/>
      <c r="KGQ74" s="42"/>
      <c r="KGR74" s="42"/>
      <c r="KGS74" s="42"/>
      <c r="KGT74" s="42"/>
      <c r="KGU74" s="42"/>
      <c r="KGV74" s="42"/>
      <c r="KGW74" s="42"/>
      <c r="KGX74" s="42"/>
      <c r="KGY74" s="42"/>
      <c r="KGZ74" s="42"/>
      <c r="KHA74" s="42"/>
      <c r="KHB74" s="42"/>
      <c r="KHC74" s="42"/>
      <c r="KHD74" s="42"/>
      <c r="KHE74" s="42"/>
      <c r="KHF74" s="42"/>
      <c r="KHG74" s="42"/>
      <c r="KHH74" s="42"/>
      <c r="KHI74" s="42"/>
      <c r="KHJ74" s="42"/>
      <c r="KHK74" s="42"/>
      <c r="KHL74" s="42"/>
      <c r="KHM74" s="42"/>
      <c r="KHN74" s="42"/>
      <c r="KHO74" s="42"/>
      <c r="KHP74" s="42"/>
      <c r="KHQ74" s="42"/>
      <c r="KHR74" s="42"/>
      <c r="KHS74" s="42"/>
      <c r="KHT74" s="42"/>
      <c r="KHU74" s="42"/>
      <c r="KHV74" s="42"/>
      <c r="KHW74" s="42"/>
      <c r="KHX74" s="42"/>
      <c r="KHY74" s="42"/>
      <c r="KHZ74" s="42"/>
      <c r="KIA74" s="42"/>
      <c r="KIB74" s="42"/>
      <c r="KIC74" s="42"/>
      <c r="KID74" s="42"/>
      <c r="KIE74" s="42"/>
      <c r="KIF74" s="42"/>
      <c r="KIG74" s="42"/>
      <c r="KIH74" s="42"/>
      <c r="KII74" s="42"/>
      <c r="KIJ74" s="42"/>
      <c r="KIK74" s="42"/>
      <c r="KIL74" s="42"/>
      <c r="KIM74" s="42"/>
      <c r="KIN74" s="42"/>
      <c r="KIO74" s="42"/>
      <c r="KIP74" s="42"/>
      <c r="KIQ74" s="42"/>
      <c r="KIR74" s="42"/>
      <c r="KIS74" s="42"/>
      <c r="KIT74" s="42"/>
      <c r="KIU74" s="42"/>
      <c r="KIV74" s="42"/>
      <c r="KIW74" s="42"/>
      <c r="KIX74" s="42"/>
      <c r="KIY74" s="42"/>
      <c r="KIZ74" s="42"/>
      <c r="KJA74" s="42"/>
      <c r="KJB74" s="42"/>
      <c r="KJC74" s="42"/>
      <c r="KJD74" s="42"/>
      <c r="KJE74" s="42"/>
      <c r="KJF74" s="42"/>
      <c r="KJG74" s="42"/>
      <c r="KJH74" s="42"/>
      <c r="KJI74" s="42"/>
      <c r="KJJ74" s="42"/>
      <c r="KJK74" s="42"/>
      <c r="KJL74" s="42"/>
      <c r="KJM74" s="42"/>
      <c r="KJN74" s="42"/>
      <c r="KJO74" s="42"/>
      <c r="KJP74" s="42"/>
      <c r="KJQ74" s="42"/>
      <c r="KJR74" s="42"/>
      <c r="KJS74" s="42"/>
      <c r="KJT74" s="42"/>
      <c r="KJU74" s="42"/>
      <c r="KJV74" s="42"/>
      <c r="KJW74" s="42"/>
      <c r="KJX74" s="42"/>
      <c r="KJY74" s="42"/>
      <c r="KJZ74" s="42"/>
      <c r="KKA74" s="42"/>
      <c r="KKB74" s="42"/>
      <c r="KKC74" s="42"/>
      <c r="KKD74" s="42"/>
      <c r="KKE74" s="42"/>
      <c r="KKF74" s="42"/>
      <c r="KKG74" s="42"/>
      <c r="KKH74" s="42"/>
      <c r="KKI74" s="42"/>
      <c r="KKJ74" s="42"/>
      <c r="KKK74" s="42"/>
      <c r="KKL74" s="42"/>
      <c r="KKM74" s="42"/>
      <c r="KKN74" s="42"/>
      <c r="KKO74" s="42"/>
      <c r="KKP74" s="42"/>
      <c r="KKQ74" s="42"/>
      <c r="KKR74" s="42"/>
      <c r="KKS74" s="42"/>
      <c r="KKT74" s="42"/>
      <c r="KKU74" s="42"/>
      <c r="KKV74" s="42"/>
      <c r="KKW74" s="42"/>
      <c r="KKX74" s="42"/>
      <c r="KKY74" s="42"/>
      <c r="KKZ74" s="42"/>
      <c r="KLA74" s="42"/>
      <c r="KLB74" s="42"/>
      <c r="KLC74" s="42"/>
      <c r="KLD74" s="42"/>
      <c r="KLE74" s="42"/>
      <c r="KLF74" s="42"/>
      <c r="KLG74" s="42"/>
      <c r="KLH74" s="42"/>
      <c r="KLI74" s="42"/>
      <c r="KLJ74" s="42"/>
      <c r="KLK74" s="42"/>
      <c r="KLL74" s="42"/>
      <c r="KLM74" s="42"/>
      <c r="KLN74" s="42"/>
      <c r="KLO74" s="42"/>
      <c r="KLP74" s="42"/>
      <c r="KLQ74" s="42"/>
      <c r="KLR74" s="42"/>
      <c r="KLS74" s="42"/>
      <c r="KLT74" s="42"/>
      <c r="KLU74" s="42"/>
      <c r="KLV74" s="42"/>
      <c r="KLW74" s="42"/>
      <c r="KLX74" s="42"/>
      <c r="KLY74" s="42"/>
      <c r="KLZ74" s="42"/>
      <c r="KMA74" s="42"/>
      <c r="KMB74" s="42"/>
      <c r="KMC74" s="42"/>
      <c r="KMD74" s="42"/>
      <c r="KME74" s="42"/>
      <c r="KMF74" s="42"/>
      <c r="KMG74" s="42"/>
      <c r="KMH74" s="42"/>
      <c r="KMI74" s="42"/>
      <c r="KMJ74" s="42"/>
      <c r="KMK74" s="42"/>
      <c r="KML74" s="42"/>
      <c r="KMM74" s="42"/>
      <c r="KMN74" s="42"/>
      <c r="KMO74" s="42"/>
      <c r="KMP74" s="42"/>
      <c r="KMQ74" s="42"/>
      <c r="KMR74" s="42"/>
      <c r="KMS74" s="42"/>
      <c r="KMT74" s="42"/>
      <c r="KMU74" s="42"/>
      <c r="KMV74" s="42"/>
      <c r="KMW74" s="42"/>
      <c r="KMX74" s="42"/>
      <c r="KMY74" s="42"/>
      <c r="KMZ74" s="42"/>
      <c r="KNA74" s="42"/>
      <c r="KNB74" s="42"/>
      <c r="KNC74" s="42"/>
      <c r="KND74" s="42"/>
      <c r="KNE74" s="42"/>
      <c r="KNF74" s="42"/>
      <c r="KNG74" s="42"/>
      <c r="KNH74" s="42"/>
      <c r="KNI74" s="42"/>
      <c r="KNJ74" s="42"/>
      <c r="KNK74" s="42"/>
      <c r="KNL74" s="42"/>
      <c r="KNM74" s="42"/>
      <c r="KNN74" s="42"/>
      <c r="KNO74" s="42"/>
      <c r="KNP74" s="42"/>
      <c r="KNQ74" s="42"/>
      <c r="KNR74" s="42"/>
      <c r="KNS74" s="42"/>
      <c r="KNT74" s="42"/>
      <c r="KNU74" s="42"/>
      <c r="KNV74" s="42"/>
      <c r="KNW74" s="42"/>
      <c r="KNX74" s="42"/>
      <c r="KNY74" s="42"/>
      <c r="KNZ74" s="42"/>
      <c r="KOA74" s="42"/>
      <c r="KOB74" s="42"/>
      <c r="KOC74" s="42"/>
      <c r="KOD74" s="42"/>
      <c r="KOE74" s="42"/>
      <c r="KOF74" s="42"/>
      <c r="KOG74" s="42"/>
      <c r="KOH74" s="42"/>
      <c r="KOI74" s="42"/>
      <c r="KOJ74" s="42"/>
      <c r="KOK74" s="42"/>
      <c r="KOL74" s="42"/>
      <c r="KOM74" s="42"/>
      <c r="KON74" s="42"/>
      <c r="KOO74" s="42"/>
      <c r="KOP74" s="42"/>
      <c r="KOQ74" s="42"/>
      <c r="KOR74" s="42"/>
      <c r="KOS74" s="42"/>
      <c r="KOT74" s="42"/>
      <c r="KOU74" s="42"/>
      <c r="KOV74" s="42"/>
      <c r="KOW74" s="42"/>
      <c r="KOX74" s="42"/>
      <c r="KOY74" s="42"/>
      <c r="KOZ74" s="42"/>
      <c r="KPA74" s="42"/>
      <c r="KPB74" s="42"/>
      <c r="KPC74" s="42"/>
      <c r="KPD74" s="42"/>
      <c r="KPE74" s="42"/>
      <c r="KPF74" s="42"/>
      <c r="KPG74" s="42"/>
      <c r="KPH74" s="42"/>
      <c r="KPI74" s="42"/>
      <c r="KPJ74" s="42"/>
      <c r="KPK74" s="42"/>
      <c r="KPL74" s="42"/>
      <c r="KPM74" s="42"/>
      <c r="KPN74" s="42"/>
      <c r="KPO74" s="42"/>
      <c r="KPP74" s="42"/>
      <c r="KPQ74" s="42"/>
      <c r="KPR74" s="42"/>
      <c r="KPS74" s="42"/>
      <c r="KPT74" s="42"/>
      <c r="KPU74" s="42"/>
      <c r="KPV74" s="42"/>
      <c r="KPW74" s="42"/>
      <c r="KPX74" s="42"/>
      <c r="KPY74" s="42"/>
      <c r="KPZ74" s="42"/>
      <c r="KQA74" s="42"/>
      <c r="KQB74" s="42"/>
      <c r="KQC74" s="42"/>
      <c r="KQD74" s="42"/>
      <c r="KQE74" s="42"/>
      <c r="KQF74" s="42"/>
      <c r="KQG74" s="42"/>
      <c r="KQH74" s="42"/>
      <c r="KQI74" s="42"/>
      <c r="KQJ74" s="42"/>
      <c r="KQK74" s="42"/>
      <c r="KQL74" s="42"/>
      <c r="KQM74" s="42"/>
      <c r="KQN74" s="42"/>
      <c r="KQO74" s="42"/>
      <c r="KQP74" s="42"/>
      <c r="KQQ74" s="42"/>
      <c r="KQR74" s="42"/>
      <c r="KQS74" s="42"/>
      <c r="KQT74" s="42"/>
      <c r="KQU74" s="42"/>
      <c r="KQV74" s="42"/>
      <c r="KQW74" s="42"/>
      <c r="KQX74" s="42"/>
      <c r="KQY74" s="42"/>
      <c r="KQZ74" s="42"/>
      <c r="KRA74" s="42"/>
      <c r="KRB74" s="42"/>
      <c r="KRC74" s="42"/>
      <c r="KRD74" s="42"/>
      <c r="KRE74" s="42"/>
      <c r="KRF74" s="42"/>
      <c r="KRG74" s="42"/>
      <c r="KRH74" s="42"/>
      <c r="KRI74" s="42"/>
      <c r="KRJ74" s="42"/>
      <c r="KRK74" s="42"/>
      <c r="KRL74" s="42"/>
      <c r="KRM74" s="42"/>
      <c r="KRN74" s="42"/>
      <c r="KRO74" s="42"/>
      <c r="KRP74" s="42"/>
      <c r="KRQ74" s="42"/>
      <c r="KRR74" s="42"/>
      <c r="KRS74" s="42"/>
      <c r="KRT74" s="42"/>
      <c r="KRU74" s="42"/>
      <c r="KRV74" s="42"/>
      <c r="KRW74" s="42"/>
      <c r="KRX74" s="42"/>
      <c r="KRY74" s="42"/>
      <c r="KRZ74" s="42"/>
      <c r="KSA74" s="42"/>
      <c r="KSB74" s="42"/>
      <c r="KSC74" s="42"/>
      <c r="KSD74" s="42"/>
      <c r="KSE74" s="42"/>
      <c r="KSF74" s="42"/>
      <c r="KSG74" s="42"/>
      <c r="KSH74" s="42"/>
      <c r="KSI74" s="42"/>
      <c r="KSJ74" s="42"/>
      <c r="KSK74" s="42"/>
      <c r="KSL74" s="42"/>
      <c r="KSM74" s="42"/>
      <c r="KSN74" s="42"/>
      <c r="KSO74" s="42"/>
      <c r="KSP74" s="42"/>
      <c r="KSQ74" s="42"/>
      <c r="KSR74" s="42"/>
      <c r="KSS74" s="42"/>
      <c r="KST74" s="42"/>
      <c r="KSU74" s="42"/>
      <c r="KSV74" s="42"/>
      <c r="KSW74" s="42"/>
      <c r="KSX74" s="42"/>
      <c r="KSY74" s="42"/>
      <c r="KSZ74" s="42"/>
      <c r="KTA74" s="42"/>
      <c r="KTB74" s="42"/>
      <c r="KTC74" s="42"/>
      <c r="KTD74" s="42"/>
      <c r="KTE74" s="42"/>
      <c r="KTF74" s="42"/>
      <c r="KTG74" s="42"/>
      <c r="KTH74" s="42"/>
      <c r="KTI74" s="42"/>
      <c r="KTJ74" s="42"/>
      <c r="KTK74" s="42"/>
      <c r="KTL74" s="42"/>
      <c r="KTM74" s="42"/>
      <c r="KTN74" s="42"/>
      <c r="KTO74" s="42"/>
      <c r="KTP74" s="42"/>
      <c r="KTQ74" s="42"/>
      <c r="KTR74" s="42"/>
      <c r="KTS74" s="42"/>
      <c r="KTT74" s="42"/>
      <c r="KTU74" s="42"/>
      <c r="KTV74" s="42"/>
      <c r="KTW74" s="42"/>
      <c r="KTX74" s="42"/>
      <c r="KTY74" s="42"/>
      <c r="KTZ74" s="42"/>
      <c r="KUA74" s="42"/>
      <c r="KUB74" s="42"/>
      <c r="KUC74" s="42"/>
      <c r="KUD74" s="42"/>
      <c r="KUE74" s="42"/>
      <c r="KUF74" s="42"/>
      <c r="KUG74" s="42"/>
      <c r="KUH74" s="42"/>
      <c r="KUI74" s="42"/>
      <c r="KUJ74" s="42"/>
      <c r="KUK74" s="42"/>
      <c r="KUL74" s="42"/>
      <c r="KUM74" s="42"/>
      <c r="KUN74" s="42"/>
      <c r="KUO74" s="42"/>
      <c r="KUP74" s="42"/>
      <c r="KUQ74" s="42"/>
      <c r="KUR74" s="42"/>
      <c r="KUS74" s="42"/>
      <c r="KUT74" s="42"/>
      <c r="KUU74" s="42"/>
      <c r="KUV74" s="42"/>
      <c r="KUW74" s="42"/>
      <c r="KUX74" s="42"/>
      <c r="KUY74" s="42"/>
      <c r="KUZ74" s="42"/>
      <c r="KVA74" s="42"/>
      <c r="KVB74" s="42"/>
      <c r="KVC74" s="42"/>
      <c r="KVD74" s="42"/>
      <c r="KVE74" s="42"/>
      <c r="KVF74" s="42"/>
      <c r="KVG74" s="42"/>
      <c r="KVH74" s="42"/>
      <c r="KVI74" s="42"/>
      <c r="KVJ74" s="42"/>
      <c r="KVK74" s="42"/>
      <c r="KVL74" s="42"/>
      <c r="KVM74" s="42"/>
      <c r="KVN74" s="42"/>
      <c r="KVO74" s="42"/>
      <c r="KVP74" s="42"/>
      <c r="KVQ74" s="42"/>
      <c r="KVR74" s="42"/>
      <c r="KVS74" s="42"/>
      <c r="KVT74" s="42"/>
      <c r="KVU74" s="42"/>
      <c r="KVV74" s="42"/>
      <c r="KVW74" s="42"/>
      <c r="KVX74" s="42"/>
      <c r="KVY74" s="42"/>
      <c r="KVZ74" s="42"/>
      <c r="KWA74" s="42"/>
      <c r="KWB74" s="42"/>
      <c r="KWC74" s="42"/>
      <c r="KWD74" s="42"/>
      <c r="KWE74" s="42"/>
      <c r="KWF74" s="42"/>
      <c r="KWG74" s="42"/>
      <c r="KWH74" s="42"/>
      <c r="KWI74" s="42"/>
      <c r="KWJ74" s="42"/>
      <c r="KWK74" s="42"/>
      <c r="KWL74" s="42"/>
      <c r="KWM74" s="42"/>
      <c r="KWN74" s="42"/>
      <c r="KWO74" s="42"/>
      <c r="KWP74" s="42"/>
      <c r="KWQ74" s="42"/>
      <c r="KWR74" s="42"/>
      <c r="KWS74" s="42"/>
      <c r="KWT74" s="42"/>
      <c r="KWU74" s="42"/>
      <c r="KWV74" s="42"/>
      <c r="KWW74" s="42"/>
      <c r="KWX74" s="42"/>
      <c r="KWY74" s="42"/>
      <c r="KWZ74" s="42"/>
      <c r="KXA74" s="42"/>
      <c r="KXB74" s="42"/>
      <c r="KXC74" s="42"/>
      <c r="KXD74" s="42"/>
      <c r="KXE74" s="42"/>
      <c r="KXF74" s="42"/>
      <c r="KXG74" s="42"/>
      <c r="KXH74" s="42"/>
      <c r="KXI74" s="42"/>
      <c r="KXJ74" s="42"/>
      <c r="KXK74" s="42"/>
      <c r="KXL74" s="42"/>
      <c r="KXM74" s="42"/>
      <c r="KXN74" s="42"/>
      <c r="KXO74" s="42"/>
      <c r="KXP74" s="42"/>
      <c r="KXQ74" s="42"/>
      <c r="KXR74" s="42"/>
      <c r="KXS74" s="42"/>
      <c r="KXT74" s="42"/>
      <c r="KXU74" s="42"/>
      <c r="KXV74" s="42"/>
      <c r="KXW74" s="42"/>
      <c r="KXX74" s="42"/>
      <c r="KXY74" s="42"/>
      <c r="KXZ74" s="42"/>
      <c r="KYA74" s="42"/>
      <c r="KYB74" s="42"/>
      <c r="KYC74" s="42"/>
      <c r="KYD74" s="42"/>
      <c r="KYE74" s="42"/>
      <c r="KYF74" s="42"/>
      <c r="KYG74" s="42"/>
      <c r="KYH74" s="42"/>
      <c r="KYI74" s="42"/>
      <c r="KYJ74" s="42"/>
      <c r="KYK74" s="42"/>
      <c r="KYL74" s="42"/>
      <c r="KYM74" s="42"/>
      <c r="KYN74" s="42"/>
      <c r="KYO74" s="42"/>
      <c r="KYP74" s="42"/>
      <c r="KYQ74" s="42"/>
      <c r="KYR74" s="42"/>
      <c r="KYS74" s="42"/>
      <c r="KYT74" s="42"/>
      <c r="KYU74" s="42"/>
      <c r="KYV74" s="42"/>
      <c r="KYW74" s="42"/>
      <c r="KYX74" s="42"/>
      <c r="KYY74" s="42"/>
      <c r="KYZ74" s="42"/>
      <c r="KZA74" s="42"/>
      <c r="KZB74" s="42"/>
      <c r="KZC74" s="42"/>
      <c r="KZD74" s="42"/>
      <c r="KZE74" s="42"/>
      <c r="KZF74" s="42"/>
      <c r="KZG74" s="42"/>
      <c r="KZH74" s="42"/>
      <c r="KZI74" s="42"/>
      <c r="KZJ74" s="42"/>
      <c r="KZK74" s="42"/>
      <c r="KZL74" s="42"/>
      <c r="KZM74" s="42"/>
      <c r="KZN74" s="42"/>
      <c r="KZO74" s="42"/>
      <c r="KZP74" s="42"/>
      <c r="KZQ74" s="42"/>
      <c r="KZR74" s="42"/>
      <c r="KZS74" s="42"/>
      <c r="KZT74" s="42"/>
      <c r="KZU74" s="42"/>
      <c r="KZV74" s="42"/>
      <c r="KZW74" s="42"/>
      <c r="KZX74" s="42"/>
      <c r="KZY74" s="42"/>
      <c r="KZZ74" s="42"/>
      <c r="LAA74" s="42"/>
      <c r="LAB74" s="42"/>
      <c r="LAC74" s="42"/>
      <c r="LAD74" s="42"/>
      <c r="LAE74" s="42"/>
      <c r="LAF74" s="42"/>
      <c r="LAG74" s="42"/>
      <c r="LAH74" s="42"/>
      <c r="LAI74" s="42"/>
      <c r="LAJ74" s="42"/>
      <c r="LAK74" s="42"/>
      <c r="LAL74" s="42"/>
      <c r="LAM74" s="42"/>
      <c r="LAN74" s="42"/>
      <c r="LAO74" s="42"/>
      <c r="LAP74" s="42"/>
      <c r="LAQ74" s="42"/>
      <c r="LAR74" s="42"/>
      <c r="LAS74" s="42"/>
      <c r="LAT74" s="42"/>
      <c r="LAU74" s="42"/>
      <c r="LAV74" s="42"/>
      <c r="LAW74" s="42"/>
      <c r="LAX74" s="42"/>
      <c r="LAY74" s="42"/>
      <c r="LAZ74" s="42"/>
      <c r="LBA74" s="42"/>
      <c r="LBB74" s="42"/>
      <c r="LBC74" s="42"/>
      <c r="LBD74" s="42"/>
      <c r="LBE74" s="42"/>
      <c r="LBF74" s="42"/>
      <c r="LBG74" s="42"/>
      <c r="LBH74" s="42"/>
      <c r="LBI74" s="42"/>
      <c r="LBJ74" s="42"/>
      <c r="LBK74" s="42"/>
      <c r="LBL74" s="42"/>
      <c r="LBM74" s="42"/>
      <c r="LBN74" s="42"/>
      <c r="LBO74" s="42"/>
      <c r="LBP74" s="42"/>
      <c r="LBQ74" s="42"/>
      <c r="LBR74" s="42"/>
      <c r="LBS74" s="42"/>
      <c r="LBT74" s="42"/>
      <c r="LBU74" s="42"/>
      <c r="LBV74" s="42"/>
      <c r="LBW74" s="42"/>
      <c r="LBX74" s="42"/>
      <c r="LBY74" s="42"/>
      <c r="LBZ74" s="42"/>
      <c r="LCA74" s="42"/>
      <c r="LCB74" s="42"/>
      <c r="LCC74" s="42"/>
      <c r="LCD74" s="42"/>
      <c r="LCE74" s="42"/>
      <c r="LCF74" s="42"/>
      <c r="LCG74" s="42"/>
      <c r="LCH74" s="42"/>
      <c r="LCI74" s="42"/>
      <c r="LCJ74" s="42"/>
      <c r="LCK74" s="42"/>
      <c r="LCL74" s="42"/>
      <c r="LCM74" s="42"/>
      <c r="LCN74" s="42"/>
      <c r="LCO74" s="42"/>
      <c r="LCP74" s="42"/>
      <c r="LCQ74" s="42"/>
      <c r="LCR74" s="42"/>
      <c r="LCS74" s="42"/>
      <c r="LCT74" s="42"/>
      <c r="LCU74" s="42"/>
      <c r="LCV74" s="42"/>
      <c r="LCW74" s="42"/>
      <c r="LCX74" s="42"/>
      <c r="LCY74" s="42"/>
      <c r="LCZ74" s="42"/>
      <c r="LDA74" s="42"/>
      <c r="LDB74" s="42"/>
      <c r="LDC74" s="42"/>
      <c r="LDD74" s="42"/>
      <c r="LDE74" s="42"/>
      <c r="LDF74" s="42"/>
      <c r="LDG74" s="42"/>
      <c r="LDH74" s="42"/>
      <c r="LDI74" s="42"/>
      <c r="LDJ74" s="42"/>
      <c r="LDK74" s="42"/>
      <c r="LDL74" s="42"/>
      <c r="LDM74" s="42"/>
      <c r="LDN74" s="42"/>
      <c r="LDO74" s="42"/>
      <c r="LDP74" s="42"/>
      <c r="LDQ74" s="42"/>
      <c r="LDR74" s="42"/>
      <c r="LDS74" s="42"/>
      <c r="LDT74" s="42"/>
      <c r="LDU74" s="42"/>
      <c r="LDV74" s="42"/>
      <c r="LDW74" s="42"/>
      <c r="LDX74" s="42"/>
      <c r="LDY74" s="42"/>
      <c r="LDZ74" s="42"/>
      <c r="LEA74" s="42"/>
      <c r="LEB74" s="42"/>
      <c r="LEC74" s="42"/>
      <c r="LED74" s="42"/>
      <c r="LEE74" s="42"/>
      <c r="LEF74" s="42"/>
      <c r="LEG74" s="42"/>
      <c r="LEH74" s="42"/>
      <c r="LEI74" s="42"/>
      <c r="LEJ74" s="42"/>
      <c r="LEK74" s="42"/>
      <c r="LEL74" s="42"/>
      <c r="LEM74" s="42"/>
      <c r="LEN74" s="42"/>
      <c r="LEO74" s="42"/>
      <c r="LEP74" s="42"/>
      <c r="LEQ74" s="42"/>
      <c r="LER74" s="42"/>
      <c r="LES74" s="42"/>
      <c r="LET74" s="42"/>
      <c r="LEU74" s="42"/>
      <c r="LEV74" s="42"/>
      <c r="LEW74" s="42"/>
      <c r="LEX74" s="42"/>
      <c r="LEY74" s="42"/>
      <c r="LEZ74" s="42"/>
      <c r="LFA74" s="42"/>
      <c r="LFB74" s="42"/>
      <c r="LFC74" s="42"/>
      <c r="LFD74" s="42"/>
      <c r="LFE74" s="42"/>
      <c r="LFF74" s="42"/>
      <c r="LFG74" s="42"/>
      <c r="LFH74" s="42"/>
      <c r="LFI74" s="42"/>
      <c r="LFJ74" s="42"/>
      <c r="LFK74" s="42"/>
      <c r="LFL74" s="42"/>
      <c r="LFM74" s="42"/>
      <c r="LFN74" s="42"/>
      <c r="LFO74" s="42"/>
      <c r="LFP74" s="42"/>
      <c r="LFQ74" s="42"/>
      <c r="LFR74" s="42"/>
      <c r="LFS74" s="42"/>
      <c r="LFT74" s="42"/>
      <c r="LFU74" s="42"/>
      <c r="LFV74" s="42"/>
      <c r="LFW74" s="42"/>
      <c r="LFX74" s="42"/>
      <c r="LFY74" s="42"/>
      <c r="LFZ74" s="42"/>
      <c r="LGA74" s="42"/>
      <c r="LGB74" s="42"/>
      <c r="LGC74" s="42"/>
      <c r="LGD74" s="42"/>
      <c r="LGE74" s="42"/>
      <c r="LGF74" s="42"/>
      <c r="LGG74" s="42"/>
      <c r="LGH74" s="42"/>
      <c r="LGI74" s="42"/>
      <c r="LGJ74" s="42"/>
      <c r="LGK74" s="42"/>
      <c r="LGL74" s="42"/>
      <c r="LGM74" s="42"/>
      <c r="LGN74" s="42"/>
      <c r="LGO74" s="42"/>
      <c r="LGP74" s="42"/>
      <c r="LGQ74" s="42"/>
      <c r="LGR74" s="42"/>
      <c r="LGS74" s="42"/>
      <c r="LGT74" s="42"/>
      <c r="LGU74" s="42"/>
      <c r="LGV74" s="42"/>
      <c r="LGW74" s="42"/>
      <c r="LGX74" s="42"/>
      <c r="LGY74" s="42"/>
      <c r="LGZ74" s="42"/>
      <c r="LHA74" s="42"/>
      <c r="LHB74" s="42"/>
      <c r="LHC74" s="42"/>
      <c r="LHD74" s="42"/>
      <c r="LHE74" s="42"/>
      <c r="LHF74" s="42"/>
      <c r="LHG74" s="42"/>
      <c r="LHH74" s="42"/>
      <c r="LHI74" s="42"/>
      <c r="LHJ74" s="42"/>
      <c r="LHK74" s="42"/>
      <c r="LHL74" s="42"/>
      <c r="LHM74" s="42"/>
      <c r="LHN74" s="42"/>
      <c r="LHO74" s="42"/>
      <c r="LHP74" s="42"/>
      <c r="LHQ74" s="42"/>
      <c r="LHR74" s="42"/>
      <c r="LHS74" s="42"/>
      <c r="LHT74" s="42"/>
      <c r="LHU74" s="42"/>
      <c r="LHV74" s="42"/>
      <c r="LHW74" s="42"/>
      <c r="LHX74" s="42"/>
      <c r="LHY74" s="42"/>
      <c r="LHZ74" s="42"/>
      <c r="LIA74" s="42"/>
      <c r="LIB74" s="42"/>
      <c r="LIC74" s="42"/>
      <c r="LID74" s="42"/>
      <c r="LIE74" s="42"/>
      <c r="LIF74" s="42"/>
      <c r="LIG74" s="42"/>
      <c r="LIH74" s="42"/>
      <c r="LII74" s="42"/>
      <c r="LIJ74" s="42"/>
      <c r="LIK74" s="42"/>
      <c r="LIL74" s="42"/>
      <c r="LIM74" s="42"/>
      <c r="LIN74" s="42"/>
      <c r="LIO74" s="42"/>
      <c r="LIP74" s="42"/>
      <c r="LIQ74" s="42"/>
      <c r="LIR74" s="42"/>
      <c r="LIS74" s="42"/>
      <c r="LIT74" s="42"/>
      <c r="LIU74" s="42"/>
      <c r="LIV74" s="42"/>
      <c r="LIW74" s="42"/>
      <c r="LIX74" s="42"/>
      <c r="LIY74" s="42"/>
      <c r="LIZ74" s="42"/>
      <c r="LJA74" s="42"/>
      <c r="LJB74" s="42"/>
      <c r="LJC74" s="42"/>
      <c r="LJD74" s="42"/>
      <c r="LJE74" s="42"/>
      <c r="LJF74" s="42"/>
      <c r="LJG74" s="42"/>
      <c r="LJH74" s="42"/>
      <c r="LJI74" s="42"/>
      <c r="LJJ74" s="42"/>
      <c r="LJK74" s="42"/>
      <c r="LJL74" s="42"/>
      <c r="LJM74" s="42"/>
      <c r="LJN74" s="42"/>
      <c r="LJO74" s="42"/>
      <c r="LJP74" s="42"/>
      <c r="LJQ74" s="42"/>
      <c r="LJR74" s="42"/>
      <c r="LJS74" s="42"/>
      <c r="LJT74" s="42"/>
      <c r="LJU74" s="42"/>
      <c r="LJV74" s="42"/>
      <c r="LJW74" s="42"/>
      <c r="LJX74" s="42"/>
      <c r="LJY74" s="42"/>
      <c r="LJZ74" s="42"/>
      <c r="LKA74" s="42"/>
      <c r="LKB74" s="42"/>
      <c r="LKC74" s="42"/>
      <c r="LKD74" s="42"/>
      <c r="LKE74" s="42"/>
      <c r="LKF74" s="42"/>
      <c r="LKG74" s="42"/>
      <c r="LKH74" s="42"/>
      <c r="LKI74" s="42"/>
      <c r="LKJ74" s="42"/>
      <c r="LKK74" s="42"/>
      <c r="LKL74" s="42"/>
      <c r="LKM74" s="42"/>
      <c r="LKN74" s="42"/>
      <c r="LKO74" s="42"/>
      <c r="LKP74" s="42"/>
      <c r="LKQ74" s="42"/>
      <c r="LKR74" s="42"/>
      <c r="LKS74" s="42"/>
      <c r="LKT74" s="42"/>
      <c r="LKU74" s="42"/>
      <c r="LKV74" s="42"/>
      <c r="LKW74" s="42"/>
      <c r="LKX74" s="42"/>
      <c r="LKY74" s="42"/>
      <c r="LKZ74" s="42"/>
      <c r="LLA74" s="42"/>
      <c r="LLB74" s="42"/>
      <c r="LLC74" s="42"/>
      <c r="LLD74" s="42"/>
      <c r="LLE74" s="42"/>
      <c r="LLF74" s="42"/>
      <c r="LLG74" s="42"/>
      <c r="LLH74" s="42"/>
      <c r="LLI74" s="42"/>
      <c r="LLJ74" s="42"/>
      <c r="LLK74" s="42"/>
      <c r="LLL74" s="42"/>
      <c r="LLM74" s="42"/>
      <c r="LLN74" s="42"/>
      <c r="LLO74" s="42"/>
      <c r="LLP74" s="42"/>
      <c r="LLQ74" s="42"/>
      <c r="LLR74" s="42"/>
      <c r="LLS74" s="42"/>
      <c r="LLT74" s="42"/>
      <c r="LLU74" s="42"/>
      <c r="LLV74" s="42"/>
      <c r="LLW74" s="42"/>
      <c r="LLX74" s="42"/>
      <c r="LLY74" s="42"/>
      <c r="LLZ74" s="42"/>
      <c r="LMA74" s="42"/>
      <c r="LMB74" s="42"/>
      <c r="LMC74" s="42"/>
      <c r="LMD74" s="42"/>
      <c r="LME74" s="42"/>
      <c r="LMF74" s="42"/>
      <c r="LMG74" s="42"/>
      <c r="LMH74" s="42"/>
      <c r="LMI74" s="42"/>
      <c r="LMJ74" s="42"/>
      <c r="LMK74" s="42"/>
      <c r="LML74" s="42"/>
      <c r="LMM74" s="42"/>
      <c r="LMN74" s="42"/>
      <c r="LMO74" s="42"/>
      <c r="LMP74" s="42"/>
      <c r="LMQ74" s="42"/>
      <c r="LMR74" s="42"/>
      <c r="LMS74" s="42"/>
      <c r="LMT74" s="42"/>
      <c r="LMU74" s="42"/>
      <c r="LMV74" s="42"/>
      <c r="LMW74" s="42"/>
      <c r="LMX74" s="42"/>
      <c r="LMY74" s="42"/>
      <c r="LMZ74" s="42"/>
      <c r="LNA74" s="42"/>
      <c r="LNB74" s="42"/>
      <c r="LNC74" s="42"/>
      <c r="LND74" s="42"/>
      <c r="LNE74" s="42"/>
      <c r="LNF74" s="42"/>
      <c r="LNG74" s="42"/>
      <c r="LNH74" s="42"/>
      <c r="LNI74" s="42"/>
      <c r="LNJ74" s="42"/>
      <c r="LNK74" s="42"/>
      <c r="LNL74" s="42"/>
      <c r="LNM74" s="42"/>
      <c r="LNN74" s="42"/>
      <c r="LNO74" s="42"/>
      <c r="LNP74" s="42"/>
      <c r="LNQ74" s="42"/>
      <c r="LNR74" s="42"/>
      <c r="LNS74" s="42"/>
      <c r="LNT74" s="42"/>
      <c r="LNU74" s="42"/>
      <c r="LNV74" s="42"/>
      <c r="LNW74" s="42"/>
      <c r="LNX74" s="42"/>
      <c r="LNY74" s="42"/>
      <c r="LNZ74" s="42"/>
      <c r="LOA74" s="42"/>
      <c r="LOB74" s="42"/>
      <c r="LOC74" s="42"/>
      <c r="LOD74" s="42"/>
      <c r="LOE74" s="42"/>
      <c r="LOF74" s="42"/>
      <c r="LOG74" s="42"/>
      <c r="LOH74" s="42"/>
      <c r="LOI74" s="42"/>
      <c r="LOJ74" s="42"/>
      <c r="LOK74" s="42"/>
      <c r="LOL74" s="42"/>
      <c r="LOM74" s="42"/>
      <c r="LON74" s="42"/>
      <c r="LOO74" s="42"/>
      <c r="LOP74" s="42"/>
      <c r="LOQ74" s="42"/>
      <c r="LOR74" s="42"/>
      <c r="LOS74" s="42"/>
      <c r="LOT74" s="42"/>
      <c r="LOU74" s="42"/>
      <c r="LOV74" s="42"/>
      <c r="LOW74" s="42"/>
      <c r="LOX74" s="42"/>
      <c r="LOY74" s="42"/>
      <c r="LOZ74" s="42"/>
      <c r="LPA74" s="42"/>
      <c r="LPB74" s="42"/>
      <c r="LPC74" s="42"/>
      <c r="LPD74" s="42"/>
      <c r="LPE74" s="42"/>
      <c r="LPF74" s="42"/>
      <c r="LPG74" s="42"/>
      <c r="LPH74" s="42"/>
      <c r="LPI74" s="42"/>
      <c r="LPJ74" s="42"/>
      <c r="LPK74" s="42"/>
      <c r="LPL74" s="42"/>
      <c r="LPM74" s="42"/>
      <c r="LPN74" s="42"/>
      <c r="LPO74" s="42"/>
      <c r="LPP74" s="42"/>
      <c r="LPQ74" s="42"/>
      <c r="LPR74" s="42"/>
      <c r="LPS74" s="42"/>
      <c r="LPT74" s="42"/>
      <c r="LPU74" s="42"/>
      <c r="LPV74" s="42"/>
      <c r="LPW74" s="42"/>
      <c r="LPX74" s="42"/>
      <c r="LPY74" s="42"/>
      <c r="LPZ74" s="42"/>
      <c r="LQA74" s="42"/>
      <c r="LQB74" s="42"/>
      <c r="LQC74" s="42"/>
      <c r="LQD74" s="42"/>
      <c r="LQE74" s="42"/>
      <c r="LQF74" s="42"/>
      <c r="LQG74" s="42"/>
      <c r="LQH74" s="42"/>
      <c r="LQI74" s="42"/>
      <c r="LQJ74" s="42"/>
      <c r="LQK74" s="42"/>
      <c r="LQL74" s="42"/>
      <c r="LQM74" s="42"/>
      <c r="LQN74" s="42"/>
      <c r="LQO74" s="42"/>
      <c r="LQP74" s="42"/>
      <c r="LQQ74" s="42"/>
      <c r="LQR74" s="42"/>
      <c r="LQS74" s="42"/>
      <c r="LQT74" s="42"/>
      <c r="LQU74" s="42"/>
      <c r="LQV74" s="42"/>
      <c r="LQW74" s="42"/>
      <c r="LQX74" s="42"/>
      <c r="LQY74" s="42"/>
      <c r="LQZ74" s="42"/>
      <c r="LRA74" s="42"/>
      <c r="LRB74" s="42"/>
      <c r="LRC74" s="42"/>
      <c r="LRD74" s="42"/>
      <c r="LRE74" s="42"/>
      <c r="LRF74" s="42"/>
      <c r="LRG74" s="42"/>
      <c r="LRH74" s="42"/>
      <c r="LRI74" s="42"/>
      <c r="LRJ74" s="42"/>
      <c r="LRK74" s="42"/>
      <c r="LRL74" s="42"/>
      <c r="LRM74" s="42"/>
      <c r="LRN74" s="42"/>
      <c r="LRO74" s="42"/>
      <c r="LRP74" s="42"/>
      <c r="LRQ74" s="42"/>
      <c r="LRR74" s="42"/>
      <c r="LRS74" s="42"/>
      <c r="LRT74" s="42"/>
      <c r="LRU74" s="42"/>
      <c r="LRV74" s="42"/>
      <c r="LRW74" s="42"/>
      <c r="LRX74" s="42"/>
      <c r="LRY74" s="42"/>
      <c r="LRZ74" s="42"/>
      <c r="LSA74" s="42"/>
      <c r="LSB74" s="42"/>
      <c r="LSC74" s="42"/>
      <c r="LSD74" s="42"/>
      <c r="LSE74" s="42"/>
      <c r="LSF74" s="42"/>
      <c r="LSG74" s="42"/>
      <c r="LSH74" s="42"/>
      <c r="LSI74" s="42"/>
      <c r="LSJ74" s="42"/>
      <c r="LSK74" s="42"/>
      <c r="LSL74" s="42"/>
      <c r="LSM74" s="42"/>
      <c r="LSN74" s="42"/>
      <c r="LSO74" s="42"/>
      <c r="LSP74" s="42"/>
      <c r="LSQ74" s="42"/>
      <c r="LSR74" s="42"/>
      <c r="LSS74" s="42"/>
      <c r="LST74" s="42"/>
      <c r="LSU74" s="42"/>
      <c r="LSV74" s="42"/>
      <c r="LSW74" s="42"/>
      <c r="LSX74" s="42"/>
      <c r="LSY74" s="42"/>
      <c r="LSZ74" s="42"/>
      <c r="LTA74" s="42"/>
      <c r="LTB74" s="42"/>
      <c r="LTC74" s="42"/>
      <c r="LTD74" s="42"/>
      <c r="LTE74" s="42"/>
      <c r="LTF74" s="42"/>
      <c r="LTG74" s="42"/>
      <c r="LTH74" s="42"/>
      <c r="LTI74" s="42"/>
      <c r="LTJ74" s="42"/>
      <c r="LTK74" s="42"/>
      <c r="LTL74" s="42"/>
      <c r="LTM74" s="42"/>
      <c r="LTN74" s="42"/>
      <c r="LTO74" s="42"/>
      <c r="LTP74" s="42"/>
      <c r="LTQ74" s="42"/>
      <c r="LTR74" s="42"/>
      <c r="LTS74" s="42"/>
      <c r="LTT74" s="42"/>
      <c r="LTU74" s="42"/>
      <c r="LTV74" s="42"/>
      <c r="LTW74" s="42"/>
      <c r="LTX74" s="42"/>
      <c r="LTY74" s="42"/>
      <c r="LTZ74" s="42"/>
      <c r="LUA74" s="42"/>
      <c r="LUB74" s="42"/>
      <c r="LUC74" s="42"/>
      <c r="LUD74" s="42"/>
      <c r="LUE74" s="42"/>
      <c r="LUF74" s="42"/>
      <c r="LUG74" s="42"/>
      <c r="LUH74" s="42"/>
      <c r="LUI74" s="42"/>
      <c r="LUJ74" s="42"/>
      <c r="LUK74" s="42"/>
      <c r="LUL74" s="42"/>
      <c r="LUM74" s="42"/>
      <c r="LUN74" s="42"/>
      <c r="LUO74" s="42"/>
      <c r="LUP74" s="42"/>
      <c r="LUQ74" s="42"/>
      <c r="LUR74" s="42"/>
      <c r="LUS74" s="42"/>
      <c r="LUT74" s="42"/>
      <c r="LUU74" s="42"/>
      <c r="LUV74" s="42"/>
      <c r="LUW74" s="42"/>
      <c r="LUX74" s="42"/>
      <c r="LUY74" s="42"/>
      <c r="LUZ74" s="42"/>
      <c r="LVA74" s="42"/>
      <c r="LVB74" s="42"/>
      <c r="LVC74" s="42"/>
      <c r="LVD74" s="42"/>
      <c r="LVE74" s="42"/>
      <c r="LVF74" s="42"/>
      <c r="LVG74" s="42"/>
      <c r="LVH74" s="42"/>
      <c r="LVI74" s="42"/>
      <c r="LVJ74" s="42"/>
      <c r="LVK74" s="42"/>
      <c r="LVL74" s="42"/>
      <c r="LVM74" s="42"/>
      <c r="LVN74" s="42"/>
      <c r="LVO74" s="42"/>
      <c r="LVP74" s="42"/>
      <c r="LVQ74" s="42"/>
      <c r="LVR74" s="42"/>
      <c r="LVS74" s="42"/>
      <c r="LVT74" s="42"/>
      <c r="LVU74" s="42"/>
      <c r="LVV74" s="42"/>
      <c r="LVW74" s="42"/>
      <c r="LVX74" s="42"/>
      <c r="LVY74" s="42"/>
      <c r="LVZ74" s="42"/>
      <c r="LWA74" s="42"/>
      <c r="LWB74" s="42"/>
      <c r="LWC74" s="42"/>
      <c r="LWD74" s="42"/>
      <c r="LWE74" s="42"/>
      <c r="LWF74" s="42"/>
      <c r="LWG74" s="42"/>
      <c r="LWH74" s="42"/>
      <c r="LWI74" s="42"/>
      <c r="LWJ74" s="42"/>
      <c r="LWK74" s="42"/>
      <c r="LWL74" s="42"/>
      <c r="LWM74" s="42"/>
      <c r="LWN74" s="42"/>
      <c r="LWO74" s="42"/>
      <c r="LWP74" s="42"/>
      <c r="LWQ74" s="42"/>
      <c r="LWR74" s="42"/>
      <c r="LWS74" s="42"/>
      <c r="LWT74" s="42"/>
      <c r="LWU74" s="42"/>
      <c r="LWV74" s="42"/>
      <c r="LWW74" s="42"/>
      <c r="LWX74" s="42"/>
      <c r="LWY74" s="42"/>
      <c r="LWZ74" s="42"/>
      <c r="LXA74" s="42"/>
      <c r="LXB74" s="42"/>
      <c r="LXC74" s="42"/>
      <c r="LXD74" s="42"/>
      <c r="LXE74" s="42"/>
      <c r="LXF74" s="42"/>
      <c r="LXG74" s="42"/>
      <c r="LXH74" s="42"/>
      <c r="LXI74" s="42"/>
      <c r="LXJ74" s="42"/>
      <c r="LXK74" s="42"/>
      <c r="LXL74" s="42"/>
      <c r="LXM74" s="42"/>
      <c r="LXN74" s="42"/>
      <c r="LXO74" s="42"/>
      <c r="LXP74" s="42"/>
      <c r="LXQ74" s="42"/>
      <c r="LXR74" s="42"/>
      <c r="LXS74" s="42"/>
      <c r="LXT74" s="42"/>
      <c r="LXU74" s="42"/>
      <c r="LXV74" s="42"/>
      <c r="LXW74" s="42"/>
      <c r="LXX74" s="42"/>
      <c r="LXY74" s="42"/>
      <c r="LXZ74" s="42"/>
      <c r="LYA74" s="42"/>
      <c r="LYB74" s="42"/>
      <c r="LYC74" s="42"/>
      <c r="LYD74" s="42"/>
      <c r="LYE74" s="42"/>
      <c r="LYF74" s="42"/>
      <c r="LYG74" s="42"/>
      <c r="LYH74" s="42"/>
      <c r="LYI74" s="42"/>
      <c r="LYJ74" s="42"/>
      <c r="LYK74" s="42"/>
      <c r="LYL74" s="42"/>
      <c r="LYM74" s="42"/>
      <c r="LYN74" s="42"/>
      <c r="LYO74" s="42"/>
      <c r="LYP74" s="42"/>
      <c r="LYQ74" s="42"/>
      <c r="LYR74" s="42"/>
      <c r="LYS74" s="42"/>
      <c r="LYT74" s="42"/>
      <c r="LYU74" s="42"/>
      <c r="LYV74" s="42"/>
      <c r="LYW74" s="42"/>
      <c r="LYX74" s="42"/>
      <c r="LYY74" s="42"/>
      <c r="LYZ74" s="42"/>
      <c r="LZA74" s="42"/>
      <c r="LZB74" s="42"/>
      <c r="LZC74" s="42"/>
      <c r="LZD74" s="42"/>
      <c r="LZE74" s="42"/>
      <c r="LZF74" s="42"/>
      <c r="LZG74" s="42"/>
      <c r="LZH74" s="42"/>
      <c r="LZI74" s="42"/>
      <c r="LZJ74" s="42"/>
      <c r="LZK74" s="42"/>
      <c r="LZL74" s="42"/>
      <c r="LZM74" s="42"/>
      <c r="LZN74" s="42"/>
      <c r="LZO74" s="42"/>
      <c r="LZP74" s="42"/>
      <c r="LZQ74" s="42"/>
      <c r="LZR74" s="42"/>
      <c r="LZS74" s="42"/>
      <c r="LZT74" s="42"/>
      <c r="LZU74" s="42"/>
      <c r="LZV74" s="42"/>
      <c r="LZW74" s="42"/>
      <c r="LZX74" s="42"/>
      <c r="LZY74" s="42"/>
      <c r="LZZ74" s="42"/>
      <c r="MAA74" s="42"/>
      <c r="MAB74" s="42"/>
      <c r="MAC74" s="42"/>
      <c r="MAD74" s="42"/>
      <c r="MAE74" s="42"/>
      <c r="MAF74" s="42"/>
      <c r="MAG74" s="42"/>
      <c r="MAH74" s="42"/>
      <c r="MAI74" s="42"/>
      <c r="MAJ74" s="42"/>
      <c r="MAK74" s="42"/>
      <c r="MAL74" s="42"/>
      <c r="MAM74" s="42"/>
      <c r="MAN74" s="42"/>
      <c r="MAO74" s="42"/>
      <c r="MAP74" s="42"/>
      <c r="MAQ74" s="42"/>
      <c r="MAR74" s="42"/>
      <c r="MAS74" s="42"/>
      <c r="MAT74" s="42"/>
      <c r="MAU74" s="42"/>
      <c r="MAV74" s="42"/>
      <c r="MAW74" s="42"/>
      <c r="MAX74" s="42"/>
      <c r="MAY74" s="42"/>
      <c r="MAZ74" s="42"/>
      <c r="MBA74" s="42"/>
      <c r="MBB74" s="42"/>
      <c r="MBC74" s="42"/>
      <c r="MBD74" s="42"/>
      <c r="MBE74" s="42"/>
      <c r="MBF74" s="42"/>
      <c r="MBG74" s="42"/>
      <c r="MBH74" s="42"/>
      <c r="MBI74" s="42"/>
      <c r="MBJ74" s="42"/>
      <c r="MBK74" s="42"/>
      <c r="MBL74" s="42"/>
      <c r="MBM74" s="42"/>
      <c r="MBN74" s="42"/>
      <c r="MBO74" s="42"/>
      <c r="MBP74" s="42"/>
      <c r="MBQ74" s="42"/>
      <c r="MBR74" s="42"/>
      <c r="MBS74" s="42"/>
      <c r="MBT74" s="42"/>
      <c r="MBU74" s="42"/>
      <c r="MBV74" s="42"/>
      <c r="MBW74" s="42"/>
      <c r="MBX74" s="42"/>
      <c r="MBY74" s="42"/>
      <c r="MBZ74" s="42"/>
      <c r="MCA74" s="42"/>
      <c r="MCB74" s="42"/>
      <c r="MCC74" s="42"/>
      <c r="MCD74" s="42"/>
      <c r="MCE74" s="42"/>
      <c r="MCF74" s="42"/>
      <c r="MCG74" s="42"/>
      <c r="MCH74" s="42"/>
      <c r="MCI74" s="42"/>
      <c r="MCJ74" s="42"/>
      <c r="MCK74" s="42"/>
      <c r="MCL74" s="42"/>
      <c r="MCM74" s="42"/>
      <c r="MCN74" s="42"/>
      <c r="MCO74" s="42"/>
      <c r="MCP74" s="42"/>
      <c r="MCQ74" s="42"/>
      <c r="MCR74" s="42"/>
      <c r="MCS74" s="42"/>
      <c r="MCT74" s="42"/>
      <c r="MCU74" s="42"/>
      <c r="MCV74" s="42"/>
      <c r="MCW74" s="42"/>
      <c r="MCX74" s="42"/>
      <c r="MCY74" s="42"/>
      <c r="MCZ74" s="42"/>
      <c r="MDA74" s="42"/>
      <c r="MDB74" s="42"/>
      <c r="MDC74" s="42"/>
      <c r="MDD74" s="42"/>
      <c r="MDE74" s="42"/>
      <c r="MDF74" s="42"/>
      <c r="MDG74" s="42"/>
      <c r="MDH74" s="42"/>
      <c r="MDI74" s="42"/>
      <c r="MDJ74" s="42"/>
      <c r="MDK74" s="42"/>
      <c r="MDL74" s="42"/>
      <c r="MDM74" s="42"/>
      <c r="MDN74" s="42"/>
      <c r="MDO74" s="42"/>
      <c r="MDP74" s="42"/>
      <c r="MDQ74" s="42"/>
      <c r="MDR74" s="42"/>
      <c r="MDS74" s="42"/>
      <c r="MDT74" s="42"/>
      <c r="MDU74" s="42"/>
      <c r="MDV74" s="42"/>
      <c r="MDW74" s="42"/>
      <c r="MDX74" s="42"/>
      <c r="MDY74" s="42"/>
      <c r="MDZ74" s="42"/>
      <c r="MEA74" s="42"/>
      <c r="MEB74" s="42"/>
      <c r="MEC74" s="42"/>
      <c r="MED74" s="42"/>
      <c r="MEE74" s="42"/>
      <c r="MEF74" s="42"/>
      <c r="MEG74" s="42"/>
      <c r="MEH74" s="42"/>
      <c r="MEI74" s="42"/>
      <c r="MEJ74" s="42"/>
      <c r="MEK74" s="42"/>
      <c r="MEL74" s="42"/>
      <c r="MEM74" s="42"/>
      <c r="MEN74" s="42"/>
      <c r="MEO74" s="42"/>
      <c r="MEP74" s="42"/>
      <c r="MEQ74" s="42"/>
      <c r="MER74" s="42"/>
      <c r="MES74" s="42"/>
      <c r="MET74" s="42"/>
      <c r="MEU74" s="42"/>
      <c r="MEV74" s="42"/>
      <c r="MEW74" s="42"/>
      <c r="MEX74" s="42"/>
      <c r="MEY74" s="42"/>
      <c r="MEZ74" s="42"/>
      <c r="MFA74" s="42"/>
      <c r="MFB74" s="42"/>
      <c r="MFC74" s="42"/>
      <c r="MFD74" s="42"/>
      <c r="MFE74" s="42"/>
      <c r="MFF74" s="42"/>
      <c r="MFG74" s="42"/>
      <c r="MFH74" s="42"/>
      <c r="MFI74" s="42"/>
      <c r="MFJ74" s="42"/>
      <c r="MFK74" s="42"/>
      <c r="MFL74" s="42"/>
      <c r="MFM74" s="42"/>
      <c r="MFN74" s="42"/>
      <c r="MFO74" s="42"/>
      <c r="MFP74" s="42"/>
      <c r="MFQ74" s="42"/>
      <c r="MFR74" s="42"/>
      <c r="MFS74" s="42"/>
      <c r="MFT74" s="42"/>
      <c r="MFU74" s="42"/>
      <c r="MFV74" s="42"/>
      <c r="MFW74" s="42"/>
      <c r="MFX74" s="42"/>
      <c r="MFY74" s="42"/>
      <c r="MFZ74" s="42"/>
      <c r="MGA74" s="42"/>
      <c r="MGB74" s="42"/>
      <c r="MGC74" s="42"/>
      <c r="MGD74" s="42"/>
      <c r="MGE74" s="42"/>
      <c r="MGF74" s="42"/>
      <c r="MGG74" s="42"/>
      <c r="MGH74" s="42"/>
      <c r="MGI74" s="42"/>
      <c r="MGJ74" s="42"/>
      <c r="MGK74" s="42"/>
      <c r="MGL74" s="42"/>
      <c r="MGM74" s="42"/>
      <c r="MGN74" s="42"/>
      <c r="MGO74" s="42"/>
      <c r="MGP74" s="42"/>
      <c r="MGQ74" s="42"/>
      <c r="MGR74" s="42"/>
      <c r="MGS74" s="42"/>
      <c r="MGT74" s="42"/>
      <c r="MGU74" s="42"/>
      <c r="MGV74" s="42"/>
      <c r="MGW74" s="42"/>
      <c r="MGX74" s="42"/>
      <c r="MGY74" s="42"/>
      <c r="MGZ74" s="42"/>
      <c r="MHA74" s="42"/>
      <c r="MHB74" s="42"/>
      <c r="MHC74" s="42"/>
      <c r="MHD74" s="42"/>
      <c r="MHE74" s="42"/>
      <c r="MHF74" s="42"/>
      <c r="MHG74" s="42"/>
      <c r="MHH74" s="42"/>
      <c r="MHI74" s="42"/>
      <c r="MHJ74" s="42"/>
      <c r="MHK74" s="42"/>
      <c r="MHL74" s="42"/>
      <c r="MHM74" s="42"/>
      <c r="MHN74" s="42"/>
      <c r="MHO74" s="42"/>
      <c r="MHP74" s="42"/>
      <c r="MHQ74" s="42"/>
      <c r="MHR74" s="42"/>
      <c r="MHS74" s="42"/>
      <c r="MHT74" s="42"/>
      <c r="MHU74" s="42"/>
      <c r="MHV74" s="42"/>
      <c r="MHW74" s="42"/>
      <c r="MHX74" s="42"/>
      <c r="MHY74" s="42"/>
      <c r="MHZ74" s="42"/>
      <c r="MIA74" s="42"/>
      <c r="MIB74" s="42"/>
      <c r="MIC74" s="42"/>
      <c r="MID74" s="42"/>
      <c r="MIE74" s="42"/>
      <c r="MIF74" s="42"/>
      <c r="MIG74" s="42"/>
      <c r="MIH74" s="42"/>
      <c r="MII74" s="42"/>
      <c r="MIJ74" s="42"/>
      <c r="MIK74" s="42"/>
      <c r="MIL74" s="42"/>
      <c r="MIM74" s="42"/>
      <c r="MIN74" s="42"/>
      <c r="MIO74" s="42"/>
      <c r="MIP74" s="42"/>
      <c r="MIQ74" s="42"/>
      <c r="MIR74" s="42"/>
      <c r="MIS74" s="42"/>
      <c r="MIT74" s="42"/>
      <c r="MIU74" s="42"/>
      <c r="MIV74" s="42"/>
      <c r="MIW74" s="42"/>
      <c r="MIX74" s="42"/>
      <c r="MIY74" s="42"/>
      <c r="MIZ74" s="42"/>
      <c r="MJA74" s="42"/>
      <c r="MJB74" s="42"/>
      <c r="MJC74" s="42"/>
      <c r="MJD74" s="42"/>
      <c r="MJE74" s="42"/>
      <c r="MJF74" s="42"/>
      <c r="MJG74" s="42"/>
      <c r="MJH74" s="42"/>
      <c r="MJI74" s="42"/>
      <c r="MJJ74" s="42"/>
      <c r="MJK74" s="42"/>
      <c r="MJL74" s="42"/>
      <c r="MJM74" s="42"/>
      <c r="MJN74" s="42"/>
      <c r="MJO74" s="42"/>
      <c r="MJP74" s="42"/>
      <c r="MJQ74" s="42"/>
      <c r="MJR74" s="42"/>
      <c r="MJS74" s="42"/>
      <c r="MJT74" s="42"/>
      <c r="MJU74" s="42"/>
      <c r="MJV74" s="42"/>
      <c r="MJW74" s="42"/>
      <c r="MJX74" s="42"/>
      <c r="MJY74" s="42"/>
      <c r="MJZ74" s="42"/>
      <c r="MKA74" s="42"/>
      <c r="MKB74" s="42"/>
      <c r="MKC74" s="42"/>
      <c r="MKD74" s="42"/>
      <c r="MKE74" s="42"/>
      <c r="MKF74" s="42"/>
      <c r="MKG74" s="42"/>
      <c r="MKH74" s="42"/>
      <c r="MKI74" s="42"/>
      <c r="MKJ74" s="42"/>
      <c r="MKK74" s="42"/>
      <c r="MKL74" s="42"/>
      <c r="MKM74" s="42"/>
      <c r="MKN74" s="42"/>
      <c r="MKO74" s="42"/>
      <c r="MKP74" s="42"/>
      <c r="MKQ74" s="42"/>
      <c r="MKR74" s="42"/>
      <c r="MKS74" s="42"/>
      <c r="MKT74" s="42"/>
      <c r="MKU74" s="42"/>
      <c r="MKV74" s="42"/>
      <c r="MKW74" s="42"/>
      <c r="MKX74" s="42"/>
      <c r="MKY74" s="42"/>
      <c r="MKZ74" s="42"/>
      <c r="MLA74" s="42"/>
      <c r="MLB74" s="42"/>
      <c r="MLC74" s="42"/>
      <c r="MLD74" s="42"/>
      <c r="MLE74" s="42"/>
      <c r="MLF74" s="42"/>
      <c r="MLG74" s="42"/>
      <c r="MLH74" s="42"/>
      <c r="MLI74" s="42"/>
      <c r="MLJ74" s="42"/>
      <c r="MLK74" s="42"/>
      <c r="MLL74" s="42"/>
      <c r="MLM74" s="42"/>
      <c r="MLN74" s="42"/>
      <c r="MLO74" s="42"/>
      <c r="MLP74" s="42"/>
      <c r="MLQ74" s="42"/>
      <c r="MLR74" s="42"/>
      <c r="MLS74" s="42"/>
      <c r="MLT74" s="42"/>
      <c r="MLU74" s="42"/>
      <c r="MLV74" s="42"/>
      <c r="MLW74" s="42"/>
      <c r="MLX74" s="42"/>
      <c r="MLY74" s="42"/>
      <c r="MLZ74" s="42"/>
      <c r="MMA74" s="42"/>
      <c r="MMB74" s="42"/>
      <c r="MMC74" s="42"/>
      <c r="MMD74" s="42"/>
      <c r="MME74" s="42"/>
      <c r="MMF74" s="42"/>
      <c r="MMG74" s="42"/>
      <c r="MMH74" s="42"/>
      <c r="MMI74" s="42"/>
      <c r="MMJ74" s="42"/>
      <c r="MMK74" s="42"/>
      <c r="MML74" s="42"/>
      <c r="MMM74" s="42"/>
      <c r="MMN74" s="42"/>
      <c r="MMO74" s="42"/>
      <c r="MMP74" s="42"/>
      <c r="MMQ74" s="42"/>
      <c r="MMR74" s="42"/>
      <c r="MMS74" s="42"/>
      <c r="MMT74" s="42"/>
      <c r="MMU74" s="42"/>
      <c r="MMV74" s="42"/>
      <c r="MMW74" s="42"/>
      <c r="MMX74" s="42"/>
      <c r="MMY74" s="42"/>
      <c r="MMZ74" s="42"/>
      <c r="MNA74" s="42"/>
      <c r="MNB74" s="42"/>
      <c r="MNC74" s="42"/>
      <c r="MND74" s="42"/>
      <c r="MNE74" s="42"/>
      <c r="MNF74" s="42"/>
      <c r="MNG74" s="42"/>
      <c r="MNH74" s="42"/>
      <c r="MNI74" s="42"/>
      <c r="MNJ74" s="42"/>
      <c r="MNK74" s="42"/>
      <c r="MNL74" s="42"/>
      <c r="MNM74" s="42"/>
      <c r="MNN74" s="42"/>
      <c r="MNO74" s="42"/>
      <c r="MNP74" s="42"/>
      <c r="MNQ74" s="42"/>
      <c r="MNR74" s="42"/>
      <c r="MNS74" s="42"/>
      <c r="MNT74" s="42"/>
      <c r="MNU74" s="42"/>
      <c r="MNV74" s="42"/>
      <c r="MNW74" s="42"/>
      <c r="MNX74" s="42"/>
      <c r="MNY74" s="42"/>
      <c r="MNZ74" s="42"/>
      <c r="MOA74" s="42"/>
      <c r="MOB74" s="42"/>
      <c r="MOC74" s="42"/>
      <c r="MOD74" s="42"/>
      <c r="MOE74" s="42"/>
      <c r="MOF74" s="42"/>
      <c r="MOG74" s="42"/>
      <c r="MOH74" s="42"/>
      <c r="MOI74" s="42"/>
      <c r="MOJ74" s="42"/>
      <c r="MOK74" s="42"/>
      <c r="MOL74" s="42"/>
      <c r="MOM74" s="42"/>
      <c r="MON74" s="42"/>
      <c r="MOO74" s="42"/>
      <c r="MOP74" s="42"/>
      <c r="MOQ74" s="42"/>
      <c r="MOR74" s="42"/>
      <c r="MOS74" s="42"/>
      <c r="MOT74" s="42"/>
      <c r="MOU74" s="42"/>
      <c r="MOV74" s="42"/>
      <c r="MOW74" s="42"/>
      <c r="MOX74" s="42"/>
      <c r="MOY74" s="42"/>
      <c r="MOZ74" s="42"/>
      <c r="MPA74" s="42"/>
      <c r="MPB74" s="42"/>
      <c r="MPC74" s="42"/>
      <c r="MPD74" s="42"/>
      <c r="MPE74" s="42"/>
      <c r="MPF74" s="42"/>
      <c r="MPG74" s="42"/>
      <c r="MPH74" s="42"/>
      <c r="MPI74" s="42"/>
      <c r="MPJ74" s="42"/>
      <c r="MPK74" s="42"/>
      <c r="MPL74" s="42"/>
      <c r="MPM74" s="42"/>
      <c r="MPN74" s="42"/>
      <c r="MPO74" s="42"/>
      <c r="MPP74" s="42"/>
      <c r="MPQ74" s="42"/>
      <c r="MPR74" s="42"/>
      <c r="MPS74" s="42"/>
      <c r="MPT74" s="42"/>
      <c r="MPU74" s="42"/>
      <c r="MPV74" s="42"/>
      <c r="MPW74" s="42"/>
      <c r="MPX74" s="42"/>
      <c r="MPY74" s="42"/>
      <c r="MPZ74" s="42"/>
      <c r="MQA74" s="42"/>
      <c r="MQB74" s="42"/>
      <c r="MQC74" s="42"/>
      <c r="MQD74" s="42"/>
      <c r="MQE74" s="42"/>
      <c r="MQF74" s="42"/>
      <c r="MQG74" s="42"/>
      <c r="MQH74" s="42"/>
      <c r="MQI74" s="42"/>
      <c r="MQJ74" s="42"/>
      <c r="MQK74" s="42"/>
      <c r="MQL74" s="42"/>
      <c r="MQM74" s="42"/>
      <c r="MQN74" s="42"/>
      <c r="MQO74" s="42"/>
      <c r="MQP74" s="42"/>
      <c r="MQQ74" s="42"/>
      <c r="MQR74" s="42"/>
      <c r="MQS74" s="42"/>
      <c r="MQT74" s="42"/>
      <c r="MQU74" s="42"/>
      <c r="MQV74" s="42"/>
      <c r="MQW74" s="42"/>
      <c r="MQX74" s="42"/>
      <c r="MQY74" s="42"/>
      <c r="MQZ74" s="42"/>
      <c r="MRA74" s="42"/>
      <c r="MRB74" s="42"/>
      <c r="MRC74" s="42"/>
      <c r="MRD74" s="42"/>
      <c r="MRE74" s="42"/>
      <c r="MRF74" s="42"/>
      <c r="MRG74" s="42"/>
      <c r="MRH74" s="42"/>
      <c r="MRI74" s="42"/>
      <c r="MRJ74" s="42"/>
      <c r="MRK74" s="42"/>
      <c r="MRL74" s="42"/>
      <c r="MRM74" s="42"/>
      <c r="MRN74" s="42"/>
      <c r="MRO74" s="42"/>
      <c r="MRP74" s="42"/>
      <c r="MRQ74" s="42"/>
      <c r="MRR74" s="42"/>
      <c r="MRS74" s="42"/>
      <c r="MRT74" s="42"/>
      <c r="MRU74" s="42"/>
      <c r="MRV74" s="42"/>
      <c r="MRW74" s="42"/>
      <c r="MRX74" s="42"/>
      <c r="MRY74" s="42"/>
      <c r="MRZ74" s="42"/>
      <c r="MSA74" s="42"/>
      <c r="MSB74" s="42"/>
      <c r="MSC74" s="42"/>
      <c r="MSD74" s="42"/>
      <c r="MSE74" s="42"/>
      <c r="MSF74" s="42"/>
      <c r="MSG74" s="42"/>
      <c r="MSH74" s="42"/>
      <c r="MSI74" s="42"/>
      <c r="MSJ74" s="42"/>
      <c r="MSK74" s="42"/>
      <c r="MSL74" s="42"/>
      <c r="MSM74" s="42"/>
      <c r="MSN74" s="42"/>
      <c r="MSO74" s="42"/>
      <c r="MSP74" s="42"/>
      <c r="MSQ74" s="42"/>
      <c r="MSR74" s="42"/>
      <c r="MSS74" s="42"/>
      <c r="MST74" s="42"/>
      <c r="MSU74" s="42"/>
      <c r="MSV74" s="42"/>
      <c r="MSW74" s="42"/>
      <c r="MSX74" s="42"/>
      <c r="MSY74" s="42"/>
      <c r="MSZ74" s="42"/>
      <c r="MTA74" s="42"/>
      <c r="MTB74" s="42"/>
      <c r="MTC74" s="42"/>
      <c r="MTD74" s="42"/>
      <c r="MTE74" s="42"/>
      <c r="MTF74" s="42"/>
      <c r="MTG74" s="42"/>
      <c r="MTH74" s="42"/>
      <c r="MTI74" s="42"/>
      <c r="MTJ74" s="42"/>
      <c r="MTK74" s="42"/>
      <c r="MTL74" s="42"/>
      <c r="MTM74" s="42"/>
      <c r="MTN74" s="42"/>
      <c r="MTO74" s="42"/>
      <c r="MTP74" s="42"/>
      <c r="MTQ74" s="42"/>
      <c r="MTR74" s="42"/>
      <c r="MTS74" s="42"/>
      <c r="MTT74" s="42"/>
      <c r="MTU74" s="42"/>
      <c r="MTV74" s="42"/>
      <c r="MTW74" s="42"/>
      <c r="MTX74" s="42"/>
      <c r="MTY74" s="42"/>
      <c r="MTZ74" s="42"/>
      <c r="MUA74" s="42"/>
      <c r="MUB74" s="42"/>
      <c r="MUC74" s="42"/>
      <c r="MUD74" s="42"/>
      <c r="MUE74" s="42"/>
      <c r="MUF74" s="42"/>
      <c r="MUG74" s="42"/>
      <c r="MUH74" s="42"/>
      <c r="MUI74" s="42"/>
      <c r="MUJ74" s="42"/>
      <c r="MUK74" s="42"/>
      <c r="MUL74" s="42"/>
      <c r="MUM74" s="42"/>
      <c r="MUN74" s="42"/>
      <c r="MUO74" s="42"/>
      <c r="MUP74" s="42"/>
      <c r="MUQ74" s="42"/>
      <c r="MUR74" s="42"/>
      <c r="MUS74" s="42"/>
      <c r="MUT74" s="42"/>
      <c r="MUU74" s="42"/>
      <c r="MUV74" s="42"/>
      <c r="MUW74" s="42"/>
      <c r="MUX74" s="42"/>
      <c r="MUY74" s="42"/>
      <c r="MUZ74" s="42"/>
      <c r="MVA74" s="42"/>
      <c r="MVB74" s="42"/>
      <c r="MVC74" s="42"/>
      <c r="MVD74" s="42"/>
      <c r="MVE74" s="42"/>
      <c r="MVF74" s="42"/>
      <c r="MVG74" s="42"/>
      <c r="MVH74" s="42"/>
      <c r="MVI74" s="42"/>
      <c r="MVJ74" s="42"/>
      <c r="MVK74" s="42"/>
      <c r="MVL74" s="42"/>
      <c r="MVM74" s="42"/>
      <c r="MVN74" s="42"/>
      <c r="MVO74" s="42"/>
      <c r="MVP74" s="42"/>
      <c r="MVQ74" s="42"/>
      <c r="MVR74" s="42"/>
      <c r="MVS74" s="42"/>
      <c r="MVT74" s="42"/>
      <c r="MVU74" s="42"/>
      <c r="MVV74" s="42"/>
      <c r="MVW74" s="42"/>
      <c r="MVX74" s="42"/>
      <c r="MVY74" s="42"/>
      <c r="MVZ74" s="42"/>
      <c r="MWA74" s="42"/>
      <c r="MWB74" s="42"/>
      <c r="MWC74" s="42"/>
      <c r="MWD74" s="42"/>
      <c r="MWE74" s="42"/>
      <c r="MWF74" s="42"/>
      <c r="MWG74" s="42"/>
      <c r="MWH74" s="42"/>
      <c r="MWI74" s="42"/>
      <c r="MWJ74" s="42"/>
      <c r="MWK74" s="42"/>
      <c r="MWL74" s="42"/>
      <c r="MWM74" s="42"/>
      <c r="MWN74" s="42"/>
      <c r="MWO74" s="42"/>
      <c r="MWP74" s="42"/>
      <c r="MWQ74" s="42"/>
      <c r="MWR74" s="42"/>
      <c r="MWS74" s="42"/>
      <c r="MWT74" s="42"/>
      <c r="MWU74" s="42"/>
      <c r="MWV74" s="42"/>
      <c r="MWW74" s="42"/>
      <c r="MWX74" s="42"/>
      <c r="MWY74" s="42"/>
      <c r="MWZ74" s="42"/>
      <c r="MXA74" s="42"/>
      <c r="MXB74" s="42"/>
      <c r="MXC74" s="42"/>
      <c r="MXD74" s="42"/>
      <c r="MXE74" s="42"/>
      <c r="MXF74" s="42"/>
      <c r="MXG74" s="42"/>
      <c r="MXH74" s="42"/>
      <c r="MXI74" s="42"/>
      <c r="MXJ74" s="42"/>
      <c r="MXK74" s="42"/>
      <c r="MXL74" s="42"/>
      <c r="MXM74" s="42"/>
      <c r="MXN74" s="42"/>
      <c r="MXO74" s="42"/>
      <c r="MXP74" s="42"/>
      <c r="MXQ74" s="42"/>
      <c r="MXR74" s="42"/>
      <c r="MXS74" s="42"/>
      <c r="MXT74" s="42"/>
      <c r="MXU74" s="42"/>
      <c r="MXV74" s="42"/>
      <c r="MXW74" s="42"/>
      <c r="MXX74" s="42"/>
      <c r="MXY74" s="42"/>
      <c r="MXZ74" s="42"/>
      <c r="MYA74" s="42"/>
      <c r="MYB74" s="42"/>
      <c r="MYC74" s="42"/>
      <c r="MYD74" s="42"/>
      <c r="MYE74" s="42"/>
      <c r="MYF74" s="42"/>
      <c r="MYG74" s="42"/>
      <c r="MYH74" s="42"/>
      <c r="MYI74" s="42"/>
      <c r="MYJ74" s="42"/>
      <c r="MYK74" s="42"/>
      <c r="MYL74" s="42"/>
      <c r="MYM74" s="42"/>
      <c r="MYN74" s="42"/>
      <c r="MYO74" s="42"/>
      <c r="MYP74" s="42"/>
      <c r="MYQ74" s="42"/>
      <c r="MYR74" s="42"/>
      <c r="MYS74" s="42"/>
      <c r="MYT74" s="42"/>
      <c r="MYU74" s="42"/>
      <c r="MYV74" s="42"/>
      <c r="MYW74" s="42"/>
      <c r="MYX74" s="42"/>
      <c r="MYY74" s="42"/>
      <c r="MYZ74" s="42"/>
      <c r="MZA74" s="42"/>
      <c r="MZB74" s="42"/>
      <c r="MZC74" s="42"/>
      <c r="MZD74" s="42"/>
      <c r="MZE74" s="42"/>
      <c r="MZF74" s="42"/>
      <c r="MZG74" s="42"/>
      <c r="MZH74" s="42"/>
      <c r="MZI74" s="42"/>
      <c r="MZJ74" s="42"/>
      <c r="MZK74" s="42"/>
      <c r="MZL74" s="42"/>
      <c r="MZM74" s="42"/>
      <c r="MZN74" s="42"/>
      <c r="MZO74" s="42"/>
      <c r="MZP74" s="42"/>
      <c r="MZQ74" s="42"/>
      <c r="MZR74" s="42"/>
      <c r="MZS74" s="42"/>
      <c r="MZT74" s="42"/>
      <c r="MZU74" s="42"/>
      <c r="MZV74" s="42"/>
      <c r="MZW74" s="42"/>
      <c r="MZX74" s="42"/>
      <c r="MZY74" s="42"/>
      <c r="MZZ74" s="42"/>
      <c r="NAA74" s="42"/>
      <c r="NAB74" s="42"/>
      <c r="NAC74" s="42"/>
      <c r="NAD74" s="42"/>
      <c r="NAE74" s="42"/>
      <c r="NAF74" s="42"/>
      <c r="NAG74" s="42"/>
      <c r="NAH74" s="42"/>
      <c r="NAI74" s="42"/>
      <c r="NAJ74" s="42"/>
      <c r="NAK74" s="42"/>
      <c r="NAL74" s="42"/>
      <c r="NAM74" s="42"/>
      <c r="NAN74" s="42"/>
      <c r="NAO74" s="42"/>
      <c r="NAP74" s="42"/>
      <c r="NAQ74" s="42"/>
      <c r="NAR74" s="42"/>
      <c r="NAS74" s="42"/>
      <c r="NAT74" s="42"/>
      <c r="NAU74" s="42"/>
      <c r="NAV74" s="42"/>
      <c r="NAW74" s="42"/>
      <c r="NAX74" s="42"/>
      <c r="NAY74" s="42"/>
      <c r="NAZ74" s="42"/>
      <c r="NBA74" s="42"/>
      <c r="NBB74" s="42"/>
      <c r="NBC74" s="42"/>
      <c r="NBD74" s="42"/>
      <c r="NBE74" s="42"/>
      <c r="NBF74" s="42"/>
      <c r="NBG74" s="42"/>
      <c r="NBH74" s="42"/>
      <c r="NBI74" s="42"/>
      <c r="NBJ74" s="42"/>
      <c r="NBK74" s="42"/>
      <c r="NBL74" s="42"/>
      <c r="NBM74" s="42"/>
      <c r="NBN74" s="42"/>
      <c r="NBO74" s="42"/>
      <c r="NBP74" s="42"/>
      <c r="NBQ74" s="42"/>
      <c r="NBR74" s="42"/>
      <c r="NBS74" s="42"/>
      <c r="NBT74" s="42"/>
      <c r="NBU74" s="42"/>
      <c r="NBV74" s="42"/>
      <c r="NBW74" s="42"/>
      <c r="NBX74" s="42"/>
      <c r="NBY74" s="42"/>
      <c r="NBZ74" s="42"/>
      <c r="NCA74" s="42"/>
      <c r="NCB74" s="42"/>
      <c r="NCC74" s="42"/>
      <c r="NCD74" s="42"/>
      <c r="NCE74" s="42"/>
      <c r="NCF74" s="42"/>
      <c r="NCG74" s="42"/>
      <c r="NCH74" s="42"/>
      <c r="NCI74" s="42"/>
      <c r="NCJ74" s="42"/>
      <c r="NCK74" s="42"/>
      <c r="NCL74" s="42"/>
      <c r="NCM74" s="42"/>
      <c r="NCN74" s="42"/>
      <c r="NCO74" s="42"/>
      <c r="NCP74" s="42"/>
      <c r="NCQ74" s="42"/>
      <c r="NCR74" s="42"/>
      <c r="NCS74" s="42"/>
      <c r="NCT74" s="42"/>
      <c r="NCU74" s="42"/>
      <c r="NCV74" s="42"/>
      <c r="NCW74" s="42"/>
      <c r="NCX74" s="42"/>
      <c r="NCY74" s="42"/>
      <c r="NCZ74" s="42"/>
      <c r="NDA74" s="42"/>
      <c r="NDB74" s="42"/>
      <c r="NDC74" s="42"/>
      <c r="NDD74" s="42"/>
      <c r="NDE74" s="42"/>
      <c r="NDF74" s="42"/>
      <c r="NDG74" s="42"/>
      <c r="NDH74" s="42"/>
      <c r="NDI74" s="42"/>
      <c r="NDJ74" s="42"/>
      <c r="NDK74" s="42"/>
      <c r="NDL74" s="42"/>
      <c r="NDM74" s="42"/>
      <c r="NDN74" s="42"/>
      <c r="NDO74" s="42"/>
      <c r="NDP74" s="42"/>
      <c r="NDQ74" s="42"/>
      <c r="NDR74" s="42"/>
      <c r="NDS74" s="42"/>
      <c r="NDT74" s="42"/>
      <c r="NDU74" s="42"/>
      <c r="NDV74" s="42"/>
      <c r="NDW74" s="42"/>
      <c r="NDX74" s="42"/>
      <c r="NDY74" s="42"/>
      <c r="NDZ74" s="42"/>
      <c r="NEA74" s="42"/>
      <c r="NEB74" s="42"/>
      <c r="NEC74" s="42"/>
      <c r="NED74" s="42"/>
      <c r="NEE74" s="42"/>
      <c r="NEF74" s="42"/>
      <c r="NEG74" s="42"/>
      <c r="NEH74" s="42"/>
      <c r="NEI74" s="42"/>
      <c r="NEJ74" s="42"/>
      <c r="NEK74" s="42"/>
      <c r="NEL74" s="42"/>
      <c r="NEM74" s="42"/>
      <c r="NEN74" s="42"/>
      <c r="NEO74" s="42"/>
      <c r="NEP74" s="42"/>
      <c r="NEQ74" s="42"/>
      <c r="NER74" s="42"/>
      <c r="NES74" s="42"/>
      <c r="NET74" s="42"/>
      <c r="NEU74" s="42"/>
      <c r="NEV74" s="42"/>
      <c r="NEW74" s="42"/>
      <c r="NEX74" s="42"/>
      <c r="NEY74" s="42"/>
      <c r="NEZ74" s="42"/>
      <c r="NFA74" s="42"/>
      <c r="NFB74" s="42"/>
      <c r="NFC74" s="42"/>
      <c r="NFD74" s="42"/>
      <c r="NFE74" s="42"/>
      <c r="NFF74" s="42"/>
      <c r="NFG74" s="42"/>
      <c r="NFH74" s="42"/>
      <c r="NFI74" s="42"/>
      <c r="NFJ74" s="42"/>
      <c r="NFK74" s="42"/>
      <c r="NFL74" s="42"/>
      <c r="NFM74" s="42"/>
      <c r="NFN74" s="42"/>
      <c r="NFO74" s="42"/>
      <c r="NFP74" s="42"/>
      <c r="NFQ74" s="42"/>
      <c r="NFR74" s="42"/>
      <c r="NFS74" s="42"/>
      <c r="NFT74" s="42"/>
      <c r="NFU74" s="42"/>
      <c r="NFV74" s="42"/>
      <c r="NFW74" s="42"/>
      <c r="NFX74" s="42"/>
      <c r="NFY74" s="42"/>
      <c r="NFZ74" s="42"/>
      <c r="NGA74" s="42"/>
      <c r="NGB74" s="42"/>
      <c r="NGC74" s="42"/>
      <c r="NGD74" s="42"/>
      <c r="NGE74" s="42"/>
      <c r="NGF74" s="42"/>
      <c r="NGG74" s="42"/>
      <c r="NGH74" s="42"/>
      <c r="NGI74" s="42"/>
      <c r="NGJ74" s="42"/>
      <c r="NGK74" s="42"/>
      <c r="NGL74" s="42"/>
      <c r="NGM74" s="42"/>
      <c r="NGN74" s="42"/>
      <c r="NGO74" s="42"/>
      <c r="NGP74" s="42"/>
      <c r="NGQ74" s="42"/>
      <c r="NGR74" s="42"/>
      <c r="NGS74" s="42"/>
      <c r="NGT74" s="42"/>
      <c r="NGU74" s="42"/>
      <c r="NGV74" s="42"/>
      <c r="NGW74" s="42"/>
      <c r="NGX74" s="42"/>
      <c r="NGY74" s="42"/>
      <c r="NGZ74" s="42"/>
      <c r="NHA74" s="42"/>
      <c r="NHB74" s="42"/>
      <c r="NHC74" s="42"/>
      <c r="NHD74" s="42"/>
      <c r="NHE74" s="42"/>
      <c r="NHF74" s="42"/>
      <c r="NHG74" s="42"/>
      <c r="NHH74" s="42"/>
      <c r="NHI74" s="42"/>
      <c r="NHJ74" s="42"/>
      <c r="NHK74" s="42"/>
      <c r="NHL74" s="42"/>
      <c r="NHM74" s="42"/>
      <c r="NHN74" s="42"/>
      <c r="NHO74" s="42"/>
      <c r="NHP74" s="42"/>
      <c r="NHQ74" s="42"/>
      <c r="NHR74" s="42"/>
      <c r="NHS74" s="42"/>
      <c r="NHT74" s="42"/>
      <c r="NHU74" s="42"/>
      <c r="NHV74" s="42"/>
      <c r="NHW74" s="42"/>
      <c r="NHX74" s="42"/>
      <c r="NHY74" s="42"/>
      <c r="NHZ74" s="42"/>
      <c r="NIA74" s="42"/>
      <c r="NIB74" s="42"/>
      <c r="NIC74" s="42"/>
      <c r="NID74" s="42"/>
      <c r="NIE74" s="42"/>
      <c r="NIF74" s="42"/>
      <c r="NIG74" s="42"/>
      <c r="NIH74" s="42"/>
      <c r="NII74" s="42"/>
      <c r="NIJ74" s="42"/>
      <c r="NIK74" s="42"/>
      <c r="NIL74" s="42"/>
      <c r="NIM74" s="42"/>
      <c r="NIN74" s="42"/>
      <c r="NIO74" s="42"/>
      <c r="NIP74" s="42"/>
      <c r="NIQ74" s="42"/>
      <c r="NIR74" s="42"/>
      <c r="NIS74" s="42"/>
      <c r="NIT74" s="42"/>
      <c r="NIU74" s="42"/>
      <c r="NIV74" s="42"/>
      <c r="NIW74" s="42"/>
      <c r="NIX74" s="42"/>
      <c r="NIY74" s="42"/>
      <c r="NIZ74" s="42"/>
      <c r="NJA74" s="42"/>
      <c r="NJB74" s="42"/>
      <c r="NJC74" s="42"/>
      <c r="NJD74" s="42"/>
      <c r="NJE74" s="42"/>
      <c r="NJF74" s="42"/>
      <c r="NJG74" s="42"/>
      <c r="NJH74" s="42"/>
      <c r="NJI74" s="42"/>
      <c r="NJJ74" s="42"/>
      <c r="NJK74" s="42"/>
      <c r="NJL74" s="42"/>
      <c r="NJM74" s="42"/>
      <c r="NJN74" s="42"/>
      <c r="NJO74" s="42"/>
      <c r="NJP74" s="42"/>
      <c r="NJQ74" s="42"/>
      <c r="NJR74" s="42"/>
      <c r="NJS74" s="42"/>
      <c r="NJT74" s="42"/>
      <c r="NJU74" s="42"/>
      <c r="NJV74" s="42"/>
      <c r="NJW74" s="42"/>
      <c r="NJX74" s="42"/>
      <c r="NJY74" s="42"/>
      <c r="NJZ74" s="42"/>
      <c r="NKA74" s="42"/>
      <c r="NKB74" s="42"/>
      <c r="NKC74" s="42"/>
      <c r="NKD74" s="42"/>
      <c r="NKE74" s="42"/>
      <c r="NKF74" s="42"/>
      <c r="NKG74" s="42"/>
      <c r="NKH74" s="42"/>
      <c r="NKI74" s="42"/>
      <c r="NKJ74" s="42"/>
      <c r="NKK74" s="42"/>
      <c r="NKL74" s="42"/>
      <c r="NKM74" s="42"/>
      <c r="NKN74" s="42"/>
      <c r="NKO74" s="42"/>
      <c r="NKP74" s="42"/>
      <c r="NKQ74" s="42"/>
      <c r="NKR74" s="42"/>
      <c r="NKS74" s="42"/>
      <c r="NKT74" s="42"/>
      <c r="NKU74" s="42"/>
      <c r="NKV74" s="42"/>
      <c r="NKW74" s="42"/>
      <c r="NKX74" s="42"/>
      <c r="NKY74" s="42"/>
      <c r="NKZ74" s="42"/>
      <c r="NLA74" s="42"/>
      <c r="NLB74" s="42"/>
      <c r="NLC74" s="42"/>
      <c r="NLD74" s="42"/>
      <c r="NLE74" s="42"/>
      <c r="NLF74" s="42"/>
      <c r="NLG74" s="42"/>
      <c r="NLH74" s="42"/>
      <c r="NLI74" s="42"/>
      <c r="NLJ74" s="42"/>
      <c r="NLK74" s="42"/>
      <c r="NLL74" s="42"/>
      <c r="NLM74" s="42"/>
      <c r="NLN74" s="42"/>
      <c r="NLO74" s="42"/>
      <c r="NLP74" s="42"/>
      <c r="NLQ74" s="42"/>
      <c r="NLR74" s="42"/>
      <c r="NLS74" s="42"/>
      <c r="NLT74" s="42"/>
      <c r="NLU74" s="42"/>
      <c r="NLV74" s="42"/>
      <c r="NLW74" s="42"/>
      <c r="NLX74" s="42"/>
      <c r="NLY74" s="42"/>
      <c r="NLZ74" s="42"/>
      <c r="NMA74" s="42"/>
      <c r="NMB74" s="42"/>
      <c r="NMC74" s="42"/>
      <c r="NMD74" s="42"/>
      <c r="NME74" s="42"/>
      <c r="NMF74" s="42"/>
      <c r="NMG74" s="42"/>
      <c r="NMH74" s="42"/>
      <c r="NMI74" s="42"/>
      <c r="NMJ74" s="42"/>
      <c r="NMK74" s="42"/>
      <c r="NML74" s="42"/>
      <c r="NMM74" s="42"/>
      <c r="NMN74" s="42"/>
      <c r="NMO74" s="42"/>
      <c r="NMP74" s="42"/>
      <c r="NMQ74" s="42"/>
      <c r="NMR74" s="42"/>
      <c r="NMS74" s="42"/>
      <c r="NMT74" s="42"/>
      <c r="NMU74" s="42"/>
      <c r="NMV74" s="42"/>
      <c r="NMW74" s="42"/>
      <c r="NMX74" s="42"/>
      <c r="NMY74" s="42"/>
      <c r="NMZ74" s="42"/>
      <c r="NNA74" s="42"/>
      <c r="NNB74" s="42"/>
      <c r="NNC74" s="42"/>
      <c r="NND74" s="42"/>
      <c r="NNE74" s="42"/>
      <c r="NNF74" s="42"/>
      <c r="NNG74" s="42"/>
      <c r="NNH74" s="42"/>
      <c r="NNI74" s="42"/>
      <c r="NNJ74" s="42"/>
      <c r="NNK74" s="42"/>
      <c r="NNL74" s="42"/>
      <c r="NNM74" s="42"/>
      <c r="NNN74" s="42"/>
      <c r="NNO74" s="42"/>
      <c r="NNP74" s="42"/>
      <c r="NNQ74" s="42"/>
      <c r="NNR74" s="42"/>
      <c r="NNS74" s="42"/>
      <c r="NNT74" s="42"/>
      <c r="NNU74" s="42"/>
      <c r="NNV74" s="42"/>
      <c r="NNW74" s="42"/>
      <c r="NNX74" s="42"/>
      <c r="NNY74" s="42"/>
      <c r="NNZ74" s="42"/>
      <c r="NOA74" s="42"/>
      <c r="NOB74" s="42"/>
      <c r="NOC74" s="42"/>
      <c r="NOD74" s="42"/>
      <c r="NOE74" s="42"/>
      <c r="NOF74" s="42"/>
      <c r="NOG74" s="42"/>
      <c r="NOH74" s="42"/>
      <c r="NOI74" s="42"/>
      <c r="NOJ74" s="42"/>
      <c r="NOK74" s="42"/>
      <c r="NOL74" s="42"/>
      <c r="NOM74" s="42"/>
      <c r="NON74" s="42"/>
      <c r="NOO74" s="42"/>
      <c r="NOP74" s="42"/>
      <c r="NOQ74" s="42"/>
      <c r="NOR74" s="42"/>
      <c r="NOS74" s="42"/>
      <c r="NOT74" s="42"/>
      <c r="NOU74" s="42"/>
      <c r="NOV74" s="42"/>
      <c r="NOW74" s="42"/>
      <c r="NOX74" s="42"/>
      <c r="NOY74" s="42"/>
      <c r="NOZ74" s="42"/>
      <c r="NPA74" s="42"/>
      <c r="NPB74" s="42"/>
      <c r="NPC74" s="42"/>
      <c r="NPD74" s="42"/>
      <c r="NPE74" s="42"/>
      <c r="NPF74" s="42"/>
      <c r="NPG74" s="42"/>
      <c r="NPH74" s="42"/>
      <c r="NPI74" s="42"/>
      <c r="NPJ74" s="42"/>
      <c r="NPK74" s="42"/>
      <c r="NPL74" s="42"/>
      <c r="NPM74" s="42"/>
      <c r="NPN74" s="42"/>
      <c r="NPO74" s="42"/>
      <c r="NPP74" s="42"/>
      <c r="NPQ74" s="42"/>
      <c r="NPR74" s="42"/>
      <c r="NPS74" s="42"/>
      <c r="NPT74" s="42"/>
      <c r="NPU74" s="42"/>
      <c r="NPV74" s="42"/>
      <c r="NPW74" s="42"/>
      <c r="NPX74" s="42"/>
      <c r="NPY74" s="42"/>
      <c r="NPZ74" s="42"/>
      <c r="NQA74" s="42"/>
      <c r="NQB74" s="42"/>
      <c r="NQC74" s="42"/>
      <c r="NQD74" s="42"/>
      <c r="NQE74" s="42"/>
      <c r="NQF74" s="42"/>
      <c r="NQG74" s="42"/>
      <c r="NQH74" s="42"/>
      <c r="NQI74" s="42"/>
      <c r="NQJ74" s="42"/>
      <c r="NQK74" s="42"/>
      <c r="NQL74" s="42"/>
      <c r="NQM74" s="42"/>
      <c r="NQN74" s="42"/>
      <c r="NQO74" s="42"/>
      <c r="NQP74" s="42"/>
      <c r="NQQ74" s="42"/>
      <c r="NQR74" s="42"/>
      <c r="NQS74" s="42"/>
      <c r="NQT74" s="42"/>
      <c r="NQU74" s="42"/>
      <c r="NQV74" s="42"/>
      <c r="NQW74" s="42"/>
      <c r="NQX74" s="42"/>
      <c r="NQY74" s="42"/>
      <c r="NQZ74" s="42"/>
      <c r="NRA74" s="42"/>
      <c r="NRB74" s="42"/>
      <c r="NRC74" s="42"/>
      <c r="NRD74" s="42"/>
      <c r="NRE74" s="42"/>
      <c r="NRF74" s="42"/>
      <c r="NRG74" s="42"/>
      <c r="NRH74" s="42"/>
      <c r="NRI74" s="42"/>
      <c r="NRJ74" s="42"/>
      <c r="NRK74" s="42"/>
      <c r="NRL74" s="42"/>
      <c r="NRM74" s="42"/>
      <c r="NRN74" s="42"/>
      <c r="NRO74" s="42"/>
      <c r="NRP74" s="42"/>
      <c r="NRQ74" s="42"/>
      <c r="NRR74" s="42"/>
      <c r="NRS74" s="42"/>
      <c r="NRT74" s="42"/>
      <c r="NRU74" s="42"/>
      <c r="NRV74" s="42"/>
      <c r="NRW74" s="42"/>
      <c r="NRX74" s="42"/>
      <c r="NRY74" s="42"/>
      <c r="NRZ74" s="42"/>
      <c r="NSA74" s="42"/>
      <c r="NSB74" s="42"/>
      <c r="NSC74" s="42"/>
      <c r="NSD74" s="42"/>
      <c r="NSE74" s="42"/>
      <c r="NSF74" s="42"/>
      <c r="NSG74" s="42"/>
      <c r="NSH74" s="42"/>
      <c r="NSI74" s="42"/>
      <c r="NSJ74" s="42"/>
      <c r="NSK74" s="42"/>
      <c r="NSL74" s="42"/>
      <c r="NSM74" s="42"/>
      <c r="NSN74" s="42"/>
      <c r="NSO74" s="42"/>
      <c r="NSP74" s="42"/>
      <c r="NSQ74" s="42"/>
      <c r="NSR74" s="42"/>
      <c r="NSS74" s="42"/>
      <c r="NST74" s="42"/>
      <c r="NSU74" s="42"/>
      <c r="NSV74" s="42"/>
      <c r="NSW74" s="42"/>
      <c r="NSX74" s="42"/>
      <c r="NSY74" s="42"/>
      <c r="NSZ74" s="42"/>
      <c r="NTA74" s="42"/>
      <c r="NTB74" s="42"/>
      <c r="NTC74" s="42"/>
      <c r="NTD74" s="42"/>
      <c r="NTE74" s="42"/>
      <c r="NTF74" s="42"/>
      <c r="NTG74" s="42"/>
      <c r="NTH74" s="42"/>
      <c r="NTI74" s="42"/>
      <c r="NTJ74" s="42"/>
      <c r="NTK74" s="42"/>
      <c r="NTL74" s="42"/>
      <c r="NTM74" s="42"/>
      <c r="NTN74" s="42"/>
      <c r="NTO74" s="42"/>
      <c r="NTP74" s="42"/>
      <c r="NTQ74" s="42"/>
      <c r="NTR74" s="42"/>
      <c r="NTS74" s="42"/>
      <c r="NTT74" s="42"/>
      <c r="NTU74" s="42"/>
      <c r="NTV74" s="42"/>
      <c r="NTW74" s="42"/>
      <c r="NTX74" s="42"/>
      <c r="NTY74" s="42"/>
      <c r="NTZ74" s="42"/>
      <c r="NUA74" s="42"/>
      <c r="NUB74" s="42"/>
      <c r="NUC74" s="42"/>
      <c r="NUD74" s="42"/>
      <c r="NUE74" s="42"/>
      <c r="NUF74" s="42"/>
      <c r="NUG74" s="42"/>
      <c r="NUH74" s="42"/>
      <c r="NUI74" s="42"/>
      <c r="NUJ74" s="42"/>
      <c r="NUK74" s="42"/>
      <c r="NUL74" s="42"/>
      <c r="NUM74" s="42"/>
      <c r="NUN74" s="42"/>
      <c r="NUO74" s="42"/>
      <c r="NUP74" s="42"/>
      <c r="NUQ74" s="42"/>
      <c r="NUR74" s="42"/>
      <c r="NUS74" s="42"/>
      <c r="NUT74" s="42"/>
      <c r="NUU74" s="42"/>
      <c r="NUV74" s="42"/>
      <c r="NUW74" s="42"/>
      <c r="NUX74" s="42"/>
      <c r="NUY74" s="42"/>
      <c r="NUZ74" s="42"/>
      <c r="NVA74" s="42"/>
      <c r="NVB74" s="42"/>
      <c r="NVC74" s="42"/>
      <c r="NVD74" s="42"/>
      <c r="NVE74" s="42"/>
      <c r="NVF74" s="42"/>
      <c r="NVG74" s="42"/>
      <c r="NVH74" s="42"/>
      <c r="NVI74" s="42"/>
      <c r="NVJ74" s="42"/>
      <c r="NVK74" s="42"/>
      <c r="NVL74" s="42"/>
      <c r="NVM74" s="42"/>
      <c r="NVN74" s="42"/>
      <c r="NVO74" s="42"/>
      <c r="NVP74" s="42"/>
      <c r="NVQ74" s="42"/>
      <c r="NVR74" s="42"/>
      <c r="NVS74" s="42"/>
      <c r="NVT74" s="42"/>
      <c r="NVU74" s="42"/>
      <c r="NVV74" s="42"/>
      <c r="NVW74" s="42"/>
      <c r="NVX74" s="42"/>
      <c r="NVY74" s="42"/>
      <c r="NVZ74" s="42"/>
      <c r="NWA74" s="42"/>
      <c r="NWB74" s="42"/>
      <c r="NWC74" s="42"/>
      <c r="NWD74" s="42"/>
      <c r="NWE74" s="42"/>
      <c r="NWF74" s="42"/>
      <c r="NWG74" s="42"/>
      <c r="NWH74" s="42"/>
      <c r="NWI74" s="42"/>
      <c r="NWJ74" s="42"/>
      <c r="NWK74" s="42"/>
      <c r="NWL74" s="42"/>
      <c r="NWM74" s="42"/>
      <c r="NWN74" s="42"/>
      <c r="NWO74" s="42"/>
      <c r="NWP74" s="42"/>
      <c r="NWQ74" s="42"/>
      <c r="NWR74" s="42"/>
      <c r="NWS74" s="42"/>
      <c r="NWT74" s="42"/>
      <c r="NWU74" s="42"/>
      <c r="NWV74" s="42"/>
      <c r="NWW74" s="42"/>
      <c r="NWX74" s="42"/>
      <c r="NWY74" s="42"/>
      <c r="NWZ74" s="42"/>
      <c r="NXA74" s="42"/>
      <c r="NXB74" s="42"/>
      <c r="NXC74" s="42"/>
      <c r="NXD74" s="42"/>
      <c r="NXE74" s="42"/>
      <c r="NXF74" s="42"/>
      <c r="NXG74" s="42"/>
      <c r="NXH74" s="42"/>
      <c r="NXI74" s="42"/>
      <c r="NXJ74" s="42"/>
      <c r="NXK74" s="42"/>
      <c r="NXL74" s="42"/>
      <c r="NXM74" s="42"/>
      <c r="NXN74" s="42"/>
      <c r="NXO74" s="42"/>
      <c r="NXP74" s="42"/>
      <c r="NXQ74" s="42"/>
      <c r="NXR74" s="42"/>
      <c r="NXS74" s="42"/>
      <c r="NXT74" s="42"/>
      <c r="NXU74" s="42"/>
      <c r="NXV74" s="42"/>
      <c r="NXW74" s="42"/>
      <c r="NXX74" s="42"/>
      <c r="NXY74" s="42"/>
      <c r="NXZ74" s="42"/>
      <c r="NYA74" s="42"/>
      <c r="NYB74" s="42"/>
      <c r="NYC74" s="42"/>
      <c r="NYD74" s="42"/>
      <c r="NYE74" s="42"/>
      <c r="NYF74" s="42"/>
      <c r="NYG74" s="42"/>
      <c r="NYH74" s="42"/>
      <c r="NYI74" s="42"/>
      <c r="NYJ74" s="42"/>
      <c r="NYK74" s="42"/>
      <c r="NYL74" s="42"/>
      <c r="NYM74" s="42"/>
      <c r="NYN74" s="42"/>
      <c r="NYO74" s="42"/>
      <c r="NYP74" s="42"/>
      <c r="NYQ74" s="42"/>
      <c r="NYR74" s="42"/>
      <c r="NYS74" s="42"/>
      <c r="NYT74" s="42"/>
      <c r="NYU74" s="42"/>
      <c r="NYV74" s="42"/>
      <c r="NYW74" s="42"/>
      <c r="NYX74" s="42"/>
      <c r="NYY74" s="42"/>
      <c r="NYZ74" s="42"/>
      <c r="NZA74" s="42"/>
      <c r="NZB74" s="42"/>
      <c r="NZC74" s="42"/>
      <c r="NZD74" s="42"/>
      <c r="NZE74" s="42"/>
      <c r="NZF74" s="42"/>
      <c r="NZG74" s="42"/>
      <c r="NZH74" s="42"/>
      <c r="NZI74" s="42"/>
      <c r="NZJ74" s="42"/>
      <c r="NZK74" s="42"/>
      <c r="NZL74" s="42"/>
      <c r="NZM74" s="42"/>
      <c r="NZN74" s="42"/>
      <c r="NZO74" s="42"/>
      <c r="NZP74" s="42"/>
      <c r="NZQ74" s="42"/>
      <c r="NZR74" s="42"/>
      <c r="NZS74" s="42"/>
      <c r="NZT74" s="42"/>
      <c r="NZU74" s="42"/>
      <c r="NZV74" s="42"/>
      <c r="NZW74" s="42"/>
      <c r="NZX74" s="42"/>
      <c r="NZY74" s="42"/>
      <c r="NZZ74" s="42"/>
      <c r="OAA74" s="42"/>
      <c r="OAB74" s="42"/>
      <c r="OAC74" s="42"/>
      <c r="OAD74" s="42"/>
      <c r="OAE74" s="42"/>
      <c r="OAF74" s="42"/>
      <c r="OAG74" s="42"/>
      <c r="OAH74" s="42"/>
      <c r="OAI74" s="42"/>
      <c r="OAJ74" s="42"/>
      <c r="OAK74" s="42"/>
      <c r="OAL74" s="42"/>
      <c r="OAM74" s="42"/>
      <c r="OAN74" s="42"/>
      <c r="OAO74" s="42"/>
      <c r="OAP74" s="42"/>
      <c r="OAQ74" s="42"/>
      <c r="OAR74" s="42"/>
      <c r="OAS74" s="42"/>
      <c r="OAT74" s="42"/>
      <c r="OAU74" s="42"/>
      <c r="OAV74" s="42"/>
      <c r="OAW74" s="42"/>
      <c r="OAX74" s="42"/>
      <c r="OAY74" s="42"/>
      <c r="OAZ74" s="42"/>
      <c r="OBA74" s="42"/>
      <c r="OBB74" s="42"/>
      <c r="OBC74" s="42"/>
      <c r="OBD74" s="42"/>
      <c r="OBE74" s="42"/>
      <c r="OBF74" s="42"/>
      <c r="OBG74" s="42"/>
      <c r="OBH74" s="42"/>
      <c r="OBI74" s="42"/>
      <c r="OBJ74" s="42"/>
      <c r="OBK74" s="42"/>
      <c r="OBL74" s="42"/>
      <c r="OBM74" s="42"/>
      <c r="OBN74" s="42"/>
      <c r="OBO74" s="42"/>
      <c r="OBP74" s="42"/>
      <c r="OBQ74" s="42"/>
      <c r="OBR74" s="42"/>
      <c r="OBS74" s="42"/>
      <c r="OBT74" s="42"/>
      <c r="OBU74" s="42"/>
      <c r="OBV74" s="42"/>
      <c r="OBW74" s="42"/>
      <c r="OBX74" s="42"/>
      <c r="OBY74" s="42"/>
      <c r="OBZ74" s="42"/>
      <c r="OCA74" s="42"/>
      <c r="OCB74" s="42"/>
      <c r="OCC74" s="42"/>
      <c r="OCD74" s="42"/>
      <c r="OCE74" s="42"/>
      <c r="OCF74" s="42"/>
      <c r="OCG74" s="42"/>
      <c r="OCH74" s="42"/>
      <c r="OCI74" s="42"/>
      <c r="OCJ74" s="42"/>
      <c r="OCK74" s="42"/>
      <c r="OCL74" s="42"/>
      <c r="OCM74" s="42"/>
      <c r="OCN74" s="42"/>
      <c r="OCO74" s="42"/>
      <c r="OCP74" s="42"/>
      <c r="OCQ74" s="42"/>
      <c r="OCR74" s="42"/>
      <c r="OCS74" s="42"/>
      <c r="OCT74" s="42"/>
      <c r="OCU74" s="42"/>
      <c r="OCV74" s="42"/>
      <c r="OCW74" s="42"/>
      <c r="OCX74" s="42"/>
      <c r="OCY74" s="42"/>
      <c r="OCZ74" s="42"/>
      <c r="ODA74" s="42"/>
      <c r="ODB74" s="42"/>
      <c r="ODC74" s="42"/>
      <c r="ODD74" s="42"/>
      <c r="ODE74" s="42"/>
      <c r="ODF74" s="42"/>
      <c r="ODG74" s="42"/>
      <c r="ODH74" s="42"/>
      <c r="ODI74" s="42"/>
      <c r="ODJ74" s="42"/>
      <c r="ODK74" s="42"/>
      <c r="ODL74" s="42"/>
      <c r="ODM74" s="42"/>
      <c r="ODN74" s="42"/>
      <c r="ODO74" s="42"/>
      <c r="ODP74" s="42"/>
      <c r="ODQ74" s="42"/>
      <c r="ODR74" s="42"/>
      <c r="ODS74" s="42"/>
      <c r="ODT74" s="42"/>
      <c r="ODU74" s="42"/>
      <c r="ODV74" s="42"/>
      <c r="ODW74" s="42"/>
      <c r="ODX74" s="42"/>
      <c r="ODY74" s="42"/>
      <c r="ODZ74" s="42"/>
      <c r="OEA74" s="42"/>
      <c r="OEB74" s="42"/>
      <c r="OEC74" s="42"/>
      <c r="OED74" s="42"/>
      <c r="OEE74" s="42"/>
      <c r="OEF74" s="42"/>
      <c r="OEG74" s="42"/>
      <c r="OEH74" s="42"/>
      <c r="OEI74" s="42"/>
      <c r="OEJ74" s="42"/>
      <c r="OEK74" s="42"/>
      <c r="OEL74" s="42"/>
      <c r="OEM74" s="42"/>
      <c r="OEN74" s="42"/>
      <c r="OEO74" s="42"/>
      <c r="OEP74" s="42"/>
      <c r="OEQ74" s="42"/>
      <c r="OER74" s="42"/>
      <c r="OES74" s="42"/>
      <c r="OET74" s="42"/>
      <c r="OEU74" s="42"/>
      <c r="OEV74" s="42"/>
      <c r="OEW74" s="42"/>
      <c r="OEX74" s="42"/>
      <c r="OEY74" s="42"/>
      <c r="OEZ74" s="42"/>
      <c r="OFA74" s="42"/>
      <c r="OFB74" s="42"/>
      <c r="OFC74" s="42"/>
      <c r="OFD74" s="42"/>
      <c r="OFE74" s="42"/>
      <c r="OFF74" s="42"/>
      <c r="OFG74" s="42"/>
      <c r="OFH74" s="42"/>
      <c r="OFI74" s="42"/>
      <c r="OFJ74" s="42"/>
      <c r="OFK74" s="42"/>
      <c r="OFL74" s="42"/>
      <c r="OFM74" s="42"/>
      <c r="OFN74" s="42"/>
      <c r="OFO74" s="42"/>
      <c r="OFP74" s="42"/>
      <c r="OFQ74" s="42"/>
      <c r="OFR74" s="42"/>
      <c r="OFS74" s="42"/>
      <c r="OFT74" s="42"/>
      <c r="OFU74" s="42"/>
      <c r="OFV74" s="42"/>
      <c r="OFW74" s="42"/>
      <c r="OFX74" s="42"/>
      <c r="OFY74" s="42"/>
      <c r="OFZ74" s="42"/>
      <c r="OGA74" s="42"/>
      <c r="OGB74" s="42"/>
      <c r="OGC74" s="42"/>
      <c r="OGD74" s="42"/>
      <c r="OGE74" s="42"/>
      <c r="OGF74" s="42"/>
      <c r="OGG74" s="42"/>
      <c r="OGH74" s="42"/>
      <c r="OGI74" s="42"/>
      <c r="OGJ74" s="42"/>
      <c r="OGK74" s="42"/>
      <c r="OGL74" s="42"/>
      <c r="OGM74" s="42"/>
      <c r="OGN74" s="42"/>
      <c r="OGO74" s="42"/>
      <c r="OGP74" s="42"/>
      <c r="OGQ74" s="42"/>
      <c r="OGR74" s="42"/>
      <c r="OGS74" s="42"/>
      <c r="OGT74" s="42"/>
      <c r="OGU74" s="42"/>
      <c r="OGV74" s="42"/>
      <c r="OGW74" s="42"/>
      <c r="OGX74" s="42"/>
      <c r="OGY74" s="42"/>
      <c r="OGZ74" s="42"/>
      <c r="OHA74" s="42"/>
      <c r="OHB74" s="42"/>
      <c r="OHC74" s="42"/>
      <c r="OHD74" s="42"/>
      <c r="OHE74" s="42"/>
      <c r="OHF74" s="42"/>
      <c r="OHG74" s="42"/>
      <c r="OHH74" s="42"/>
      <c r="OHI74" s="42"/>
      <c r="OHJ74" s="42"/>
      <c r="OHK74" s="42"/>
      <c r="OHL74" s="42"/>
      <c r="OHM74" s="42"/>
      <c r="OHN74" s="42"/>
      <c r="OHO74" s="42"/>
      <c r="OHP74" s="42"/>
      <c r="OHQ74" s="42"/>
      <c r="OHR74" s="42"/>
      <c r="OHS74" s="42"/>
      <c r="OHT74" s="42"/>
      <c r="OHU74" s="42"/>
      <c r="OHV74" s="42"/>
      <c r="OHW74" s="42"/>
      <c r="OHX74" s="42"/>
      <c r="OHY74" s="42"/>
      <c r="OHZ74" s="42"/>
      <c r="OIA74" s="42"/>
      <c r="OIB74" s="42"/>
      <c r="OIC74" s="42"/>
      <c r="OID74" s="42"/>
      <c r="OIE74" s="42"/>
      <c r="OIF74" s="42"/>
      <c r="OIG74" s="42"/>
      <c r="OIH74" s="42"/>
      <c r="OII74" s="42"/>
      <c r="OIJ74" s="42"/>
      <c r="OIK74" s="42"/>
      <c r="OIL74" s="42"/>
      <c r="OIM74" s="42"/>
      <c r="OIN74" s="42"/>
      <c r="OIO74" s="42"/>
      <c r="OIP74" s="42"/>
      <c r="OIQ74" s="42"/>
      <c r="OIR74" s="42"/>
      <c r="OIS74" s="42"/>
      <c r="OIT74" s="42"/>
      <c r="OIU74" s="42"/>
      <c r="OIV74" s="42"/>
      <c r="OIW74" s="42"/>
      <c r="OIX74" s="42"/>
      <c r="OIY74" s="42"/>
      <c r="OIZ74" s="42"/>
      <c r="OJA74" s="42"/>
      <c r="OJB74" s="42"/>
      <c r="OJC74" s="42"/>
      <c r="OJD74" s="42"/>
      <c r="OJE74" s="42"/>
      <c r="OJF74" s="42"/>
      <c r="OJG74" s="42"/>
      <c r="OJH74" s="42"/>
      <c r="OJI74" s="42"/>
      <c r="OJJ74" s="42"/>
      <c r="OJK74" s="42"/>
      <c r="OJL74" s="42"/>
      <c r="OJM74" s="42"/>
      <c r="OJN74" s="42"/>
      <c r="OJO74" s="42"/>
      <c r="OJP74" s="42"/>
      <c r="OJQ74" s="42"/>
      <c r="OJR74" s="42"/>
      <c r="OJS74" s="42"/>
      <c r="OJT74" s="42"/>
      <c r="OJU74" s="42"/>
      <c r="OJV74" s="42"/>
      <c r="OJW74" s="42"/>
      <c r="OJX74" s="42"/>
      <c r="OJY74" s="42"/>
      <c r="OJZ74" s="42"/>
      <c r="OKA74" s="42"/>
      <c r="OKB74" s="42"/>
      <c r="OKC74" s="42"/>
      <c r="OKD74" s="42"/>
      <c r="OKE74" s="42"/>
      <c r="OKF74" s="42"/>
      <c r="OKG74" s="42"/>
      <c r="OKH74" s="42"/>
      <c r="OKI74" s="42"/>
      <c r="OKJ74" s="42"/>
      <c r="OKK74" s="42"/>
      <c r="OKL74" s="42"/>
      <c r="OKM74" s="42"/>
      <c r="OKN74" s="42"/>
      <c r="OKO74" s="42"/>
      <c r="OKP74" s="42"/>
      <c r="OKQ74" s="42"/>
      <c r="OKR74" s="42"/>
      <c r="OKS74" s="42"/>
      <c r="OKT74" s="42"/>
      <c r="OKU74" s="42"/>
      <c r="OKV74" s="42"/>
      <c r="OKW74" s="42"/>
      <c r="OKX74" s="42"/>
      <c r="OKY74" s="42"/>
      <c r="OKZ74" s="42"/>
      <c r="OLA74" s="42"/>
      <c r="OLB74" s="42"/>
      <c r="OLC74" s="42"/>
      <c r="OLD74" s="42"/>
      <c r="OLE74" s="42"/>
      <c r="OLF74" s="42"/>
      <c r="OLG74" s="42"/>
      <c r="OLH74" s="42"/>
      <c r="OLI74" s="42"/>
      <c r="OLJ74" s="42"/>
      <c r="OLK74" s="42"/>
      <c r="OLL74" s="42"/>
      <c r="OLM74" s="42"/>
      <c r="OLN74" s="42"/>
      <c r="OLO74" s="42"/>
      <c r="OLP74" s="42"/>
      <c r="OLQ74" s="42"/>
      <c r="OLR74" s="42"/>
      <c r="OLS74" s="42"/>
      <c r="OLT74" s="42"/>
      <c r="OLU74" s="42"/>
      <c r="OLV74" s="42"/>
      <c r="OLW74" s="42"/>
      <c r="OLX74" s="42"/>
      <c r="OLY74" s="42"/>
      <c r="OLZ74" s="42"/>
      <c r="OMA74" s="42"/>
      <c r="OMB74" s="42"/>
      <c r="OMC74" s="42"/>
      <c r="OMD74" s="42"/>
      <c r="OME74" s="42"/>
      <c r="OMF74" s="42"/>
      <c r="OMG74" s="42"/>
      <c r="OMH74" s="42"/>
      <c r="OMI74" s="42"/>
      <c r="OMJ74" s="42"/>
      <c r="OMK74" s="42"/>
      <c r="OML74" s="42"/>
      <c r="OMM74" s="42"/>
      <c r="OMN74" s="42"/>
      <c r="OMO74" s="42"/>
      <c r="OMP74" s="42"/>
      <c r="OMQ74" s="42"/>
      <c r="OMR74" s="42"/>
      <c r="OMS74" s="42"/>
      <c r="OMT74" s="42"/>
      <c r="OMU74" s="42"/>
      <c r="OMV74" s="42"/>
      <c r="OMW74" s="42"/>
      <c r="OMX74" s="42"/>
      <c r="OMY74" s="42"/>
      <c r="OMZ74" s="42"/>
      <c r="ONA74" s="42"/>
      <c r="ONB74" s="42"/>
      <c r="ONC74" s="42"/>
      <c r="OND74" s="42"/>
      <c r="ONE74" s="42"/>
      <c r="ONF74" s="42"/>
      <c r="ONG74" s="42"/>
      <c r="ONH74" s="42"/>
      <c r="ONI74" s="42"/>
      <c r="ONJ74" s="42"/>
      <c r="ONK74" s="42"/>
      <c r="ONL74" s="42"/>
      <c r="ONM74" s="42"/>
      <c r="ONN74" s="42"/>
      <c r="ONO74" s="42"/>
      <c r="ONP74" s="42"/>
      <c r="ONQ74" s="42"/>
      <c r="ONR74" s="42"/>
      <c r="ONS74" s="42"/>
      <c r="ONT74" s="42"/>
      <c r="ONU74" s="42"/>
      <c r="ONV74" s="42"/>
      <c r="ONW74" s="42"/>
      <c r="ONX74" s="42"/>
      <c r="ONY74" s="42"/>
      <c r="ONZ74" s="42"/>
      <c r="OOA74" s="42"/>
      <c r="OOB74" s="42"/>
      <c r="OOC74" s="42"/>
      <c r="OOD74" s="42"/>
      <c r="OOE74" s="42"/>
      <c r="OOF74" s="42"/>
      <c r="OOG74" s="42"/>
      <c r="OOH74" s="42"/>
      <c r="OOI74" s="42"/>
      <c r="OOJ74" s="42"/>
      <c r="OOK74" s="42"/>
      <c r="OOL74" s="42"/>
      <c r="OOM74" s="42"/>
      <c r="OON74" s="42"/>
      <c r="OOO74" s="42"/>
      <c r="OOP74" s="42"/>
      <c r="OOQ74" s="42"/>
      <c r="OOR74" s="42"/>
      <c r="OOS74" s="42"/>
      <c r="OOT74" s="42"/>
      <c r="OOU74" s="42"/>
      <c r="OOV74" s="42"/>
      <c r="OOW74" s="42"/>
      <c r="OOX74" s="42"/>
      <c r="OOY74" s="42"/>
      <c r="OOZ74" s="42"/>
      <c r="OPA74" s="42"/>
      <c r="OPB74" s="42"/>
      <c r="OPC74" s="42"/>
      <c r="OPD74" s="42"/>
      <c r="OPE74" s="42"/>
      <c r="OPF74" s="42"/>
      <c r="OPG74" s="42"/>
      <c r="OPH74" s="42"/>
      <c r="OPI74" s="42"/>
      <c r="OPJ74" s="42"/>
      <c r="OPK74" s="42"/>
      <c r="OPL74" s="42"/>
      <c r="OPM74" s="42"/>
      <c r="OPN74" s="42"/>
      <c r="OPO74" s="42"/>
      <c r="OPP74" s="42"/>
      <c r="OPQ74" s="42"/>
      <c r="OPR74" s="42"/>
      <c r="OPS74" s="42"/>
      <c r="OPT74" s="42"/>
      <c r="OPU74" s="42"/>
      <c r="OPV74" s="42"/>
      <c r="OPW74" s="42"/>
      <c r="OPX74" s="42"/>
      <c r="OPY74" s="42"/>
      <c r="OPZ74" s="42"/>
      <c r="OQA74" s="42"/>
      <c r="OQB74" s="42"/>
      <c r="OQC74" s="42"/>
      <c r="OQD74" s="42"/>
      <c r="OQE74" s="42"/>
      <c r="OQF74" s="42"/>
      <c r="OQG74" s="42"/>
      <c r="OQH74" s="42"/>
      <c r="OQI74" s="42"/>
      <c r="OQJ74" s="42"/>
      <c r="OQK74" s="42"/>
      <c r="OQL74" s="42"/>
      <c r="OQM74" s="42"/>
      <c r="OQN74" s="42"/>
      <c r="OQO74" s="42"/>
      <c r="OQP74" s="42"/>
      <c r="OQQ74" s="42"/>
      <c r="OQR74" s="42"/>
      <c r="OQS74" s="42"/>
      <c r="OQT74" s="42"/>
      <c r="OQU74" s="42"/>
      <c r="OQV74" s="42"/>
      <c r="OQW74" s="42"/>
      <c r="OQX74" s="42"/>
      <c r="OQY74" s="42"/>
      <c r="OQZ74" s="42"/>
      <c r="ORA74" s="42"/>
      <c r="ORB74" s="42"/>
      <c r="ORC74" s="42"/>
      <c r="ORD74" s="42"/>
      <c r="ORE74" s="42"/>
      <c r="ORF74" s="42"/>
      <c r="ORG74" s="42"/>
      <c r="ORH74" s="42"/>
      <c r="ORI74" s="42"/>
      <c r="ORJ74" s="42"/>
      <c r="ORK74" s="42"/>
      <c r="ORL74" s="42"/>
      <c r="ORM74" s="42"/>
      <c r="ORN74" s="42"/>
      <c r="ORO74" s="42"/>
      <c r="ORP74" s="42"/>
      <c r="ORQ74" s="42"/>
      <c r="ORR74" s="42"/>
      <c r="ORS74" s="42"/>
      <c r="ORT74" s="42"/>
      <c r="ORU74" s="42"/>
      <c r="ORV74" s="42"/>
      <c r="ORW74" s="42"/>
      <c r="ORX74" s="42"/>
      <c r="ORY74" s="42"/>
      <c r="ORZ74" s="42"/>
      <c r="OSA74" s="42"/>
      <c r="OSB74" s="42"/>
      <c r="OSC74" s="42"/>
      <c r="OSD74" s="42"/>
      <c r="OSE74" s="42"/>
      <c r="OSF74" s="42"/>
      <c r="OSG74" s="42"/>
      <c r="OSH74" s="42"/>
      <c r="OSI74" s="42"/>
      <c r="OSJ74" s="42"/>
      <c r="OSK74" s="42"/>
      <c r="OSL74" s="42"/>
      <c r="OSM74" s="42"/>
      <c r="OSN74" s="42"/>
      <c r="OSO74" s="42"/>
      <c r="OSP74" s="42"/>
      <c r="OSQ74" s="42"/>
      <c r="OSR74" s="42"/>
      <c r="OSS74" s="42"/>
      <c r="OST74" s="42"/>
      <c r="OSU74" s="42"/>
      <c r="OSV74" s="42"/>
      <c r="OSW74" s="42"/>
      <c r="OSX74" s="42"/>
      <c r="OSY74" s="42"/>
      <c r="OSZ74" s="42"/>
      <c r="OTA74" s="42"/>
      <c r="OTB74" s="42"/>
      <c r="OTC74" s="42"/>
      <c r="OTD74" s="42"/>
      <c r="OTE74" s="42"/>
      <c r="OTF74" s="42"/>
      <c r="OTG74" s="42"/>
      <c r="OTH74" s="42"/>
      <c r="OTI74" s="42"/>
      <c r="OTJ74" s="42"/>
      <c r="OTK74" s="42"/>
      <c r="OTL74" s="42"/>
      <c r="OTM74" s="42"/>
      <c r="OTN74" s="42"/>
      <c r="OTO74" s="42"/>
      <c r="OTP74" s="42"/>
      <c r="OTQ74" s="42"/>
      <c r="OTR74" s="42"/>
      <c r="OTS74" s="42"/>
      <c r="OTT74" s="42"/>
      <c r="OTU74" s="42"/>
      <c r="OTV74" s="42"/>
      <c r="OTW74" s="42"/>
      <c r="OTX74" s="42"/>
      <c r="OTY74" s="42"/>
      <c r="OTZ74" s="42"/>
      <c r="OUA74" s="42"/>
      <c r="OUB74" s="42"/>
      <c r="OUC74" s="42"/>
      <c r="OUD74" s="42"/>
      <c r="OUE74" s="42"/>
      <c r="OUF74" s="42"/>
      <c r="OUG74" s="42"/>
      <c r="OUH74" s="42"/>
      <c r="OUI74" s="42"/>
      <c r="OUJ74" s="42"/>
      <c r="OUK74" s="42"/>
      <c r="OUL74" s="42"/>
      <c r="OUM74" s="42"/>
      <c r="OUN74" s="42"/>
      <c r="OUO74" s="42"/>
      <c r="OUP74" s="42"/>
      <c r="OUQ74" s="42"/>
      <c r="OUR74" s="42"/>
      <c r="OUS74" s="42"/>
      <c r="OUT74" s="42"/>
      <c r="OUU74" s="42"/>
      <c r="OUV74" s="42"/>
      <c r="OUW74" s="42"/>
      <c r="OUX74" s="42"/>
      <c r="OUY74" s="42"/>
      <c r="OUZ74" s="42"/>
      <c r="OVA74" s="42"/>
      <c r="OVB74" s="42"/>
      <c r="OVC74" s="42"/>
      <c r="OVD74" s="42"/>
      <c r="OVE74" s="42"/>
      <c r="OVF74" s="42"/>
      <c r="OVG74" s="42"/>
      <c r="OVH74" s="42"/>
      <c r="OVI74" s="42"/>
      <c r="OVJ74" s="42"/>
      <c r="OVK74" s="42"/>
      <c r="OVL74" s="42"/>
      <c r="OVM74" s="42"/>
      <c r="OVN74" s="42"/>
      <c r="OVO74" s="42"/>
      <c r="OVP74" s="42"/>
      <c r="OVQ74" s="42"/>
      <c r="OVR74" s="42"/>
      <c r="OVS74" s="42"/>
      <c r="OVT74" s="42"/>
      <c r="OVU74" s="42"/>
      <c r="OVV74" s="42"/>
      <c r="OVW74" s="42"/>
      <c r="OVX74" s="42"/>
      <c r="OVY74" s="42"/>
      <c r="OVZ74" s="42"/>
      <c r="OWA74" s="42"/>
      <c r="OWB74" s="42"/>
      <c r="OWC74" s="42"/>
      <c r="OWD74" s="42"/>
      <c r="OWE74" s="42"/>
      <c r="OWF74" s="42"/>
      <c r="OWG74" s="42"/>
      <c r="OWH74" s="42"/>
      <c r="OWI74" s="42"/>
      <c r="OWJ74" s="42"/>
      <c r="OWK74" s="42"/>
      <c r="OWL74" s="42"/>
      <c r="OWM74" s="42"/>
      <c r="OWN74" s="42"/>
      <c r="OWO74" s="42"/>
      <c r="OWP74" s="42"/>
      <c r="OWQ74" s="42"/>
      <c r="OWR74" s="42"/>
      <c r="OWS74" s="42"/>
      <c r="OWT74" s="42"/>
      <c r="OWU74" s="42"/>
      <c r="OWV74" s="42"/>
      <c r="OWW74" s="42"/>
      <c r="OWX74" s="42"/>
      <c r="OWY74" s="42"/>
      <c r="OWZ74" s="42"/>
      <c r="OXA74" s="42"/>
      <c r="OXB74" s="42"/>
      <c r="OXC74" s="42"/>
      <c r="OXD74" s="42"/>
      <c r="OXE74" s="42"/>
      <c r="OXF74" s="42"/>
      <c r="OXG74" s="42"/>
      <c r="OXH74" s="42"/>
      <c r="OXI74" s="42"/>
      <c r="OXJ74" s="42"/>
      <c r="OXK74" s="42"/>
      <c r="OXL74" s="42"/>
      <c r="OXM74" s="42"/>
      <c r="OXN74" s="42"/>
      <c r="OXO74" s="42"/>
      <c r="OXP74" s="42"/>
      <c r="OXQ74" s="42"/>
      <c r="OXR74" s="42"/>
      <c r="OXS74" s="42"/>
      <c r="OXT74" s="42"/>
      <c r="OXU74" s="42"/>
      <c r="OXV74" s="42"/>
      <c r="OXW74" s="42"/>
      <c r="OXX74" s="42"/>
      <c r="OXY74" s="42"/>
      <c r="OXZ74" s="42"/>
      <c r="OYA74" s="42"/>
      <c r="OYB74" s="42"/>
      <c r="OYC74" s="42"/>
      <c r="OYD74" s="42"/>
      <c r="OYE74" s="42"/>
      <c r="OYF74" s="42"/>
      <c r="OYG74" s="42"/>
      <c r="OYH74" s="42"/>
      <c r="OYI74" s="42"/>
      <c r="OYJ74" s="42"/>
      <c r="OYK74" s="42"/>
      <c r="OYL74" s="42"/>
      <c r="OYM74" s="42"/>
      <c r="OYN74" s="42"/>
      <c r="OYO74" s="42"/>
      <c r="OYP74" s="42"/>
      <c r="OYQ74" s="42"/>
      <c r="OYR74" s="42"/>
      <c r="OYS74" s="42"/>
      <c r="OYT74" s="42"/>
      <c r="OYU74" s="42"/>
      <c r="OYV74" s="42"/>
      <c r="OYW74" s="42"/>
      <c r="OYX74" s="42"/>
      <c r="OYY74" s="42"/>
      <c r="OYZ74" s="42"/>
      <c r="OZA74" s="42"/>
      <c r="OZB74" s="42"/>
      <c r="OZC74" s="42"/>
      <c r="OZD74" s="42"/>
      <c r="OZE74" s="42"/>
      <c r="OZF74" s="42"/>
      <c r="OZG74" s="42"/>
      <c r="OZH74" s="42"/>
      <c r="OZI74" s="42"/>
      <c r="OZJ74" s="42"/>
      <c r="OZK74" s="42"/>
      <c r="OZL74" s="42"/>
      <c r="OZM74" s="42"/>
      <c r="OZN74" s="42"/>
      <c r="OZO74" s="42"/>
      <c r="OZP74" s="42"/>
      <c r="OZQ74" s="42"/>
      <c r="OZR74" s="42"/>
      <c r="OZS74" s="42"/>
      <c r="OZT74" s="42"/>
      <c r="OZU74" s="42"/>
      <c r="OZV74" s="42"/>
      <c r="OZW74" s="42"/>
      <c r="OZX74" s="42"/>
      <c r="OZY74" s="42"/>
      <c r="OZZ74" s="42"/>
      <c r="PAA74" s="42"/>
      <c r="PAB74" s="42"/>
      <c r="PAC74" s="42"/>
      <c r="PAD74" s="42"/>
      <c r="PAE74" s="42"/>
      <c r="PAF74" s="42"/>
      <c r="PAG74" s="42"/>
      <c r="PAH74" s="42"/>
      <c r="PAI74" s="42"/>
      <c r="PAJ74" s="42"/>
      <c r="PAK74" s="42"/>
      <c r="PAL74" s="42"/>
      <c r="PAM74" s="42"/>
      <c r="PAN74" s="42"/>
      <c r="PAO74" s="42"/>
      <c r="PAP74" s="42"/>
      <c r="PAQ74" s="42"/>
      <c r="PAR74" s="42"/>
      <c r="PAS74" s="42"/>
      <c r="PAT74" s="42"/>
      <c r="PAU74" s="42"/>
      <c r="PAV74" s="42"/>
      <c r="PAW74" s="42"/>
      <c r="PAX74" s="42"/>
      <c r="PAY74" s="42"/>
      <c r="PAZ74" s="42"/>
      <c r="PBA74" s="42"/>
      <c r="PBB74" s="42"/>
      <c r="PBC74" s="42"/>
      <c r="PBD74" s="42"/>
      <c r="PBE74" s="42"/>
      <c r="PBF74" s="42"/>
      <c r="PBG74" s="42"/>
      <c r="PBH74" s="42"/>
      <c r="PBI74" s="42"/>
      <c r="PBJ74" s="42"/>
      <c r="PBK74" s="42"/>
      <c r="PBL74" s="42"/>
      <c r="PBM74" s="42"/>
      <c r="PBN74" s="42"/>
      <c r="PBO74" s="42"/>
      <c r="PBP74" s="42"/>
      <c r="PBQ74" s="42"/>
      <c r="PBR74" s="42"/>
      <c r="PBS74" s="42"/>
      <c r="PBT74" s="42"/>
      <c r="PBU74" s="42"/>
      <c r="PBV74" s="42"/>
      <c r="PBW74" s="42"/>
      <c r="PBX74" s="42"/>
      <c r="PBY74" s="42"/>
      <c r="PBZ74" s="42"/>
      <c r="PCA74" s="42"/>
      <c r="PCB74" s="42"/>
      <c r="PCC74" s="42"/>
      <c r="PCD74" s="42"/>
      <c r="PCE74" s="42"/>
      <c r="PCF74" s="42"/>
      <c r="PCG74" s="42"/>
      <c r="PCH74" s="42"/>
      <c r="PCI74" s="42"/>
      <c r="PCJ74" s="42"/>
      <c r="PCK74" s="42"/>
      <c r="PCL74" s="42"/>
      <c r="PCM74" s="42"/>
      <c r="PCN74" s="42"/>
      <c r="PCO74" s="42"/>
      <c r="PCP74" s="42"/>
      <c r="PCQ74" s="42"/>
      <c r="PCR74" s="42"/>
      <c r="PCS74" s="42"/>
      <c r="PCT74" s="42"/>
      <c r="PCU74" s="42"/>
      <c r="PCV74" s="42"/>
      <c r="PCW74" s="42"/>
      <c r="PCX74" s="42"/>
      <c r="PCY74" s="42"/>
      <c r="PCZ74" s="42"/>
      <c r="PDA74" s="42"/>
      <c r="PDB74" s="42"/>
      <c r="PDC74" s="42"/>
      <c r="PDD74" s="42"/>
      <c r="PDE74" s="42"/>
      <c r="PDF74" s="42"/>
      <c r="PDG74" s="42"/>
      <c r="PDH74" s="42"/>
      <c r="PDI74" s="42"/>
      <c r="PDJ74" s="42"/>
      <c r="PDK74" s="42"/>
      <c r="PDL74" s="42"/>
      <c r="PDM74" s="42"/>
      <c r="PDN74" s="42"/>
      <c r="PDO74" s="42"/>
      <c r="PDP74" s="42"/>
      <c r="PDQ74" s="42"/>
      <c r="PDR74" s="42"/>
      <c r="PDS74" s="42"/>
      <c r="PDT74" s="42"/>
      <c r="PDU74" s="42"/>
      <c r="PDV74" s="42"/>
      <c r="PDW74" s="42"/>
      <c r="PDX74" s="42"/>
      <c r="PDY74" s="42"/>
      <c r="PDZ74" s="42"/>
      <c r="PEA74" s="42"/>
      <c r="PEB74" s="42"/>
      <c r="PEC74" s="42"/>
      <c r="PED74" s="42"/>
      <c r="PEE74" s="42"/>
      <c r="PEF74" s="42"/>
      <c r="PEG74" s="42"/>
      <c r="PEH74" s="42"/>
      <c r="PEI74" s="42"/>
      <c r="PEJ74" s="42"/>
      <c r="PEK74" s="42"/>
      <c r="PEL74" s="42"/>
      <c r="PEM74" s="42"/>
      <c r="PEN74" s="42"/>
      <c r="PEO74" s="42"/>
      <c r="PEP74" s="42"/>
      <c r="PEQ74" s="42"/>
      <c r="PER74" s="42"/>
      <c r="PES74" s="42"/>
      <c r="PET74" s="42"/>
      <c r="PEU74" s="42"/>
      <c r="PEV74" s="42"/>
      <c r="PEW74" s="42"/>
      <c r="PEX74" s="42"/>
      <c r="PEY74" s="42"/>
      <c r="PEZ74" s="42"/>
      <c r="PFA74" s="42"/>
      <c r="PFB74" s="42"/>
      <c r="PFC74" s="42"/>
      <c r="PFD74" s="42"/>
      <c r="PFE74" s="42"/>
      <c r="PFF74" s="42"/>
      <c r="PFG74" s="42"/>
      <c r="PFH74" s="42"/>
      <c r="PFI74" s="42"/>
      <c r="PFJ74" s="42"/>
      <c r="PFK74" s="42"/>
      <c r="PFL74" s="42"/>
      <c r="PFM74" s="42"/>
      <c r="PFN74" s="42"/>
      <c r="PFO74" s="42"/>
      <c r="PFP74" s="42"/>
      <c r="PFQ74" s="42"/>
      <c r="PFR74" s="42"/>
      <c r="PFS74" s="42"/>
      <c r="PFT74" s="42"/>
      <c r="PFU74" s="42"/>
      <c r="PFV74" s="42"/>
      <c r="PFW74" s="42"/>
      <c r="PFX74" s="42"/>
      <c r="PFY74" s="42"/>
      <c r="PFZ74" s="42"/>
      <c r="PGA74" s="42"/>
      <c r="PGB74" s="42"/>
      <c r="PGC74" s="42"/>
      <c r="PGD74" s="42"/>
      <c r="PGE74" s="42"/>
      <c r="PGF74" s="42"/>
      <c r="PGG74" s="42"/>
      <c r="PGH74" s="42"/>
      <c r="PGI74" s="42"/>
      <c r="PGJ74" s="42"/>
      <c r="PGK74" s="42"/>
      <c r="PGL74" s="42"/>
      <c r="PGM74" s="42"/>
      <c r="PGN74" s="42"/>
      <c r="PGO74" s="42"/>
      <c r="PGP74" s="42"/>
      <c r="PGQ74" s="42"/>
      <c r="PGR74" s="42"/>
      <c r="PGS74" s="42"/>
      <c r="PGT74" s="42"/>
      <c r="PGU74" s="42"/>
      <c r="PGV74" s="42"/>
      <c r="PGW74" s="42"/>
      <c r="PGX74" s="42"/>
      <c r="PGY74" s="42"/>
      <c r="PGZ74" s="42"/>
      <c r="PHA74" s="42"/>
      <c r="PHB74" s="42"/>
      <c r="PHC74" s="42"/>
      <c r="PHD74" s="42"/>
      <c r="PHE74" s="42"/>
      <c r="PHF74" s="42"/>
      <c r="PHG74" s="42"/>
      <c r="PHH74" s="42"/>
      <c r="PHI74" s="42"/>
      <c r="PHJ74" s="42"/>
      <c r="PHK74" s="42"/>
      <c r="PHL74" s="42"/>
      <c r="PHM74" s="42"/>
      <c r="PHN74" s="42"/>
      <c r="PHO74" s="42"/>
      <c r="PHP74" s="42"/>
      <c r="PHQ74" s="42"/>
      <c r="PHR74" s="42"/>
      <c r="PHS74" s="42"/>
      <c r="PHT74" s="42"/>
      <c r="PHU74" s="42"/>
      <c r="PHV74" s="42"/>
      <c r="PHW74" s="42"/>
      <c r="PHX74" s="42"/>
      <c r="PHY74" s="42"/>
      <c r="PHZ74" s="42"/>
      <c r="PIA74" s="42"/>
      <c r="PIB74" s="42"/>
      <c r="PIC74" s="42"/>
      <c r="PID74" s="42"/>
      <c r="PIE74" s="42"/>
      <c r="PIF74" s="42"/>
      <c r="PIG74" s="42"/>
      <c r="PIH74" s="42"/>
      <c r="PII74" s="42"/>
      <c r="PIJ74" s="42"/>
      <c r="PIK74" s="42"/>
      <c r="PIL74" s="42"/>
      <c r="PIM74" s="42"/>
      <c r="PIN74" s="42"/>
      <c r="PIO74" s="42"/>
      <c r="PIP74" s="42"/>
      <c r="PIQ74" s="42"/>
      <c r="PIR74" s="42"/>
      <c r="PIS74" s="42"/>
      <c r="PIT74" s="42"/>
      <c r="PIU74" s="42"/>
      <c r="PIV74" s="42"/>
      <c r="PIW74" s="42"/>
      <c r="PIX74" s="42"/>
      <c r="PIY74" s="42"/>
      <c r="PIZ74" s="42"/>
      <c r="PJA74" s="42"/>
      <c r="PJB74" s="42"/>
      <c r="PJC74" s="42"/>
      <c r="PJD74" s="42"/>
      <c r="PJE74" s="42"/>
      <c r="PJF74" s="42"/>
      <c r="PJG74" s="42"/>
      <c r="PJH74" s="42"/>
      <c r="PJI74" s="42"/>
      <c r="PJJ74" s="42"/>
      <c r="PJK74" s="42"/>
      <c r="PJL74" s="42"/>
      <c r="PJM74" s="42"/>
      <c r="PJN74" s="42"/>
      <c r="PJO74" s="42"/>
      <c r="PJP74" s="42"/>
      <c r="PJQ74" s="42"/>
      <c r="PJR74" s="42"/>
      <c r="PJS74" s="42"/>
      <c r="PJT74" s="42"/>
      <c r="PJU74" s="42"/>
      <c r="PJV74" s="42"/>
      <c r="PJW74" s="42"/>
      <c r="PJX74" s="42"/>
      <c r="PJY74" s="42"/>
      <c r="PJZ74" s="42"/>
      <c r="PKA74" s="42"/>
      <c r="PKB74" s="42"/>
      <c r="PKC74" s="42"/>
      <c r="PKD74" s="42"/>
      <c r="PKE74" s="42"/>
      <c r="PKF74" s="42"/>
      <c r="PKG74" s="42"/>
      <c r="PKH74" s="42"/>
      <c r="PKI74" s="42"/>
      <c r="PKJ74" s="42"/>
      <c r="PKK74" s="42"/>
      <c r="PKL74" s="42"/>
      <c r="PKM74" s="42"/>
      <c r="PKN74" s="42"/>
      <c r="PKO74" s="42"/>
      <c r="PKP74" s="42"/>
      <c r="PKQ74" s="42"/>
      <c r="PKR74" s="42"/>
      <c r="PKS74" s="42"/>
      <c r="PKT74" s="42"/>
      <c r="PKU74" s="42"/>
      <c r="PKV74" s="42"/>
      <c r="PKW74" s="42"/>
      <c r="PKX74" s="42"/>
      <c r="PKY74" s="42"/>
      <c r="PKZ74" s="42"/>
      <c r="PLA74" s="42"/>
      <c r="PLB74" s="42"/>
      <c r="PLC74" s="42"/>
      <c r="PLD74" s="42"/>
      <c r="PLE74" s="42"/>
      <c r="PLF74" s="42"/>
      <c r="PLG74" s="42"/>
      <c r="PLH74" s="42"/>
      <c r="PLI74" s="42"/>
      <c r="PLJ74" s="42"/>
      <c r="PLK74" s="42"/>
      <c r="PLL74" s="42"/>
      <c r="PLM74" s="42"/>
      <c r="PLN74" s="42"/>
      <c r="PLO74" s="42"/>
      <c r="PLP74" s="42"/>
      <c r="PLQ74" s="42"/>
      <c r="PLR74" s="42"/>
      <c r="PLS74" s="42"/>
      <c r="PLT74" s="42"/>
      <c r="PLU74" s="42"/>
      <c r="PLV74" s="42"/>
      <c r="PLW74" s="42"/>
      <c r="PLX74" s="42"/>
      <c r="PLY74" s="42"/>
      <c r="PLZ74" s="42"/>
      <c r="PMA74" s="42"/>
      <c r="PMB74" s="42"/>
      <c r="PMC74" s="42"/>
      <c r="PMD74" s="42"/>
      <c r="PME74" s="42"/>
      <c r="PMF74" s="42"/>
      <c r="PMG74" s="42"/>
      <c r="PMH74" s="42"/>
      <c r="PMI74" s="42"/>
      <c r="PMJ74" s="42"/>
      <c r="PMK74" s="42"/>
      <c r="PML74" s="42"/>
      <c r="PMM74" s="42"/>
      <c r="PMN74" s="42"/>
      <c r="PMO74" s="42"/>
      <c r="PMP74" s="42"/>
      <c r="PMQ74" s="42"/>
      <c r="PMR74" s="42"/>
      <c r="PMS74" s="42"/>
      <c r="PMT74" s="42"/>
      <c r="PMU74" s="42"/>
      <c r="PMV74" s="42"/>
      <c r="PMW74" s="42"/>
      <c r="PMX74" s="42"/>
      <c r="PMY74" s="42"/>
      <c r="PMZ74" s="42"/>
      <c r="PNA74" s="42"/>
      <c r="PNB74" s="42"/>
      <c r="PNC74" s="42"/>
      <c r="PND74" s="42"/>
      <c r="PNE74" s="42"/>
      <c r="PNF74" s="42"/>
      <c r="PNG74" s="42"/>
      <c r="PNH74" s="42"/>
      <c r="PNI74" s="42"/>
      <c r="PNJ74" s="42"/>
      <c r="PNK74" s="42"/>
      <c r="PNL74" s="42"/>
      <c r="PNM74" s="42"/>
      <c r="PNN74" s="42"/>
      <c r="PNO74" s="42"/>
      <c r="PNP74" s="42"/>
      <c r="PNQ74" s="42"/>
      <c r="PNR74" s="42"/>
      <c r="PNS74" s="42"/>
      <c r="PNT74" s="42"/>
      <c r="PNU74" s="42"/>
      <c r="PNV74" s="42"/>
      <c r="PNW74" s="42"/>
      <c r="PNX74" s="42"/>
      <c r="PNY74" s="42"/>
      <c r="PNZ74" s="42"/>
      <c r="POA74" s="42"/>
      <c r="POB74" s="42"/>
      <c r="POC74" s="42"/>
      <c r="POD74" s="42"/>
      <c r="POE74" s="42"/>
      <c r="POF74" s="42"/>
      <c r="POG74" s="42"/>
      <c r="POH74" s="42"/>
      <c r="POI74" s="42"/>
      <c r="POJ74" s="42"/>
      <c r="POK74" s="42"/>
      <c r="POL74" s="42"/>
      <c r="POM74" s="42"/>
      <c r="PON74" s="42"/>
      <c r="POO74" s="42"/>
      <c r="POP74" s="42"/>
      <c r="POQ74" s="42"/>
      <c r="POR74" s="42"/>
      <c r="POS74" s="42"/>
      <c r="POT74" s="42"/>
      <c r="POU74" s="42"/>
      <c r="POV74" s="42"/>
      <c r="POW74" s="42"/>
      <c r="POX74" s="42"/>
      <c r="POY74" s="42"/>
      <c r="POZ74" s="42"/>
      <c r="PPA74" s="42"/>
      <c r="PPB74" s="42"/>
      <c r="PPC74" s="42"/>
      <c r="PPD74" s="42"/>
      <c r="PPE74" s="42"/>
      <c r="PPF74" s="42"/>
      <c r="PPG74" s="42"/>
      <c r="PPH74" s="42"/>
      <c r="PPI74" s="42"/>
      <c r="PPJ74" s="42"/>
      <c r="PPK74" s="42"/>
      <c r="PPL74" s="42"/>
      <c r="PPM74" s="42"/>
      <c r="PPN74" s="42"/>
      <c r="PPO74" s="42"/>
      <c r="PPP74" s="42"/>
      <c r="PPQ74" s="42"/>
      <c r="PPR74" s="42"/>
      <c r="PPS74" s="42"/>
      <c r="PPT74" s="42"/>
      <c r="PPU74" s="42"/>
      <c r="PPV74" s="42"/>
      <c r="PPW74" s="42"/>
      <c r="PPX74" s="42"/>
      <c r="PPY74" s="42"/>
      <c r="PPZ74" s="42"/>
      <c r="PQA74" s="42"/>
      <c r="PQB74" s="42"/>
      <c r="PQC74" s="42"/>
      <c r="PQD74" s="42"/>
      <c r="PQE74" s="42"/>
      <c r="PQF74" s="42"/>
      <c r="PQG74" s="42"/>
      <c r="PQH74" s="42"/>
      <c r="PQI74" s="42"/>
      <c r="PQJ74" s="42"/>
      <c r="PQK74" s="42"/>
      <c r="PQL74" s="42"/>
      <c r="PQM74" s="42"/>
      <c r="PQN74" s="42"/>
      <c r="PQO74" s="42"/>
      <c r="PQP74" s="42"/>
      <c r="PQQ74" s="42"/>
      <c r="PQR74" s="42"/>
      <c r="PQS74" s="42"/>
      <c r="PQT74" s="42"/>
      <c r="PQU74" s="42"/>
      <c r="PQV74" s="42"/>
      <c r="PQW74" s="42"/>
      <c r="PQX74" s="42"/>
      <c r="PQY74" s="42"/>
      <c r="PQZ74" s="42"/>
      <c r="PRA74" s="42"/>
      <c r="PRB74" s="42"/>
      <c r="PRC74" s="42"/>
      <c r="PRD74" s="42"/>
      <c r="PRE74" s="42"/>
      <c r="PRF74" s="42"/>
      <c r="PRG74" s="42"/>
      <c r="PRH74" s="42"/>
      <c r="PRI74" s="42"/>
      <c r="PRJ74" s="42"/>
      <c r="PRK74" s="42"/>
      <c r="PRL74" s="42"/>
      <c r="PRM74" s="42"/>
      <c r="PRN74" s="42"/>
      <c r="PRO74" s="42"/>
      <c r="PRP74" s="42"/>
      <c r="PRQ74" s="42"/>
      <c r="PRR74" s="42"/>
      <c r="PRS74" s="42"/>
      <c r="PRT74" s="42"/>
      <c r="PRU74" s="42"/>
      <c r="PRV74" s="42"/>
      <c r="PRW74" s="42"/>
      <c r="PRX74" s="42"/>
      <c r="PRY74" s="42"/>
      <c r="PRZ74" s="42"/>
      <c r="PSA74" s="42"/>
      <c r="PSB74" s="42"/>
      <c r="PSC74" s="42"/>
      <c r="PSD74" s="42"/>
      <c r="PSE74" s="42"/>
      <c r="PSF74" s="42"/>
      <c r="PSG74" s="42"/>
      <c r="PSH74" s="42"/>
      <c r="PSI74" s="42"/>
      <c r="PSJ74" s="42"/>
      <c r="PSK74" s="42"/>
      <c r="PSL74" s="42"/>
      <c r="PSM74" s="42"/>
      <c r="PSN74" s="42"/>
      <c r="PSO74" s="42"/>
      <c r="PSP74" s="42"/>
      <c r="PSQ74" s="42"/>
      <c r="PSR74" s="42"/>
      <c r="PSS74" s="42"/>
      <c r="PST74" s="42"/>
      <c r="PSU74" s="42"/>
      <c r="PSV74" s="42"/>
      <c r="PSW74" s="42"/>
      <c r="PSX74" s="42"/>
      <c r="PSY74" s="42"/>
      <c r="PSZ74" s="42"/>
      <c r="PTA74" s="42"/>
      <c r="PTB74" s="42"/>
      <c r="PTC74" s="42"/>
      <c r="PTD74" s="42"/>
      <c r="PTE74" s="42"/>
      <c r="PTF74" s="42"/>
      <c r="PTG74" s="42"/>
      <c r="PTH74" s="42"/>
      <c r="PTI74" s="42"/>
      <c r="PTJ74" s="42"/>
      <c r="PTK74" s="42"/>
      <c r="PTL74" s="42"/>
      <c r="PTM74" s="42"/>
      <c r="PTN74" s="42"/>
      <c r="PTO74" s="42"/>
      <c r="PTP74" s="42"/>
      <c r="PTQ74" s="42"/>
      <c r="PTR74" s="42"/>
      <c r="PTS74" s="42"/>
      <c r="PTT74" s="42"/>
      <c r="PTU74" s="42"/>
      <c r="PTV74" s="42"/>
      <c r="PTW74" s="42"/>
      <c r="PTX74" s="42"/>
      <c r="PTY74" s="42"/>
      <c r="PTZ74" s="42"/>
      <c r="PUA74" s="42"/>
      <c r="PUB74" s="42"/>
      <c r="PUC74" s="42"/>
      <c r="PUD74" s="42"/>
      <c r="PUE74" s="42"/>
      <c r="PUF74" s="42"/>
      <c r="PUG74" s="42"/>
      <c r="PUH74" s="42"/>
      <c r="PUI74" s="42"/>
      <c r="PUJ74" s="42"/>
      <c r="PUK74" s="42"/>
      <c r="PUL74" s="42"/>
      <c r="PUM74" s="42"/>
      <c r="PUN74" s="42"/>
      <c r="PUO74" s="42"/>
      <c r="PUP74" s="42"/>
      <c r="PUQ74" s="42"/>
      <c r="PUR74" s="42"/>
      <c r="PUS74" s="42"/>
      <c r="PUT74" s="42"/>
      <c r="PUU74" s="42"/>
      <c r="PUV74" s="42"/>
      <c r="PUW74" s="42"/>
      <c r="PUX74" s="42"/>
      <c r="PUY74" s="42"/>
      <c r="PUZ74" s="42"/>
      <c r="PVA74" s="42"/>
      <c r="PVB74" s="42"/>
      <c r="PVC74" s="42"/>
      <c r="PVD74" s="42"/>
      <c r="PVE74" s="42"/>
      <c r="PVF74" s="42"/>
      <c r="PVG74" s="42"/>
      <c r="PVH74" s="42"/>
      <c r="PVI74" s="42"/>
      <c r="PVJ74" s="42"/>
      <c r="PVK74" s="42"/>
      <c r="PVL74" s="42"/>
      <c r="PVM74" s="42"/>
      <c r="PVN74" s="42"/>
      <c r="PVO74" s="42"/>
      <c r="PVP74" s="42"/>
      <c r="PVQ74" s="42"/>
      <c r="PVR74" s="42"/>
      <c r="PVS74" s="42"/>
      <c r="PVT74" s="42"/>
      <c r="PVU74" s="42"/>
      <c r="PVV74" s="42"/>
      <c r="PVW74" s="42"/>
      <c r="PVX74" s="42"/>
      <c r="PVY74" s="42"/>
      <c r="PVZ74" s="42"/>
      <c r="PWA74" s="42"/>
      <c r="PWB74" s="42"/>
      <c r="PWC74" s="42"/>
      <c r="PWD74" s="42"/>
      <c r="PWE74" s="42"/>
      <c r="PWF74" s="42"/>
      <c r="PWG74" s="42"/>
      <c r="PWH74" s="42"/>
      <c r="PWI74" s="42"/>
      <c r="PWJ74" s="42"/>
      <c r="PWK74" s="42"/>
      <c r="PWL74" s="42"/>
      <c r="PWM74" s="42"/>
      <c r="PWN74" s="42"/>
      <c r="PWO74" s="42"/>
      <c r="PWP74" s="42"/>
      <c r="PWQ74" s="42"/>
      <c r="PWR74" s="42"/>
      <c r="PWS74" s="42"/>
      <c r="PWT74" s="42"/>
      <c r="PWU74" s="42"/>
      <c r="PWV74" s="42"/>
      <c r="PWW74" s="42"/>
      <c r="PWX74" s="42"/>
      <c r="PWY74" s="42"/>
      <c r="PWZ74" s="42"/>
      <c r="PXA74" s="42"/>
      <c r="PXB74" s="42"/>
      <c r="PXC74" s="42"/>
      <c r="PXD74" s="42"/>
      <c r="PXE74" s="42"/>
      <c r="PXF74" s="42"/>
      <c r="PXG74" s="42"/>
      <c r="PXH74" s="42"/>
      <c r="PXI74" s="42"/>
      <c r="PXJ74" s="42"/>
      <c r="PXK74" s="42"/>
      <c r="PXL74" s="42"/>
      <c r="PXM74" s="42"/>
      <c r="PXN74" s="42"/>
      <c r="PXO74" s="42"/>
      <c r="PXP74" s="42"/>
      <c r="PXQ74" s="42"/>
      <c r="PXR74" s="42"/>
      <c r="PXS74" s="42"/>
      <c r="PXT74" s="42"/>
      <c r="PXU74" s="42"/>
      <c r="PXV74" s="42"/>
      <c r="PXW74" s="42"/>
      <c r="PXX74" s="42"/>
      <c r="PXY74" s="42"/>
      <c r="PXZ74" s="42"/>
      <c r="PYA74" s="42"/>
      <c r="PYB74" s="42"/>
      <c r="PYC74" s="42"/>
      <c r="PYD74" s="42"/>
      <c r="PYE74" s="42"/>
      <c r="PYF74" s="42"/>
      <c r="PYG74" s="42"/>
      <c r="PYH74" s="42"/>
      <c r="PYI74" s="42"/>
      <c r="PYJ74" s="42"/>
      <c r="PYK74" s="42"/>
      <c r="PYL74" s="42"/>
      <c r="PYM74" s="42"/>
      <c r="PYN74" s="42"/>
      <c r="PYO74" s="42"/>
      <c r="PYP74" s="42"/>
      <c r="PYQ74" s="42"/>
      <c r="PYR74" s="42"/>
      <c r="PYS74" s="42"/>
      <c r="PYT74" s="42"/>
      <c r="PYU74" s="42"/>
      <c r="PYV74" s="42"/>
      <c r="PYW74" s="42"/>
      <c r="PYX74" s="42"/>
      <c r="PYY74" s="42"/>
      <c r="PYZ74" s="42"/>
      <c r="PZA74" s="42"/>
      <c r="PZB74" s="42"/>
      <c r="PZC74" s="42"/>
      <c r="PZD74" s="42"/>
      <c r="PZE74" s="42"/>
      <c r="PZF74" s="42"/>
      <c r="PZG74" s="42"/>
      <c r="PZH74" s="42"/>
      <c r="PZI74" s="42"/>
      <c r="PZJ74" s="42"/>
      <c r="PZK74" s="42"/>
      <c r="PZL74" s="42"/>
      <c r="PZM74" s="42"/>
      <c r="PZN74" s="42"/>
      <c r="PZO74" s="42"/>
      <c r="PZP74" s="42"/>
      <c r="PZQ74" s="42"/>
      <c r="PZR74" s="42"/>
      <c r="PZS74" s="42"/>
      <c r="PZT74" s="42"/>
      <c r="PZU74" s="42"/>
      <c r="PZV74" s="42"/>
      <c r="PZW74" s="42"/>
      <c r="PZX74" s="42"/>
      <c r="PZY74" s="42"/>
      <c r="PZZ74" s="42"/>
      <c r="QAA74" s="42"/>
      <c r="QAB74" s="42"/>
      <c r="QAC74" s="42"/>
      <c r="QAD74" s="42"/>
      <c r="QAE74" s="42"/>
      <c r="QAF74" s="42"/>
      <c r="QAG74" s="42"/>
      <c r="QAH74" s="42"/>
      <c r="QAI74" s="42"/>
      <c r="QAJ74" s="42"/>
      <c r="QAK74" s="42"/>
      <c r="QAL74" s="42"/>
      <c r="QAM74" s="42"/>
      <c r="QAN74" s="42"/>
      <c r="QAO74" s="42"/>
      <c r="QAP74" s="42"/>
      <c r="QAQ74" s="42"/>
      <c r="QAR74" s="42"/>
      <c r="QAS74" s="42"/>
      <c r="QAT74" s="42"/>
      <c r="QAU74" s="42"/>
      <c r="QAV74" s="42"/>
      <c r="QAW74" s="42"/>
      <c r="QAX74" s="42"/>
      <c r="QAY74" s="42"/>
      <c r="QAZ74" s="42"/>
      <c r="QBA74" s="42"/>
      <c r="QBB74" s="42"/>
      <c r="QBC74" s="42"/>
      <c r="QBD74" s="42"/>
      <c r="QBE74" s="42"/>
      <c r="QBF74" s="42"/>
      <c r="QBG74" s="42"/>
      <c r="QBH74" s="42"/>
      <c r="QBI74" s="42"/>
      <c r="QBJ74" s="42"/>
      <c r="QBK74" s="42"/>
      <c r="QBL74" s="42"/>
      <c r="QBM74" s="42"/>
      <c r="QBN74" s="42"/>
      <c r="QBO74" s="42"/>
      <c r="QBP74" s="42"/>
      <c r="QBQ74" s="42"/>
      <c r="QBR74" s="42"/>
      <c r="QBS74" s="42"/>
      <c r="QBT74" s="42"/>
      <c r="QBU74" s="42"/>
      <c r="QBV74" s="42"/>
      <c r="QBW74" s="42"/>
      <c r="QBX74" s="42"/>
      <c r="QBY74" s="42"/>
      <c r="QBZ74" s="42"/>
      <c r="QCA74" s="42"/>
      <c r="QCB74" s="42"/>
      <c r="QCC74" s="42"/>
      <c r="QCD74" s="42"/>
      <c r="QCE74" s="42"/>
      <c r="QCF74" s="42"/>
      <c r="QCG74" s="42"/>
      <c r="QCH74" s="42"/>
      <c r="QCI74" s="42"/>
      <c r="QCJ74" s="42"/>
      <c r="QCK74" s="42"/>
      <c r="QCL74" s="42"/>
      <c r="QCM74" s="42"/>
      <c r="QCN74" s="42"/>
      <c r="QCO74" s="42"/>
      <c r="QCP74" s="42"/>
      <c r="QCQ74" s="42"/>
      <c r="QCR74" s="42"/>
      <c r="QCS74" s="42"/>
      <c r="QCT74" s="42"/>
      <c r="QCU74" s="42"/>
      <c r="QCV74" s="42"/>
      <c r="QCW74" s="42"/>
      <c r="QCX74" s="42"/>
      <c r="QCY74" s="42"/>
      <c r="QCZ74" s="42"/>
      <c r="QDA74" s="42"/>
      <c r="QDB74" s="42"/>
      <c r="QDC74" s="42"/>
      <c r="QDD74" s="42"/>
      <c r="QDE74" s="42"/>
      <c r="QDF74" s="42"/>
      <c r="QDG74" s="42"/>
      <c r="QDH74" s="42"/>
      <c r="QDI74" s="42"/>
      <c r="QDJ74" s="42"/>
      <c r="QDK74" s="42"/>
      <c r="QDL74" s="42"/>
      <c r="QDM74" s="42"/>
      <c r="QDN74" s="42"/>
      <c r="QDO74" s="42"/>
      <c r="QDP74" s="42"/>
      <c r="QDQ74" s="42"/>
      <c r="QDR74" s="42"/>
      <c r="QDS74" s="42"/>
      <c r="QDT74" s="42"/>
      <c r="QDU74" s="42"/>
      <c r="QDV74" s="42"/>
      <c r="QDW74" s="42"/>
      <c r="QDX74" s="42"/>
      <c r="QDY74" s="42"/>
      <c r="QDZ74" s="42"/>
      <c r="QEA74" s="42"/>
      <c r="QEB74" s="42"/>
      <c r="QEC74" s="42"/>
      <c r="QED74" s="42"/>
      <c r="QEE74" s="42"/>
      <c r="QEF74" s="42"/>
      <c r="QEG74" s="42"/>
      <c r="QEH74" s="42"/>
      <c r="QEI74" s="42"/>
      <c r="QEJ74" s="42"/>
      <c r="QEK74" s="42"/>
      <c r="QEL74" s="42"/>
      <c r="QEM74" s="42"/>
      <c r="QEN74" s="42"/>
      <c r="QEO74" s="42"/>
      <c r="QEP74" s="42"/>
      <c r="QEQ74" s="42"/>
      <c r="QER74" s="42"/>
      <c r="QES74" s="42"/>
      <c r="QET74" s="42"/>
      <c r="QEU74" s="42"/>
      <c r="QEV74" s="42"/>
      <c r="QEW74" s="42"/>
      <c r="QEX74" s="42"/>
      <c r="QEY74" s="42"/>
      <c r="QEZ74" s="42"/>
      <c r="QFA74" s="42"/>
      <c r="QFB74" s="42"/>
      <c r="QFC74" s="42"/>
      <c r="QFD74" s="42"/>
      <c r="QFE74" s="42"/>
      <c r="QFF74" s="42"/>
      <c r="QFG74" s="42"/>
      <c r="QFH74" s="42"/>
      <c r="QFI74" s="42"/>
      <c r="QFJ74" s="42"/>
      <c r="QFK74" s="42"/>
      <c r="QFL74" s="42"/>
      <c r="QFM74" s="42"/>
      <c r="QFN74" s="42"/>
      <c r="QFO74" s="42"/>
      <c r="QFP74" s="42"/>
      <c r="QFQ74" s="42"/>
      <c r="QFR74" s="42"/>
      <c r="QFS74" s="42"/>
      <c r="QFT74" s="42"/>
      <c r="QFU74" s="42"/>
      <c r="QFV74" s="42"/>
      <c r="QFW74" s="42"/>
      <c r="QFX74" s="42"/>
      <c r="QFY74" s="42"/>
      <c r="QFZ74" s="42"/>
      <c r="QGA74" s="42"/>
      <c r="QGB74" s="42"/>
      <c r="QGC74" s="42"/>
      <c r="QGD74" s="42"/>
      <c r="QGE74" s="42"/>
      <c r="QGF74" s="42"/>
      <c r="QGG74" s="42"/>
      <c r="QGH74" s="42"/>
      <c r="QGI74" s="42"/>
      <c r="QGJ74" s="42"/>
      <c r="QGK74" s="42"/>
      <c r="QGL74" s="42"/>
      <c r="QGM74" s="42"/>
      <c r="QGN74" s="42"/>
      <c r="QGO74" s="42"/>
      <c r="QGP74" s="42"/>
      <c r="QGQ74" s="42"/>
      <c r="QGR74" s="42"/>
      <c r="QGS74" s="42"/>
      <c r="QGT74" s="42"/>
      <c r="QGU74" s="42"/>
      <c r="QGV74" s="42"/>
      <c r="QGW74" s="42"/>
      <c r="QGX74" s="42"/>
      <c r="QGY74" s="42"/>
      <c r="QGZ74" s="42"/>
      <c r="QHA74" s="42"/>
      <c r="QHB74" s="42"/>
      <c r="QHC74" s="42"/>
      <c r="QHD74" s="42"/>
      <c r="QHE74" s="42"/>
      <c r="QHF74" s="42"/>
      <c r="QHG74" s="42"/>
      <c r="QHH74" s="42"/>
      <c r="QHI74" s="42"/>
      <c r="QHJ74" s="42"/>
      <c r="QHK74" s="42"/>
      <c r="QHL74" s="42"/>
      <c r="QHM74" s="42"/>
      <c r="QHN74" s="42"/>
      <c r="QHO74" s="42"/>
      <c r="QHP74" s="42"/>
      <c r="QHQ74" s="42"/>
      <c r="QHR74" s="42"/>
      <c r="QHS74" s="42"/>
      <c r="QHT74" s="42"/>
      <c r="QHU74" s="42"/>
      <c r="QHV74" s="42"/>
      <c r="QHW74" s="42"/>
      <c r="QHX74" s="42"/>
      <c r="QHY74" s="42"/>
      <c r="QHZ74" s="42"/>
      <c r="QIA74" s="42"/>
      <c r="QIB74" s="42"/>
      <c r="QIC74" s="42"/>
      <c r="QID74" s="42"/>
      <c r="QIE74" s="42"/>
      <c r="QIF74" s="42"/>
      <c r="QIG74" s="42"/>
      <c r="QIH74" s="42"/>
      <c r="QII74" s="42"/>
      <c r="QIJ74" s="42"/>
      <c r="QIK74" s="42"/>
      <c r="QIL74" s="42"/>
      <c r="QIM74" s="42"/>
      <c r="QIN74" s="42"/>
      <c r="QIO74" s="42"/>
      <c r="QIP74" s="42"/>
      <c r="QIQ74" s="42"/>
      <c r="QIR74" s="42"/>
      <c r="QIS74" s="42"/>
      <c r="QIT74" s="42"/>
      <c r="QIU74" s="42"/>
      <c r="QIV74" s="42"/>
      <c r="QIW74" s="42"/>
      <c r="QIX74" s="42"/>
      <c r="QIY74" s="42"/>
      <c r="QIZ74" s="42"/>
      <c r="QJA74" s="42"/>
      <c r="QJB74" s="42"/>
      <c r="QJC74" s="42"/>
      <c r="QJD74" s="42"/>
      <c r="QJE74" s="42"/>
      <c r="QJF74" s="42"/>
      <c r="QJG74" s="42"/>
      <c r="QJH74" s="42"/>
      <c r="QJI74" s="42"/>
      <c r="QJJ74" s="42"/>
      <c r="QJK74" s="42"/>
      <c r="QJL74" s="42"/>
      <c r="QJM74" s="42"/>
      <c r="QJN74" s="42"/>
      <c r="QJO74" s="42"/>
      <c r="QJP74" s="42"/>
      <c r="QJQ74" s="42"/>
      <c r="QJR74" s="42"/>
      <c r="QJS74" s="42"/>
      <c r="QJT74" s="42"/>
      <c r="QJU74" s="42"/>
      <c r="QJV74" s="42"/>
      <c r="QJW74" s="42"/>
      <c r="QJX74" s="42"/>
      <c r="QJY74" s="42"/>
      <c r="QJZ74" s="42"/>
      <c r="QKA74" s="42"/>
      <c r="QKB74" s="42"/>
      <c r="QKC74" s="42"/>
      <c r="QKD74" s="42"/>
      <c r="QKE74" s="42"/>
      <c r="QKF74" s="42"/>
      <c r="QKG74" s="42"/>
      <c r="QKH74" s="42"/>
      <c r="QKI74" s="42"/>
      <c r="QKJ74" s="42"/>
      <c r="QKK74" s="42"/>
      <c r="QKL74" s="42"/>
      <c r="QKM74" s="42"/>
      <c r="QKN74" s="42"/>
      <c r="QKO74" s="42"/>
      <c r="QKP74" s="42"/>
      <c r="QKQ74" s="42"/>
      <c r="QKR74" s="42"/>
      <c r="QKS74" s="42"/>
      <c r="QKT74" s="42"/>
      <c r="QKU74" s="42"/>
      <c r="QKV74" s="42"/>
      <c r="QKW74" s="42"/>
      <c r="QKX74" s="42"/>
      <c r="QKY74" s="42"/>
      <c r="QKZ74" s="42"/>
      <c r="QLA74" s="42"/>
      <c r="QLB74" s="42"/>
      <c r="QLC74" s="42"/>
      <c r="QLD74" s="42"/>
      <c r="QLE74" s="42"/>
      <c r="QLF74" s="42"/>
      <c r="QLG74" s="42"/>
      <c r="QLH74" s="42"/>
      <c r="QLI74" s="42"/>
      <c r="QLJ74" s="42"/>
      <c r="QLK74" s="42"/>
      <c r="QLL74" s="42"/>
      <c r="QLM74" s="42"/>
      <c r="QLN74" s="42"/>
      <c r="QLO74" s="42"/>
      <c r="QLP74" s="42"/>
      <c r="QLQ74" s="42"/>
      <c r="QLR74" s="42"/>
      <c r="QLS74" s="42"/>
      <c r="QLT74" s="42"/>
      <c r="QLU74" s="42"/>
      <c r="QLV74" s="42"/>
      <c r="QLW74" s="42"/>
      <c r="QLX74" s="42"/>
      <c r="QLY74" s="42"/>
      <c r="QLZ74" s="42"/>
      <c r="QMA74" s="42"/>
      <c r="QMB74" s="42"/>
      <c r="QMC74" s="42"/>
      <c r="QMD74" s="42"/>
      <c r="QME74" s="42"/>
      <c r="QMF74" s="42"/>
      <c r="QMG74" s="42"/>
      <c r="QMH74" s="42"/>
      <c r="QMI74" s="42"/>
      <c r="QMJ74" s="42"/>
      <c r="QMK74" s="42"/>
      <c r="QML74" s="42"/>
      <c r="QMM74" s="42"/>
      <c r="QMN74" s="42"/>
      <c r="QMO74" s="42"/>
      <c r="QMP74" s="42"/>
      <c r="QMQ74" s="42"/>
      <c r="QMR74" s="42"/>
      <c r="QMS74" s="42"/>
      <c r="QMT74" s="42"/>
      <c r="QMU74" s="42"/>
      <c r="QMV74" s="42"/>
      <c r="QMW74" s="42"/>
      <c r="QMX74" s="42"/>
      <c r="QMY74" s="42"/>
      <c r="QMZ74" s="42"/>
      <c r="QNA74" s="42"/>
      <c r="QNB74" s="42"/>
      <c r="QNC74" s="42"/>
      <c r="QND74" s="42"/>
      <c r="QNE74" s="42"/>
      <c r="QNF74" s="42"/>
      <c r="QNG74" s="42"/>
      <c r="QNH74" s="42"/>
      <c r="QNI74" s="42"/>
      <c r="QNJ74" s="42"/>
      <c r="QNK74" s="42"/>
      <c r="QNL74" s="42"/>
      <c r="QNM74" s="42"/>
      <c r="QNN74" s="42"/>
      <c r="QNO74" s="42"/>
      <c r="QNP74" s="42"/>
      <c r="QNQ74" s="42"/>
      <c r="QNR74" s="42"/>
      <c r="QNS74" s="42"/>
      <c r="QNT74" s="42"/>
      <c r="QNU74" s="42"/>
      <c r="QNV74" s="42"/>
      <c r="QNW74" s="42"/>
      <c r="QNX74" s="42"/>
      <c r="QNY74" s="42"/>
      <c r="QNZ74" s="42"/>
      <c r="QOA74" s="42"/>
      <c r="QOB74" s="42"/>
      <c r="QOC74" s="42"/>
      <c r="QOD74" s="42"/>
      <c r="QOE74" s="42"/>
      <c r="QOF74" s="42"/>
      <c r="QOG74" s="42"/>
      <c r="QOH74" s="42"/>
      <c r="QOI74" s="42"/>
      <c r="QOJ74" s="42"/>
      <c r="QOK74" s="42"/>
      <c r="QOL74" s="42"/>
      <c r="QOM74" s="42"/>
      <c r="QON74" s="42"/>
      <c r="QOO74" s="42"/>
      <c r="QOP74" s="42"/>
      <c r="QOQ74" s="42"/>
      <c r="QOR74" s="42"/>
      <c r="QOS74" s="42"/>
      <c r="QOT74" s="42"/>
      <c r="QOU74" s="42"/>
      <c r="QOV74" s="42"/>
      <c r="QOW74" s="42"/>
      <c r="QOX74" s="42"/>
      <c r="QOY74" s="42"/>
      <c r="QOZ74" s="42"/>
      <c r="QPA74" s="42"/>
      <c r="QPB74" s="42"/>
      <c r="QPC74" s="42"/>
      <c r="QPD74" s="42"/>
      <c r="QPE74" s="42"/>
      <c r="QPF74" s="42"/>
      <c r="QPG74" s="42"/>
      <c r="QPH74" s="42"/>
      <c r="QPI74" s="42"/>
      <c r="QPJ74" s="42"/>
      <c r="QPK74" s="42"/>
      <c r="QPL74" s="42"/>
      <c r="QPM74" s="42"/>
      <c r="QPN74" s="42"/>
      <c r="QPO74" s="42"/>
      <c r="QPP74" s="42"/>
      <c r="QPQ74" s="42"/>
      <c r="QPR74" s="42"/>
      <c r="QPS74" s="42"/>
      <c r="QPT74" s="42"/>
      <c r="QPU74" s="42"/>
      <c r="QPV74" s="42"/>
      <c r="QPW74" s="42"/>
      <c r="QPX74" s="42"/>
      <c r="QPY74" s="42"/>
      <c r="QPZ74" s="42"/>
      <c r="QQA74" s="42"/>
      <c r="QQB74" s="42"/>
      <c r="QQC74" s="42"/>
      <c r="QQD74" s="42"/>
      <c r="QQE74" s="42"/>
      <c r="QQF74" s="42"/>
      <c r="QQG74" s="42"/>
      <c r="QQH74" s="42"/>
      <c r="QQI74" s="42"/>
      <c r="QQJ74" s="42"/>
      <c r="QQK74" s="42"/>
      <c r="QQL74" s="42"/>
      <c r="QQM74" s="42"/>
      <c r="QQN74" s="42"/>
      <c r="QQO74" s="42"/>
      <c r="QQP74" s="42"/>
      <c r="QQQ74" s="42"/>
      <c r="QQR74" s="42"/>
      <c r="QQS74" s="42"/>
      <c r="QQT74" s="42"/>
      <c r="QQU74" s="42"/>
      <c r="QQV74" s="42"/>
      <c r="QQW74" s="42"/>
      <c r="QQX74" s="42"/>
      <c r="QQY74" s="42"/>
      <c r="QQZ74" s="42"/>
      <c r="QRA74" s="42"/>
      <c r="QRB74" s="42"/>
      <c r="QRC74" s="42"/>
      <c r="QRD74" s="42"/>
      <c r="QRE74" s="42"/>
      <c r="QRF74" s="42"/>
      <c r="QRG74" s="42"/>
      <c r="QRH74" s="42"/>
      <c r="QRI74" s="42"/>
      <c r="QRJ74" s="42"/>
      <c r="QRK74" s="42"/>
      <c r="QRL74" s="42"/>
      <c r="QRM74" s="42"/>
      <c r="QRN74" s="42"/>
      <c r="QRO74" s="42"/>
      <c r="QRP74" s="42"/>
      <c r="QRQ74" s="42"/>
      <c r="QRR74" s="42"/>
      <c r="QRS74" s="42"/>
      <c r="QRT74" s="42"/>
      <c r="QRU74" s="42"/>
      <c r="QRV74" s="42"/>
      <c r="QRW74" s="42"/>
      <c r="QRX74" s="42"/>
      <c r="QRY74" s="42"/>
      <c r="QRZ74" s="42"/>
      <c r="QSA74" s="42"/>
      <c r="QSB74" s="42"/>
      <c r="QSC74" s="42"/>
      <c r="QSD74" s="42"/>
      <c r="QSE74" s="42"/>
      <c r="QSF74" s="42"/>
      <c r="QSG74" s="42"/>
      <c r="QSH74" s="42"/>
      <c r="QSI74" s="42"/>
      <c r="QSJ74" s="42"/>
      <c r="QSK74" s="42"/>
      <c r="QSL74" s="42"/>
      <c r="QSM74" s="42"/>
      <c r="QSN74" s="42"/>
      <c r="QSO74" s="42"/>
      <c r="QSP74" s="42"/>
      <c r="QSQ74" s="42"/>
      <c r="QSR74" s="42"/>
      <c r="QSS74" s="42"/>
      <c r="QST74" s="42"/>
      <c r="QSU74" s="42"/>
      <c r="QSV74" s="42"/>
      <c r="QSW74" s="42"/>
      <c r="QSX74" s="42"/>
      <c r="QSY74" s="42"/>
      <c r="QSZ74" s="42"/>
      <c r="QTA74" s="42"/>
      <c r="QTB74" s="42"/>
      <c r="QTC74" s="42"/>
      <c r="QTD74" s="42"/>
      <c r="QTE74" s="42"/>
      <c r="QTF74" s="42"/>
      <c r="QTG74" s="42"/>
      <c r="QTH74" s="42"/>
      <c r="QTI74" s="42"/>
      <c r="QTJ74" s="42"/>
      <c r="QTK74" s="42"/>
      <c r="QTL74" s="42"/>
      <c r="QTM74" s="42"/>
      <c r="QTN74" s="42"/>
      <c r="QTO74" s="42"/>
      <c r="QTP74" s="42"/>
      <c r="QTQ74" s="42"/>
      <c r="QTR74" s="42"/>
      <c r="QTS74" s="42"/>
      <c r="QTT74" s="42"/>
      <c r="QTU74" s="42"/>
      <c r="QTV74" s="42"/>
      <c r="QTW74" s="42"/>
      <c r="QTX74" s="42"/>
      <c r="QTY74" s="42"/>
      <c r="QTZ74" s="42"/>
      <c r="QUA74" s="42"/>
      <c r="QUB74" s="42"/>
      <c r="QUC74" s="42"/>
      <c r="QUD74" s="42"/>
      <c r="QUE74" s="42"/>
      <c r="QUF74" s="42"/>
      <c r="QUG74" s="42"/>
      <c r="QUH74" s="42"/>
      <c r="QUI74" s="42"/>
      <c r="QUJ74" s="42"/>
      <c r="QUK74" s="42"/>
      <c r="QUL74" s="42"/>
      <c r="QUM74" s="42"/>
      <c r="QUN74" s="42"/>
      <c r="QUO74" s="42"/>
      <c r="QUP74" s="42"/>
      <c r="QUQ74" s="42"/>
      <c r="QUR74" s="42"/>
      <c r="QUS74" s="42"/>
      <c r="QUT74" s="42"/>
      <c r="QUU74" s="42"/>
      <c r="QUV74" s="42"/>
      <c r="QUW74" s="42"/>
      <c r="QUX74" s="42"/>
      <c r="QUY74" s="42"/>
      <c r="QUZ74" s="42"/>
      <c r="QVA74" s="42"/>
      <c r="QVB74" s="42"/>
      <c r="QVC74" s="42"/>
      <c r="QVD74" s="42"/>
      <c r="QVE74" s="42"/>
      <c r="QVF74" s="42"/>
      <c r="QVG74" s="42"/>
      <c r="QVH74" s="42"/>
      <c r="QVI74" s="42"/>
      <c r="QVJ74" s="42"/>
      <c r="QVK74" s="42"/>
      <c r="QVL74" s="42"/>
      <c r="QVM74" s="42"/>
      <c r="QVN74" s="42"/>
      <c r="QVO74" s="42"/>
      <c r="QVP74" s="42"/>
      <c r="QVQ74" s="42"/>
      <c r="QVR74" s="42"/>
      <c r="QVS74" s="42"/>
      <c r="QVT74" s="42"/>
      <c r="QVU74" s="42"/>
      <c r="QVV74" s="42"/>
      <c r="QVW74" s="42"/>
      <c r="QVX74" s="42"/>
      <c r="QVY74" s="42"/>
      <c r="QVZ74" s="42"/>
      <c r="QWA74" s="42"/>
      <c r="QWB74" s="42"/>
      <c r="QWC74" s="42"/>
      <c r="QWD74" s="42"/>
      <c r="QWE74" s="42"/>
      <c r="QWF74" s="42"/>
      <c r="QWG74" s="42"/>
      <c r="QWH74" s="42"/>
      <c r="QWI74" s="42"/>
      <c r="QWJ74" s="42"/>
      <c r="QWK74" s="42"/>
      <c r="QWL74" s="42"/>
      <c r="QWM74" s="42"/>
      <c r="QWN74" s="42"/>
      <c r="QWO74" s="42"/>
      <c r="QWP74" s="42"/>
      <c r="QWQ74" s="42"/>
      <c r="QWR74" s="42"/>
      <c r="QWS74" s="42"/>
      <c r="QWT74" s="42"/>
      <c r="QWU74" s="42"/>
      <c r="QWV74" s="42"/>
      <c r="QWW74" s="42"/>
      <c r="QWX74" s="42"/>
      <c r="QWY74" s="42"/>
      <c r="QWZ74" s="42"/>
      <c r="QXA74" s="42"/>
      <c r="QXB74" s="42"/>
      <c r="QXC74" s="42"/>
      <c r="QXD74" s="42"/>
      <c r="QXE74" s="42"/>
      <c r="QXF74" s="42"/>
      <c r="QXG74" s="42"/>
      <c r="QXH74" s="42"/>
      <c r="QXI74" s="42"/>
      <c r="QXJ74" s="42"/>
      <c r="QXK74" s="42"/>
      <c r="QXL74" s="42"/>
      <c r="QXM74" s="42"/>
      <c r="QXN74" s="42"/>
      <c r="QXO74" s="42"/>
      <c r="QXP74" s="42"/>
      <c r="QXQ74" s="42"/>
      <c r="QXR74" s="42"/>
      <c r="QXS74" s="42"/>
      <c r="QXT74" s="42"/>
      <c r="QXU74" s="42"/>
      <c r="QXV74" s="42"/>
      <c r="QXW74" s="42"/>
      <c r="QXX74" s="42"/>
      <c r="QXY74" s="42"/>
      <c r="QXZ74" s="42"/>
      <c r="QYA74" s="42"/>
      <c r="QYB74" s="42"/>
      <c r="QYC74" s="42"/>
      <c r="QYD74" s="42"/>
      <c r="QYE74" s="42"/>
      <c r="QYF74" s="42"/>
      <c r="QYG74" s="42"/>
      <c r="QYH74" s="42"/>
      <c r="QYI74" s="42"/>
      <c r="QYJ74" s="42"/>
      <c r="QYK74" s="42"/>
      <c r="QYL74" s="42"/>
      <c r="QYM74" s="42"/>
      <c r="QYN74" s="42"/>
      <c r="QYO74" s="42"/>
      <c r="QYP74" s="42"/>
      <c r="QYQ74" s="42"/>
      <c r="QYR74" s="42"/>
      <c r="QYS74" s="42"/>
      <c r="QYT74" s="42"/>
      <c r="QYU74" s="42"/>
      <c r="QYV74" s="42"/>
      <c r="QYW74" s="42"/>
      <c r="QYX74" s="42"/>
      <c r="QYY74" s="42"/>
      <c r="QYZ74" s="42"/>
      <c r="QZA74" s="42"/>
      <c r="QZB74" s="42"/>
      <c r="QZC74" s="42"/>
      <c r="QZD74" s="42"/>
      <c r="QZE74" s="42"/>
      <c r="QZF74" s="42"/>
      <c r="QZG74" s="42"/>
      <c r="QZH74" s="42"/>
      <c r="QZI74" s="42"/>
      <c r="QZJ74" s="42"/>
      <c r="QZK74" s="42"/>
      <c r="QZL74" s="42"/>
      <c r="QZM74" s="42"/>
      <c r="QZN74" s="42"/>
      <c r="QZO74" s="42"/>
      <c r="QZP74" s="42"/>
      <c r="QZQ74" s="42"/>
      <c r="QZR74" s="42"/>
      <c r="QZS74" s="42"/>
      <c r="QZT74" s="42"/>
      <c r="QZU74" s="42"/>
      <c r="QZV74" s="42"/>
      <c r="QZW74" s="42"/>
      <c r="QZX74" s="42"/>
      <c r="QZY74" s="42"/>
      <c r="QZZ74" s="42"/>
      <c r="RAA74" s="42"/>
      <c r="RAB74" s="42"/>
      <c r="RAC74" s="42"/>
      <c r="RAD74" s="42"/>
      <c r="RAE74" s="42"/>
      <c r="RAF74" s="42"/>
      <c r="RAG74" s="42"/>
      <c r="RAH74" s="42"/>
      <c r="RAI74" s="42"/>
      <c r="RAJ74" s="42"/>
      <c r="RAK74" s="42"/>
      <c r="RAL74" s="42"/>
      <c r="RAM74" s="42"/>
      <c r="RAN74" s="42"/>
      <c r="RAO74" s="42"/>
      <c r="RAP74" s="42"/>
      <c r="RAQ74" s="42"/>
      <c r="RAR74" s="42"/>
      <c r="RAS74" s="42"/>
      <c r="RAT74" s="42"/>
      <c r="RAU74" s="42"/>
      <c r="RAV74" s="42"/>
      <c r="RAW74" s="42"/>
      <c r="RAX74" s="42"/>
      <c r="RAY74" s="42"/>
      <c r="RAZ74" s="42"/>
      <c r="RBA74" s="42"/>
      <c r="RBB74" s="42"/>
      <c r="RBC74" s="42"/>
      <c r="RBD74" s="42"/>
      <c r="RBE74" s="42"/>
      <c r="RBF74" s="42"/>
      <c r="RBG74" s="42"/>
      <c r="RBH74" s="42"/>
      <c r="RBI74" s="42"/>
      <c r="RBJ74" s="42"/>
      <c r="RBK74" s="42"/>
      <c r="RBL74" s="42"/>
      <c r="RBM74" s="42"/>
      <c r="RBN74" s="42"/>
      <c r="RBO74" s="42"/>
      <c r="RBP74" s="42"/>
      <c r="RBQ74" s="42"/>
      <c r="RBR74" s="42"/>
      <c r="RBS74" s="42"/>
      <c r="RBT74" s="42"/>
      <c r="RBU74" s="42"/>
      <c r="RBV74" s="42"/>
      <c r="RBW74" s="42"/>
      <c r="RBX74" s="42"/>
      <c r="RBY74" s="42"/>
      <c r="RBZ74" s="42"/>
      <c r="RCA74" s="42"/>
      <c r="RCB74" s="42"/>
      <c r="RCC74" s="42"/>
      <c r="RCD74" s="42"/>
      <c r="RCE74" s="42"/>
      <c r="RCF74" s="42"/>
      <c r="RCG74" s="42"/>
      <c r="RCH74" s="42"/>
      <c r="RCI74" s="42"/>
      <c r="RCJ74" s="42"/>
      <c r="RCK74" s="42"/>
      <c r="RCL74" s="42"/>
      <c r="RCM74" s="42"/>
      <c r="RCN74" s="42"/>
      <c r="RCO74" s="42"/>
      <c r="RCP74" s="42"/>
      <c r="RCQ74" s="42"/>
      <c r="RCR74" s="42"/>
      <c r="RCS74" s="42"/>
      <c r="RCT74" s="42"/>
      <c r="RCU74" s="42"/>
      <c r="RCV74" s="42"/>
      <c r="RCW74" s="42"/>
      <c r="RCX74" s="42"/>
      <c r="RCY74" s="42"/>
      <c r="RCZ74" s="42"/>
      <c r="RDA74" s="42"/>
      <c r="RDB74" s="42"/>
      <c r="RDC74" s="42"/>
      <c r="RDD74" s="42"/>
      <c r="RDE74" s="42"/>
      <c r="RDF74" s="42"/>
      <c r="RDG74" s="42"/>
      <c r="RDH74" s="42"/>
      <c r="RDI74" s="42"/>
      <c r="RDJ74" s="42"/>
      <c r="RDK74" s="42"/>
      <c r="RDL74" s="42"/>
      <c r="RDM74" s="42"/>
      <c r="RDN74" s="42"/>
      <c r="RDO74" s="42"/>
      <c r="RDP74" s="42"/>
      <c r="RDQ74" s="42"/>
      <c r="RDR74" s="42"/>
      <c r="RDS74" s="42"/>
      <c r="RDT74" s="42"/>
      <c r="RDU74" s="42"/>
      <c r="RDV74" s="42"/>
      <c r="RDW74" s="42"/>
      <c r="RDX74" s="42"/>
      <c r="RDY74" s="42"/>
      <c r="RDZ74" s="42"/>
      <c r="REA74" s="42"/>
      <c r="REB74" s="42"/>
      <c r="REC74" s="42"/>
      <c r="RED74" s="42"/>
      <c r="REE74" s="42"/>
      <c r="REF74" s="42"/>
      <c r="REG74" s="42"/>
      <c r="REH74" s="42"/>
      <c r="REI74" s="42"/>
      <c r="REJ74" s="42"/>
      <c r="REK74" s="42"/>
      <c r="REL74" s="42"/>
      <c r="REM74" s="42"/>
      <c r="REN74" s="42"/>
      <c r="REO74" s="42"/>
      <c r="REP74" s="42"/>
      <c r="REQ74" s="42"/>
      <c r="RER74" s="42"/>
      <c r="RES74" s="42"/>
      <c r="RET74" s="42"/>
      <c r="REU74" s="42"/>
      <c r="REV74" s="42"/>
      <c r="REW74" s="42"/>
      <c r="REX74" s="42"/>
      <c r="REY74" s="42"/>
      <c r="REZ74" s="42"/>
      <c r="RFA74" s="42"/>
      <c r="RFB74" s="42"/>
      <c r="RFC74" s="42"/>
      <c r="RFD74" s="42"/>
      <c r="RFE74" s="42"/>
      <c r="RFF74" s="42"/>
      <c r="RFG74" s="42"/>
      <c r="RFH74" s="42"/>
      <c r="RFI74" s="42"/>
      <c r="RFJ74" s="42"/>
      <c r="RFK74" s="42"/>
      <c r="RFL74" s="42"/>
      <c r="RFM74" s="42"/>
      <c r="RFN74" s="42"/>
      <c r="RFO74" s="42"/>
      <c r="RFP74" s="42"/>
      <c r="RFQ74" s="42"/>
      <c r="RFR74" s="42"/>
      <c r="RFS74" s="42"/>
      <c r="RFT74" s="42"/>
      <c r="RFU74" s="42"/>
      <c r="RFV74" s="42"/>
      <c r="RFW74" s="42"/>
      <c r="RFX74" s="42"/>
      <c r="RFY74" s="42"/>
      <c r="RFZ74" s="42"/>
      <c r="RGA74" s="42"/>
      <c r="RGB74" s="42"/>
      <c r="RGC74" s="42"/>
      <c r="RGD74" s="42"/>
      <c r="RGE74" s="42"/>
      <c r="RGF74" s="42"/>
      <c r="RGG74" s="42"/>
      <c r="RGH74" s="42"/>
      <c r="RGI74" s="42"/>
      <c r="RGJ74" s="42"/>
      <c r="RGK74" s="42"/>
      <c r="RGL74" s="42"/>
      <c r="RGM74" s="42"/>
      <c r="RGN74" s="42"/>
      <c r="RGO74" s="42"/>
      <c r="RGP74" s="42"/>
      <c r="RGQ74" s="42"/>
      <c r="RGR74" s="42"/>
      <c r="RGS74" s="42"/>
      <c r="RGT74" s="42"/>
      <c r="RGU74" s="42"/>
      <c r="RGV74" s="42"/>
      <c r="RGW74" s="42"/>
      <c r="RGX74" s="42"/>
      <c r="RGY74" s="42"/>
      <c r="RGZ74" s="42"/>
      <c r="RHA74" s="42"/>
      <c r="RHB74" s="42"/>
      <c r="RHC74" s="42"/>
      <c r="RHD74" s="42"/>
      <c r="RHE74" s="42"/>
      <c r="RHF74" s="42"/>
      <c r="RHG74" s="42"/>
      <c r="RHH74" s="42"/>
      <c r="RHI74" s="42"/>
      <c r="RHJ74" s="42"/>
      <c r="RHK74" s="42"/>
      <c r="RHL74" s="42"/>
      <c r="RHM74" s="42"/>
      <c r="RHN74" s="42"/>
      <c r="RHO74" s="42"/>
      <c r="RHP74" s="42"/>
      <c r="RHQ74" s="42"/>
      <c r="RHR74" s="42"/>
      <c r="RHS74" s="42"/>
      <c r="RHT74" s="42"/>
      <c r="RHU74" s="42"/>
      <c r="RHV74" s="42"/>
      <c r="RHW74" s="42"/>
      <c r="RHX74" s="42"/>
      <c r="RHY74" s="42"/>
      <c r="RHZ74" s="42"/>
      <c r="RIA74" s="42"/>
      <c r="RIB74" s="42"/>
      <c r="RIC74" s="42"/>
      <c r="RID74" s="42"/>
      <c r="RIE74" s="42"/>
      <c r="RIF74" s="42"/>
      <c r="RIG74" s="42"/>
      <c r="RIH74" s="42"/>
      <c r="RII74" s="42"/>
      <c r="RIJ74" s="42"/>
      <c r="RIK74" s="42"/>
      <c r="RIL74" s="42"/>
      <c r="RIM74" s="42"/>
      <c r="RIN74" s="42"/>
      <c r="RIO74" s="42"/>
      <c r="RIP74" s="42"/>
      <c r="RIQ74" s="42"/>
      <c r="RIR74" s="42"/>
      <c r="RIS74" s="42"/>
      <c r="RIT74" s="42"/>
      <c r="RIU74" s="42"/>
      <c r="RIV74" s="42"/>
      <c r="RIW74" s="42"/>
      <c r="RIX74" s="42"/>
      <c r="RIY74" s="42"/>
      <c r="RIZ74" s="42"/>
      <c r="RJA74" s="42"/>
      <c r="RJB74" s="42"/>
      <c r="RJC74" s="42"/>
      <c r="RJD74" s="42"/>
      <c r="RJE74" s="42"/>
      <c r="RJF74" s="42"/>
      <c r="RJG74" s="42"/>
      <c r="RJH74" s="42"/>
      <c r="RJI74" s="42"/>
      <c r="RJJ74" s="42"/>
      <c r="RJK74" s="42"/>
      <c r="RJL74" s="42"/>
      <c r="RJM74" s="42"/>
      <c r="RJN74" s="42"/>
      <c r="RJO74" s="42"/>
      <c r="RJP74" s="42"/>
      <c r="RJQ74" s="42"/>
      <c r="RJR74" s="42"/>
      <c r="RJS74" s="42"/>
      <c r="RJT74" s="42"/>
      <c r="RJU74" s="42"/>
      <c r="RJV74" s="42"/>
      <c r="RJW74" s="42"/>
      <c r="RJX74" s="42"/>
      <c r="RJY74" s="42"/>
      <c r="RJZ74" s="42"/>
      <c r="RKA74" s="42"/>
      <c r="RKB74" s="42"/>
      <c r="RKC74" s="42"/>
      <c r="RKD74" s="42"/>
      <c r="RKE74" s="42"/>
      <c r="RKF74" s="42"/>
      <c r="RKG74" s="42"/>
      <c r="RKH74" s="42"/>
      <c r="RKI74" s="42"/>
      <c r="RKJ74" s="42"/>
      <c r="RKK74" s="42"/>
      <c r="RKL74" s="42"/>
      <c r="RKM74" s="42"/>
      <c r="RKN74" s="42"/>
      <c r="RKO74" s="42"/>
      <c r="RKP74" s="42"/>
      <c r="RKQ74" s="42"/>
      <c r="RKR74" s="42"/>
      <c r="RKS74" s="42"/>
      <c r="RKT74" s="42"/>
      <c r="RKU74" s="42"/>
      <c r="RKV74" s="42"/>
      <c r="RKW74" s="42"/>
      <c r="RKX74" s="42"/>
      <c r="RKY74" s="42"/>
      <c r="RKZ74" s="42"/>
      <c r="RLA74" s="42"/>
      <c r="RLB74" s="42"/>
      <c r="RLC74" s="42"/>
      <c r="RLD74" s="42"/>
      <c r="RLE74" s="42"/>
      <c r="RLF74" s="42"/>
      <c r="RLG74" s="42"/>
      <c r="RLH74" s="42"/>
      <c r="RLI74" s="42"/>
      <c r="RLJ74" s="42"/>
      <c r="RLK74" s="42"/>
      <c r="RLL74" s="42"/>
      <c r="RLM74" s="42"/>
      <c r="RLN74" s="42"/>
      <c r="RLO74" s="42"/>
      <c r="RLP74" s="42"/>
      <c r="RLQ74" s="42"/>
      <c r="RLR74" s="42"/>
      <c r="RLS74" s="42"/>
      <c r="RLT74" s="42"/>
      <c r="RLU74" s="42"/>
      <c r="RLV74" s="42"/>
      <c r="RLW74" s="42"/>
      <c r="RLX74" s="42"/>
      <c r="RLY74" s="42"/>
      <c r="RLZ74" s="42"/>
      <c r="RMA74" s="42"/>
      <c r="RMB74" s="42"/>
      <c r="RMC74" s="42"/>
      <c r="RMD74" s="42"/>
      <c r="RME74" s="42"/>
      <c r="RMF74" s="42"/>
      <c r="RMG74" s="42"/>
      <c r="RMH74" s="42"/>
      <c r="RMI74" s="42"/>
      <c r="RMJ74" s="42"/>
      <c r="RMK74" s="42"/>
      <c r="RML74" s="42"/>
      <c r="RMM74" s="42"/>
      <c r="RMN74" s="42"/>
      <c r="RMO74" s="42"/>
      <c r="RMP74" s="42"/>
      <c r="RMQ74" s="42"/>
      <c r="RMR74" s="42"/>
      <c r="RMS74" s="42"/>
      <c r="RMT74" s="42"/>
      <c r="RMU74" s="42"/>
      <c r="RMV74" s="42"/>
      <c r="RMW74" s="42"/>
      <c r="RMX74" s="42"/>
      <c r="RMY74" s="42"/>
      <c r="RMZ74" s="42"/>
      <c r="RNA74" s="42"/>
      <c r="RNB74" s="42"/>
      <c r="RNC74" s="42"/>
      <c r="RND74" s="42"/>
      <c r="RNE74" s="42"/>
      <c r="RNF74" s="42"/>
      <c r="RNG74" s="42"/>
      <c r="RNH74" s="42"/>
      <c r="RNI74" s="42"/>
      <c r="RNJ74" s="42"/>
      <c r="RNK74" s="42"/>
      <c r="RNL74" s="42"/>
      <c r="RNM74" s="42"/>
      <c r="RNN74" s="42"/>
      <c r="RNO74" s="42"/>
      <c r="RNP74" s="42"/>
      <c r="RNQ74" s="42"/>
      <c r="RNR74" s="42"/>
      <c r="RNS74" s="42"/>
      <c r="RNT74" s="42"/>
      <c r="RNU74" s="42"/>
      <c r="RNV74" s="42"/>
      <c r="RNW74" s="42"/>
      <c r="RNX74" s="42"/>
      <c r="RNY74" s="42"/>
      <c r="RNZ74" s="42"/>
      <c r="ROA74" s="42"/>
      <c r="ROB74" s="42"/>
      <c r="ROC74" s="42"/>
      <c r="ROD74" s="42"/>
      <c r="ROE74" s="42"/>
      <c r="ROF74" s="42"/>
      <c r="ROG74" s="42"/>
      <c r="ROH74" s="42"/>
      <c r="ROI74" s="42"/>
      <c r="ROJ74" s="42"/>
      <c r="ROK74" s="42"/>
      <c r="ROL74" s="42"/>
      <c r="ROM74" s="42"/>
      <c r="RON74" s="42"/>
      <c r="ROO74" s="42"/>
      <c r="ROP74" s="42"/>
      <c r="ROQ74" s="42"/>
      <c r="ROR74" s="42"/>
      <c r="ROS74" s="42"/>
      <c r="ROT74" s="42"/>
      <c r="ROU74" s="42"/>
      <c r="ROV74" s="42"/>
      <c r="ROW74" s="42"/>
      <c r="ROX74" s="42"/>
      <c r="ROY74" s="42"/>
      <c r="ROZ74" s="42"/>
      <c r="RPA74" s="42"/>
      <c r="RPB74" s="42"/>
      <c r="RPC74" s="42"/>
      <c r="RPD74" s="42"/>
      <c r="RPE74" s="42"/>
      <c r="RPF74" s="42"/>
      <c r="RPG74" s="42"/>
      <c r="RPH74" s="42"/>
      <c r="RPI74" s="42"/>
      <c r="RPJ74" s="42"/>
      <c r="RPK74" s="42"/>
      <c r="RPL74" s="42"/>
      <c r="RPM74" s="42"/>
      <c r="RPN74" s="42"/>
      <c r="RPO74" s="42"/>
      <c r="RPP74" s="42"/>
      <c r="RPQ74" s="42"/>
      <c r="RPR74" s="42"/>
      <c r="RPS74" s="42"/>
      <c r="RPT74" s="42"/>
      <c r="RPU74" s="42"/>
      <c r="RPV74" s="42"/>
      <c r="RPW74" s="42"/>
      <c r="RPX74" s="42"/>
      <c r="RPY74" s="42"/>
      <c r="RPZ74" s="42"/>
      <c r="RQA74" s="42"/>
      <c r="RQB74" s="42"/>
      <c r="RQC74" s="42"/>
      <c r="RQD74" s="42"/>
      <c r="RQE74" s="42"/>
      <c r="RQF74" s="42"/>
      <c r="RQG74" s="42"/>
      <c r="RQH74" s="42"/>
      <c r="RQI74" s="42"/>
      <c r="RQJ74" s="42"/>
      <c r="RQK74" s="42"/>
      <c r="RQL74" s="42"/>
      <c r="RQM74" s="42"/>
      <c r="RQN74" s="42"/>
      <c r="RQO74" s="42"/>
      <c r="RQP74" s="42"/>
      <c r="RQQ74" s="42"/>
      <c r="RQR74" s="42"/>
      <c r="RQS74" s="42"/>
      <c r="RQT74" s="42"/>
      <c r="RQU74" s="42"/>
      <c r="RQV74" s="42"/>
      <c r="RQW74" s="42"/>
      <c r="RQX74" s="42"/>
      <c r="RQY74" s="42"/>
      <c r="RQZ74" s="42"/>
      <c r="RRA74" s="42"/>
      <c r="RRB74" s="42"/>
      <c r="RRC74" s="42"/>
      <c r="RRD74" s="42"/>
      <c r="RRE74" s="42"/>
      <c r="RRF74" s="42"/>
      <c r="RRG74" s="42"/>
      <c r="RRH74" s="42"/>
      <c r="RRI74" s="42"/>
      <c r="RRJ74" s="42"/>
      <c r="RRK74" s="42"/>
      <c r="RRL74" s="42"/>
      <c r="RRM74" s="42"/>
      <c r="RRN74" s="42"/>
      <c r="RRO74" s="42"/>
      <c r="RRP74" s="42"/>
      <c r="RRQ74" s="42"/>
      <c r="RRR74" s="42"/>
      <c r="RRS74" s="42"/>
      <c r="RRT74" s="42"/>
      <c r="RRU74" s="42"/>
      <c r="RRV74" s="42"/>
      <c r="RRW74" s="42"/>
      <c r="RRX74" s="42"/>
      <c r="RRY74" s="42"/>
      <c r="RRZ74" s="42"/>
      <c r="RSA74" s="42"/>
      <c r="RSB74" s="42"/>
      <c r="RSC74" s="42"/>
      <c r="RSD74" s="42"/>
      <c r="RSE74" s="42"/>
      <c r="RSF74" s="42"/>
      <c r="RSG74" s="42"/>
      <c r="RSH74" s="42"/>
      <c r="RSI74" s="42"/>
      <c r="RSJ74" s="42"/>
      <c r="RSK74" s="42"/>
      <c r="RSL74" s="42"/>
      <c r="RSM74" s="42"/>
      <c r="RSN74" s="42"/>
      <c r="RSO74" s="42"/>
      <c r="RSP74" s="42"/>
      <c r="RSQ74" s="42"/>
      <c r="RSR74" s="42"/>
      <c r="RSS74" s="42"/>
      <c r="RST74" s="42"/>
      <c r="RSU74" s="42"/>
      <c r="RSV74" s="42"/>
      <c r="RSW74" s="42"/>
      <c r="RSX74" s="42"/>
      <c r="RSY74" s="42"/>
      <c r="RSZ74" s="42"/>
      <c r="RTA74" s="42"/>
      <c r="RTB74" s="42"/>
      <c r="RTC74" s="42"/>
      <c r="RTD74" s="42"/>
      <c r="RTE74" s="42"/>
      <c r="RTF74" s="42"/>
      <c r="RTG74" s="42"/>
      <c r="RTH74" s="42"/>
      <c r="RTI74" s="42"/>
      <c r="RTJ74" s="42"/>
      <c r="RTK74" s="42"/>
      <c r="RTL74" s="42"/>
      <c r="RTM74" s="42"/>
      <c r="RTN74" s="42"/>
      <c r="RTO74" s="42"/>
      <c r="RTP74" s="42"/>
      <c r="RTQ74" s="42"/>
      <c r="RTR74" s="42"/>
      <c r="RTS74" s="42"/>
      <c r="RTT74" s="42"/>
      <c r="RTU74" s="42"/>
      <c r="RTV74" s="42"/>
      <c r="RTW74" s="42"/>
      <c r="RTX74" s="42"/>
      <c r="RTY74" s="42"/>
      <c r="RTZ74" s="42"/>
      <c r="RUA74" s="42"/>
      <c r="RUB74" s="42"/>
      <c r="RUC74" s="42"/>
      <c r="RUD74" s="42"/>
      <c r="RUE74" s="42"/>
      <c r="RUF74" s="42"/>
      <c r="RUG74" s="42"/>
      <c r="RUH74" s="42"/>
      <c r="RUI74" s="42"/>
      <c r="RUJ74" s="42"/>
      <c r="RUK74" s="42"/>
      <c r="RUL74" s="42"/>
      <c r="RUM74" s="42"/>
      <c r="RUN74" s="42"/>
      <c r="RUO74" s="42"/>
      <c r="RUP74" s="42"/>
      <c r="RUQ74" s="42"/>
      <c r="RUR74" s="42"/>
      <c r="RUS74" s="42"/>
      <c r="RUT74" s="42"/>
      <c r="RUU74" s="42"/>
      <c r="RUV74" s="42"/>
      <c r="RUW74" s="42"/>
      <c r="RUX74" s="42"/>
      <c r="RUY74" s="42"/>
      <c r="RUZ74" s="42"/>
      <c r="RVA74" s="42"/>
      <c r="RVB74" s="42"/>
      <c r="RVC74" s="42"/>
      <c r="RVD74" s="42"/>
      <c r="RVE74" s="42"/>
      <c r="RVF74" s="42"/>
      <c r="RVG74" s="42"/>
      <c r="RVH74" s="42"/>
      <c r="RVI74" s="42"/>
      <c r="RVJ74" s="42"/>
      <c r="RVK74" s="42"/>
      <c r="RVL74" s="42"/>
      <c r="RVM74" s="42"/>
      <c r="RVN74" s="42"/>
      <c r="RVO74" s="42"/>
      <c r="RVP74" s="42"/>
      <c r="RVQ74" s="42"/>
      <c r="RVR74" s="42"/>
      <c r="RVS74" s="42"/>
      <c r="RVT74" s="42"/>
      <c r="RVU74" s="42"/>
      <c r="RVV74" s="42"/>
      <c r="RVW74" s="42"/>
      <c r="RVX74" s="42"/>
      <c r="RVY74" s="42"/>
      <c r="RVZ74" s="42"/>
      <c r="RWA74" s="42"/>
      <c r="RWB74" s="42"/>
      <c r="RWC74" s="42"/>
      <c r="RWD74" s="42"/>
      <c r="RWE74" s="42"/>
      <c r="RWF74" s="42"/>
      <c r="RWG74" s="42"/>
      <c r="RWH74" s="42"/>
      <c r="RWI74" s="42"/>
      <c r="RWJ74" s="42"/>
      <c r="RWK74" s="42"/>
      <c r="RWL74" s="42"/>
      <c r="RWM74" s="42"/>
      <c r="RWN74" s="42"/>
      <c r="RWO74" s="42"/>
      <c r="RWP74" s="42"/>
      <c r="RWQ74" s="42"/>
      <c r="RWR74" s="42"/>
      <c r="RWS74" s="42"/>
      <c r="RWT74" s="42"/>
      <c r="RWU74" s="42"/>
      <c r="RWV74" s="42"/>
      <c r="RWW74" s="42"/>
      <c r="RWX74" s="42"/>
      <c r="RWY74" s="42"/>
      <c r="RWZ74" s="42"/>
      <c r="RXA74" s="42"/>
      <c r="RXB74" s="42"/>
      <c r="RXC74" s="42"/>
      <c r="RXD74" s="42"/>
      <c r="RXE74" s="42"/>
      <c r="RXF74" s="42"/>
      <c r="RXG74" s="42"/>
      <c r="RXH74" s="42"/>
      <c r="RXI74" s="42"/>
      <c r="RXJ74" s="42"/>
      <c r="RXK74" s="42"/>
      <c r="RXL74" s="42"/>
      <c r="RXM74" s="42"/>
      <c r="RXN74" s="42"/>
      <c r="RXO74" s="42"/>
      <c r="RXP74" s="42"/>
      <c r="RXQ74" s="42"/>
      <c r="RXR74" s="42"/>
      <c r="RXS74" s="42"/>
      <c r="RXT74" s="42"/>
      <c r="RXU74" s="42"/>
      <c r="RXV74" s="42"/>
      <c r="RXW74" s="42"/>
      <c r="RXX74" s="42"/>
      <c r="RXY74" s="42"/>
      <c r="RXZ74" s="42"/>
      <c r="RYA74" s="42"/>
      <c r="RYB74" s="42"/>
      <c r="RYC74" s="42"/>
      <c r="RYD74" s="42"/>
      <c r="RYE74" s="42"/>
      <c r="RYF74" s="42"/>
      <c r="RYG74" s="42"/>
      <c r="RYH74" s="42"/>
      <c r="RYI74" s="42"/>
      <c r="RYJ74" s="42"/>
      <c r="RYK74" s="42"/>
      <c r="RYL74" s="42"/>
      <c r="RYM74" s="42"/>
      <c r="RYN74" s="42"/>
      <c r="RYO74" s="42"/>
      <c r="RYP74" s="42"/>
      <c r="RYQ74" s="42"/>
      <c r="RYR74" s="42"/>
      <c r="RYS74" s="42"/>
      <c r="RYT74" s="42"/>
      <c r="RYU74" s="42"/>
      <c r="RYV74" s="42"/>
      <c r="RYW74" s="42"/>
      <c r="RYX74" s="42"/>
      <c r="RYY74" s="42"/>
      <c r="RYZ74" s="42"/>
      <c r="RZA74" s="42"/>
      <c r="RZB74" s="42"/>
      <c r="RZC74" s="42"/>
      <c r="RZD74" s="42"/>
      <c r="RZE74" s="42"/>
      <c r="RZF74" s="42"/>
      <c r="RZG74" s="42"/>
      <c r="RZH74" s="42"/>
      <c r="RZI74" s="42"/>
      <c r="RZJ74" s="42"/>
      <c r="RZK74" s="42"/>
      <c r="RZL74" s="42"/>
      <c r="RZM74" s="42"/>
      <c r="RZN74" s="42"/>
      <c r="RZO74" s="42"/>
      <c r="RZP74" s="42"/>
      <c r="RZQ74" s="42"/>
      <c r="RZR74" s="42"/>
      <c r="RZS74" s="42"/>
      <c r="RZT74" s="42"/>
      <c r="RZU74" s="42"/>
      <c r="RZV74" s="42"/>
      <c r="RZW74" s="42"/>
      <c r="RZX74" s="42"/>
      <c r="RZY74" s="42"/>
      <c r="RZZ74" s="42"/>
      <c r="SAA74" s="42"/>
      <c r="SAB74" s="42"/>
      <c r="SAC74" s="42"/>
      <c r="SAD74" s="42"/>
      <c r="SAE74" s="42"/>
      <c r="SAF74" s="42"/>
      <c r="SAG74" s="42"/>
      <c r="SAH74" s="42"/>
      <c r="SAI74" s="42"/>
      <c r="SAJ74" s="42"/>
      <c r="SAK74" s="42"/>
      <c r="SAL74" s="42"/>
      <c r="SAM74" s="42"/>
      <c r="SAN74" s="42"/>
      <c r="SAO74" s="42"/>
      <c r="SAP74" s="42"/>
      <c r="SAQ74" s="42"/>
      <c r="SAR74" s="42"/>
      <c r="SAS74" s="42"/>
      <c r="SAT74" s="42"/>
      <c r="SAU74" s="42"/>
      <c r="SAV74" s="42"/>
      <c r="SAW74" s="42"/>
      <c r="SAX74" s="42"/>
      <c r="SAY74" s="42"/>
      <c r="SAZ74" s="42"/>
      <c r="SBA74" s="42"/>
      <c r="SBB74" s="42"/>
      <c r="SBC74" s="42"/>
      <c r="SBD74" s="42"/>
      <c r="SBE74" s="42"/>
      <c r="SBF74" s="42"/>
      <c r="SBG74" s="42"/>
      <c r="SBH74" s="42"/>
      <c r="SBI74" s="42"/>
      <c r="SBJ74" s="42"/>
      <c r="SBK74" s="42"/>
      <c r="SBL74" s="42"/>
      <c r="SBM74" s="42"/>
      <c r="SBN74" s="42"/>
      <c r="SBO74" s="42"/>
      <c r="SBP74" s="42"/>
      <c r="SBQ74" s="42"/>
      <c r="SBR74" s="42"/>
      <c r="SBS74" s="42"/>
      <c r="SBT74" s="42"/>
      <c r="SBU74" s="42"/>
      <c r="SBV74" s="42"/>
      <c r="SBW74" s="42"/>
      <c r="SBX74" s="42"/>
      <c r="SBY74" s="42"/>
      <c r="SBZ74" s="42"/>
      <c r="SCA74" s="42"/>
      <c r="SCB74" s="42"/>
      <c r="SCC74" s="42"/>
      <c r="SCD74" s="42"/>
      <c r="SCE74" s="42"/>
      <c r="SCF74" s="42"/>
      <c r="SCG74" s="42"/>
      <c r="SCH74" s="42"/>
      <c r="SCI74" s="42"/>
      <c r="SCJ74" s="42"/>
      <c r="SCK74" s="42"/>
      <c r="SCL74" s="42"/>
      <c r="SCM74" s="42"/>
      <c r="SCN74" s="42"/>
      <c r="SCO74" s="42"/>
      <c r="SCP74" s="42"/>
      <c r="SCQ74" s="42"/>
      <c r="SCR74" s="42"/>
      <c r="SCS74" s="42"/>
      <c r="SCT74" s="42"/>
      <c r="SCU74" s="42"/>
      <c r="SCV74" s="42"/>
      <c r="SCW74" s="42"/>
      <c r="SCX74" s="42"/>
      <c r="SCY74" s="42"/>
      <c r="SCZ74" s="42"/>
      <c r="SDA74" s="42"/>
      <c r="SDB74" s="42"/>
      <c r="SDC74" s="42"/>
      <c r="SDD74" s="42"/>
      <c r="SDE74" s="42"/>
      <c r="SDF74" s="42"/>
      <c r="SDG74" s="42"/>
      <c r="SDH74" s="42"/>
      <c r="SDI74" s="42"/>
      <c r="SDJ74" s="42"/>
      <c r="SDK74" s="42"/>
      <c r="SDL74" s="42"/>
      <c r="SDM74" s="42"/>
      <c r="SDN74" s="42"/>
      <c r="SDO74" s="42"/>
      <c r="SDP74" s="42"/>
      <c r="SDQ74" s="42"/>
      <c r="SDR74" s="42"/>
      <c r="SDS74" s="42"/>
      <c r="SDT74" s="42"/>
      <c r="SDU74" s="42"/>
      <c r="SDV74" s="42"/>
      <c r="SDW74" s="42"/>
      <c r="SDX74" s="42"/>
      <c r="SDY74" s="42"/>
      <c r="SDZ74" s="42"/>
      <c r="SEA74" s="42"/>
      <c r="SEB74" s="42"/>
      <c r="SEC74" s="42"/>
      <c r="SED74" s="42"/>
      <c r="SEE74" s="42"/>
      <c r="SEF74" s="42"/>
      <c r="SEG74" s="42"/>
      <c r="SEH74" s="42"/>
      <c r="SEI74" s="42"/>
      <c r="SEJ74" s="42"/>
      <c r="SEK74" s="42"/>
      <c r="SEL74" s="42"/>
      <c r="SEM74" s="42"/>
      <c r="SEN74" s="42"/>
      <c r="SEO74" s="42"/>
      <c r="SEP74" s="42"/>
      <c r="SEQ74" s="42"/>
      <c r="SER74" s="42"/>
      <c r="SES74" s="42"/>
      <c r="SET74" s="42"/>
      <c r="SEU74" s="42"/>
      <c r="SEV74" s="42"/>
      <c r="SEW74" s="42"/>
      <c r="SEX74" s="42"/>
      <c r="SEY74" s="42"/>
      <c r="SEZ74" s="42"/>
      <c r="SFA74" s="42"/>
      <c r="SFB74" s="42"/>
      <c r="SFC74" s="42"/>
      <c r="SFD74" s="42"/>
      <c r="SFE74" s="42"/>
      <c r="SFF74" s="42"/>
      <c r="SFG74" s="42"/>
      <c r="SFH74" s="42"/>
      <c r="SFI74" s="42"/>
      <c r="SFJ74" s="42"/>
      <c r="SFK74" s="42"/>
      <c r="SFL74" s="42"/>
      <c r="SFM74" s="42"/>
      <c r="SFN74" s="42"/>
      <c r="SFO74" s="42"/>
      <c r="SFP74" s="42"/>
      <c r="SFQ74" s="42"/>
      <c r="SFR74" s="42"/>
      <c r="SFS74" s="42"/>
      <c r="SFT74" s="42"/>
      <c r="SFU74" s="42"/>
      <c r="SFV74" s="42"/>
      <c r="SFW74" s="42"/>
      <c r="SFX74" s="42"/>
      <c r="SFY74" s="42"/>
      <c r="SFZ74" s="42"/>
      <c r="SGA74" s="42"/>
      <c r="SGB74" s="42"/>
      <c r="SGC74" s="42"/>
      <c r="SGD74" s="42"/>
      <c r="SGE74" s="42"/>
      <c r="SGF74" s="42"/>
      <c r="SGG74" s="42"/>
      <c r="SGH74" s="42"/>
      <c r="SGI74" s="42"/>
      <c r="SGJ74" s="42"/>
      <c r="SGK74" s="42"/>
      <c r="SGL74" s="42"/>
      <c r="SGM74" s="42"/>
      <c r="SGN74" s="42"/>
      <c r="SGO74" s="42"/>
      <c r="SGP74" s="42"/>
      <c r="SGQ74" s="42"/>
      <c r="SGR74" s="42"/>
      <c r="SGS74" s="42"/>
      <c r="SGT74" s="42"/>
      <c r="SGU74" s="42"/>
      <c r="SGV74" s="42"/>
      <c r="SGW74" s="42"/>
      <c r="SGX74" s="42"/>
      <c r="SGY74" s="42"/>
      <c r="SGZ74" s="42"/>
      <c r="SHA74" s="42"/>
      <c r="SHB74" s="42"/>
      <c r="SHC74" s="42"/>
      <c r="SHD74" s="42"/>
      <c r="SHE74" s="42"/>
      <c r="SHF74" s="42"/>
      <c r="SHG74" s="42"/>
      <c r="SHH74" s="42"/>
      <c r="SHI74" s="42"/>
      <c r="SHJ74" s="42"/>
      <c r="SHK74" s="42"/>
      <c r="SHL74" s="42"/>
      <c r="SHM74" s="42"/>
      <c r="SHN74" s="42"/>
      <c r="SHO74" s="42"/>
      <c r="SHP74" s="42"/>
      <c r="SHQ74" s="42"/>
      <c r="SHR74" s="42"/>
      <c r="SHS74" s="42"/>
      <c r="SHT74" s="42"/>
      <c r="SHU74" s="42"/>
      <c r="SHV74" s="42"/>
      <c r="SHW74" s="42"/>
      <c r="SHX74" s="42"/>
      <c r="SHY74" s="42"/>
      <c r="SHZ74" s="42"/>
      <c r="SIA74" s="42"/>
      <c r="SIB74" s="42"/>
      <c r="SIC74" s="42"/>
      <c r="SID74" s="42"/>
      <c r="SIE74" s="42"/>
      <c r="SIF74" s="42"/>
      <c r="SIG74" s="42"/>
      <c r="SIH74" s="42"/>
      <c r="SII74" s="42"/>
      <c r="SIJ74" s="42"/>
      <c r="SIK74" s="42"/>
      <c r="SIL74" s="42"/>
      <c r="SIM74" s="42"/>
      <c r="SIN74" s="42"/>
      <c r="SIO74" s="42"/>
      <c r="SIP74" s="42"/>
      <c r="SIQ74" s="42"/>
      <c r="SIR74" s="42"/>
      <c r="SIS74" s="42"/>
      <c r="SIT74" s="42"/>
      <c r="SIU74" s="42"/>
      <c r="SIV74" s="42"/>
      <c r="SIW74" s="42"/>
      <c r="SIX74" s="42"/>
      <c r="SIY74" s="42"/>
      <c r="SIZ74" s="42"/>
      <c r="SJA74" s="42"/>
      <c r="SJB74" s="42"/>
      <c r="SJC74" s="42"/>
      <c r="SJD74" s="42"/>
      <c r="SJE74" s="42"/>
      <c r="SJF74" s="42"/>
      <c r="SJG74" s="42"/>
      <c r="SJH74" s="42"/>
      <c r="SJI74" s="42"/>
      <c r="SJJ74" s="42"/>
      <c r="SJK74" s="42"/>
      <c r="SJL74" s="42"/>
      <c r="SJM74" s="42"/>
      <c r="SJN74" s="42"/>
      <c r="SJO74" s="42"/>
      <c r="SJP74" s="42"/>
      <c r="SJQ74" s="42"/>
      <c r="SJR74" s="42"/>
      <c r="SJS74" s="42"/>
      <c r="SJT74" s="42"/>
      <c r="SJU74" s="42"/>
      <c r="SJV74" s="42"/>
      <c r="SJW74" s="42"/>
      <c r="SJX74" s="42"/>
      <c r="SJY74" s="42"/>
      <c r="SJZ74" s="42"/>
      <c r="SKA74" s="42"/>
      <c r="SKB74" s="42"/>
      <c r="SKC74" s="42"/>
      <c r="SKD74" s="42"/>
      <c r="SKE74" s="42"/>
      <c r="SKF74" s="42"/>
      <c r="SKG74" s="42"/>
      <c r="SKH74" s="42"/>
      <c r="SKI74" s="42"/>
      <c r="SKJ74" s="42"/>
      <c r="SKK74" s="42"/>
      <c r="SKL74" s="42"/>
      <c r="SKM74" s="42"/>
      <c r="SKN74" s="42"/>
      <c r="SKO74" s="42"/>
      <c r="SKP74" s="42"/>
      <c r="SKQ74" s="42"/>
      <c r="SKR74" s="42"/>
      <c r="SKS74" s="42"/>
      <c r="SKT74" s="42"/>
      <c r="SKU74" s="42"/>
      <c r="SKV74" s="42"/>
      <c r="SKW74" s="42"/>
      <c r="SKX74" s="42"/>
      <c r="SKY74" s="42"/>
      <c r="SKZ74" s="42"/>
      <c r="SLA74" s="42"/>
      <c r="SLB74" s="42"/>
      <c r="SLC74" s="42"/>
      <c r="SLD74" s="42"/>
      <c r="SLE74" s="42"/>
      <c r="SLF74" s="42"/>
      <c r="SLG74" s="42"/>
      <c r="SLH74" s="42"/>
      <c r="SLI74" s="42"/>
      <c r="SLJ74" s="42"/>
      <c r="SLK74" s="42"/>
      <c r="SLL74" s="42"/>
      <c r="SLM74" s="42"/>
      <c r="SLN74" s="42"/>
      <c r="SLO74" s="42"/>
      <c r="SLP74" s="42"/>
      <c r="SLQ74" s="42"/>
      <c r="SLR74" s="42"/>
      <c r="SLS74" s="42"/>
      <c r="SLT74" s="42"/>
      <c r="SLU74" s="42"/>
      <c r="SLV74" s="42"/>
      <c r="SLW74" s="42"/>
      <c r="SLX74" s="42"/>
      <c r="SLY74" s="42"/>
      <c r="SLZ74" s="42"/>
      <c r="SMA74" s="42"/>
      <c r="SMB74" s="42"/>
      <c r="SMC74" s="42"/>
      <c r="SMD74" s="42"/>
      <c r="SME74" s="42"/>
      <c r="SMF74" s="42"/>
      <c r="SMG74" s="42"/>
      <c r="SMH74" s="42"/>
      <c r="SMI74" s="42"/>
      <c r="SMJ74" s="42"/>
      <c r="SMK74" s="42"/>
      <c r="SML74" s="42"/>
      <c r="SMM74" s="42"/>
      <c r="SMN74" s="42"/>
      <c r="SMO74" s="42"/>
      <c r="SMP74" s="42"/>
      <c r="SMQ74" s="42"/>
      <c r="SMR74" s="42"/>
      <c r="SMS74" s="42"/>
      <c r="SMT74" s="42"/>
      <c r="SMU74" s="42"/>
      <c r="SMV74" s="42"/>
      <c r="SMW74" s="42"/>
      <c r="SMX74" s="42"/>
      <c r="SMY74" s="42"/>
      <c r="SMZ74" s="42"/>
      <c r="SNA74" s="42"/>
      <c r="SNB74" s="42"/>
      <c r="SNC74" s="42"/>
      <c r="SND74" s="42"/>
      <c r="SNE74" s="42"/>
      <c r="SNF74" s="42"/>
      <c r="SNG74" s="42"/>
      <c r="SNH74" s="42"/>
      <c r="SNI74" s="42"/>
      <c r="SNJ74" s="42"/>
      <c r="SNK74" s="42"/>
      <c r="SNL74" s="42"/>
      <c r="SNM74" s="42"/>
      <c r="SNN74" s="42"/>
      <c r="SNO74" s="42"/>
      <c r="SNP74" s="42"/>
      <c r="SNQ74" s="42"/>
      <c r="SNR74" s="42"/>
      <c r="SNS74" s="42"/>
      <c r="SNT74" s="42"/>
      <c r="SNU74" s="42"/>
      <c r="SNV74" s="42"/>
      <c r="SNW74" s="42"/>
      <c r="SNX74" s="42"/>
      <c r="SNY74" s="42"/>
      <c r="SNZ74" s="42"/>
      <c r="SOA74" s="42"/>
      <c r="SOB74" s="42"/>
      <c r="SOC74" s="42"/>
      <c r="SOD74" s="42"/>
      <c r="SOE74" s="42"/>
      <c r="SOF74" s="42"/>
      <c r="SOG74" s="42"/>
      <c r="SOH74" s="42"/>
      <c r="SOI74" s="42"/>
      <c r="SOJ74" s="42"/>
      <c r="SOK74" s="42"/>
      <c r="SOL74" s="42"/>
      <c r="SOM74" s="42"/>
      <c r="SON74" s="42"/>
      <c r="SOO74" s="42"/>
      <c r="SOP74" s="42"/>
      <c r="SOQ74" s="42"/>
      <c r="SOR74" s="42"/>
      <c r="SOS74" s="42"/>
      <c r="SOT74" s="42"/>
      <c r="SOU74" s="42"/>
      <c r="SOV74" s="42"/>
      <c r="SOW74" s="42"/>
      <c r="SOX74" s="42"/>
      <c r="SOY74" s="42"/>
      <c r="SOZ74" s="42"/>
      <c r="SPA74" s="42"/>
      <c r="SPB74" s="42"/>
      <c r="SPC74" s="42"/>
      <c r="SPD74" s="42"/>
      <c r="SPE74" s="42"/>
      <c r="SPF74" s="42"/>
      <c r="SPG74" s="42"/>
      <c r="SPH74" s="42"/>
      <c r="SPI74" s="42"/>
      <c r="SPJ74" s="42"/>
      <c r="SPK74" s="42"/>
      <c r="SPL74" s="42"/>
      <c r="SPM74" s="42"/>
      <c r="SPN74" s="42"/>
      <c r="SPO74" s="42"/>
      <c r="SPP74" s="42"/>
      <c r="SPQ74" s="42"/>
      <c r="SPR74" s="42"/>
      <c r="SPS74" s="42"/>
      <c r="SPT74" s="42"/>
      <c r="SPU74" s="42"/>
      <c r="SPV74" s="42"/>
      <c r="SPW74" s="42"/>
      <c r="SPX74" s="42"/>
      <c r="SPY74" s="42"/>
      <c r="SPZ74" s="42"/>
      <c r="SQA74" s="42"/>
      <c r="SQB74" s="42"/>
      <c r="SQC74" s="42"/>
      <c r="SQD74" s="42"/>
      <c r="SQE74" s="42"/>
      <c r="SQF74" s="42"/>
      <c r="SQG74" s="42"/>
      <c r="SQH74" s="42"/>
      <c r="SQI74" s="42"/>
      <c r="SQJ74" s="42"/>
      <c r="SQK74" s="42"/>
      <c r="SQL74" s="42"/>
      <c r="SQM74" s="42"/>
      <c r="SQN74" s="42"/>
      <c r="SQO74" s="42"/>
      <c r="SQP74" s="42"/>
      <c r="SQQ74" s="42"/>
      <c r="SQR74" s="42"/>
      <c r="SQS74" s="42"/>
      <c r="SQT74" s="42"/>
      <c r="SQU74" s="42"/>
      <c r="SQV74" s="42"/>
      <c r="SQW74" s="42"/>
      <c r="SQX74" s="42"/>
      <c r="SQY74" s="42"/>
      <c r="SQZ74" s="42"/>
      <c r="SRA74" s="42"/>
      <c r="SRB74" s="42"/>
      <c r="SRC74" s="42"/>
      <c r="SRD74" s="42"/>
      <c r="SRE74" s="42"/>
      <c r="SRF74" s="42"/>
      <c r="SRG74" s="42"/>
      <c r="SRH74" s="42"/>
      <c r="SRI74" s="42"/>
      <c r="SRJ74" s="42"/>
      <c r="SRK74" s="42"/>
      <c r="SRL74" s="42"/>
      <c r="SRM74" s="42"/>
      <c r="SRN74" s="42"/>
      <c r="SRO74" s="42"/>
      <c r="SRP74" s="42"/>
      <c r="SRQ74" s="42"/>
      <c r="SRR74" s="42"/>
      <c r="SRS74" s="42"/>
      <c r="SRT74" s="42"/>
      <c r="SRU74" s="42"/>
      <c r="SRV74" s="42"/>
      <c r="SRW74" s="42"/>
      <c r="SRX74" s="42"/>
      <c r="SRY74" s="42"/>
      <c r="SRZ74" s="42"/>
      <c r="SSA74" s="42"/>
      <c r="SSB74" s="42"/>
      <c r="SSC74" s="42"/>
      <c r="SSD74" s="42"/>
      <c r="SSE74" s="42"/>
      <c r="SSF74" s="42"/>
      <c r="SSG74" s="42"/>
      <c r="SSH74" s="42"/>
      <c r="SSI74" s="42"/>
      <c r="SSJ74" s="42"/>
      <c r="SSK74" s="42"/>
      <c r="SSL74" s="42"/>
      <c r="SSM74" s="42"/>
      <c r="SSN74" s="42"/>
      <c r="SSO74" s="42"/>
      <c r="SSP74" s="42"/>
      <c r="SSQ74" s="42"/>
      <c r="SSR74" s="42"/>
      <c r="SSS74" s="42"/>
      <c r="SST74" s="42"/>
      <c r="SSU74" s="42"/>
      <c r="SSV74" s="42"/>
      <c r="SSW74" s="42"/>
      <c r="SSX74" s="42"/>
      <c r="SSY74" s="42"/>
      <c r="SSZ74" s="42"/>
      <c r="STA74" s="42"/>
      <c r="STB74" s="42"/>
      <c r="STC74" s="42"/>
      <c r="STD74" s="42"/>
      <c r="STE74" s="42"/>
      <c r="STF74" s="42"/>
      <c r="STG74" s="42"/>
      <c r="STH74" s="42"/>
      <c r="STI74" s="42"/>
      <c r="STJ74" s="42"/>
      <c r="STK74" s="42"/>
      <c r="STL74" s="42"/>
      <c r="STM74" s="42"/>
      <c r="STN74" s="42"/>
      <c r="STO74" s="42"/>
      <c r="STP74" s="42"/>
      <c r="STQ74" s="42"/>
      <c r="STR74" s="42"/>
      <c r="STS74" s="42"/>
      <c r="STT74" s="42"/>
      <c r="STU74" s="42"/>
      <c r="STV74" s="42"/>
      <c r="STW74" s="42"/>
      <c r="STX74" s="42"/>
      <c r="STY74" s="42"/>
      <c r="STZ74" s="42"/>
      <c r="SUA74" s="42"/>
      <c r="SUB74" s="42"/>
      <c r="SUC74" s="42"/>
      <c r="SUD74" s="42"/>
      <c r="SUE74" s="42"/>
      <c r="SUF74" s="42"/>
      <c r="SUG74" s="42"/>
      <c r="SUH74" s="42"/>
      <c r="SUI74" s="42"/>
      <c r="SUJ74" s="42"/>
      <c r="SUK74" s="42"/>
      <c r="SUL74" s="42"/>
      <c r="SUM74" s="42"/>
      <c r="SUN74" s="42"/>
      <c r="SUO74" s="42"/>
      <c r="SUP74" s="42"/>
      <c r="SUQ74" s="42"/>
      <c r="SUR74" s="42"/>
      <c r="SUS74" s="42"/>
      <c r="SUT74" s="42"/>
      <c r="SUU74" s="42"/>
      <c r="SUV74" s="42"/>
      <c r="SUW74" s="42"/>
      <c r="SUX74" s="42"/>
      <c r="SUY74" s="42"/>
      <c r="SUZ74" s="42"/>
      <c r="SVA74" s="42"/>
      <c r="SVB74" s="42"/>
      <c r="SVC74" s="42"/>
      <c r="SVD74" s="42"/>
      <c r="SVE74" s="42"/>
      <c r="SVF74" s="42"/>
      <c r="SVG74" s="42"/>
      <c r="SVH74" s="42"/>
      <c r="SVI74" s="42"/>
      <c r="SVJ74" s="42"/>
      <c r="SVK74" s="42"/>
      <c r="SVL74" s="42"/>
      <c r="SVM74" s="42"/>
      <c r="SVN74" s="42"/>
      <c r="SVO74" s="42"/>
      <c r="SVP74" s="42"/>
      <c r="SVQ74" s="42"/>
      <c r="SVR74" s="42"/>
      <c r="SVS74" s="42"/>
      <c r="SVT74" s="42"/>
      <c r="SVU74" s="42"/>
      <c r="SVV74" s="42"/>
      <c r="SVW74" s="42"/>
      <c r="SVX74" s="42"/>
      <c r="SVY74" s="42"/>
      <c r="SVZ74" s="42"/>
      <c r="SWA74" s="42"/>
      <c r="SWB74" s="42"/>
      <c r="SWC74" s="42"/>
      <c r="SWD74" s="42"/>
      <c r="SWE74" s="42"/>
      <c r="SWF74" s="42"/>
      <c r="SWG74" s="42"/>
      <c r="SWH74" s="42"/>
      <c r="SWI74" s="42"/>
      <c r="SWJ74" s="42"/>
      <c r="SWK74" s="42"/>
      <c r="SWL74" s="42"/>
      <c r="SWM74" s="42"/>
      <c r="SWN74" s="42"/>
      <c r="SWO74" s="42"/>
      <c r="SWP74" s="42"/>
      <c r="SWQ74" s="42"/>
      <c r="SWR74" s="42"/>
      <c r="SWS74" s="42"/>
      <c r="SWT74" s="42"/>
      <c r="SWU74" s="42"/>
      <c r="SWV74" s="42"/>
      <c r="SWW74" s="42"/>
      <c r="SWX74" s="42"/>
      <c r="SWY74" s="42"/>
      <c r="SWZ74" s="42"/>
      <c r="SXA74" s="42"/>
      <c r="SXB74" s="42"/>
      <c r="SXC74" s="42"/>
      <c r="SXD74" s="42"/>
      <c r="SXE74" s="42"/>
      <c r="SXF74" s="42"/>
      <c r="SXG74" s="42"/>
      <c r="SXH74" s="42"/>
      <c r="SXI74" s="42"/>
      <c r="SXJ74" s="42"/>
      <c r="SXK74" s="42"/>
      <c r="SXL74" s="42"/>
      <c r="SXM74" s="42"/>
      <c r="SXN74" s="42"/>
      <c r="SXO74" s="42"/>
      <c r="SXP74" s="42"/>
      <c r="SXQ74" s="42"/>
      <c r="SXR74" s="42"/>
      <c r="SXS74" s="42"/>
      <c r="SXT74" s="42"/>
      <c r="SXU74" s="42"/>
      <c r="SXV74" s="42"/>
      <c r="SXW74" s="42"/>
      <c r="SXX74" s="42"/>
      <c r="SXY74" s="42"/>
      <c r="SXZ74" s="42"/>
      <c r="SYA74" s="42"/>
      <c r="SYB74" s="42"/>
      <c r="SYC74" s="42"/>
      <c r="SYD74" s="42"/>
      <c r="SYE74" s="42"/>
      <c r="SYF74" s="42"/>
      <c r="SYG74" s="42"/>
      <c r="SYH74" s="42"/>
      <c r="SYI74" s="42"/>
      <c r="SYJ74" s="42"/>
      <c r="SYK74" s="42"/>
      <c r="SYL74" s="42"/>
      <c r="SYM74" s="42"/>
      <c r="SYN74" s="42"/>
      <c r="SYO74" s="42"/>
      <c r="SYP74" s="42"/>
      <c r="SYQ74" s="42"/>
      <c r="SYR74" s="42"/>
      <c r="SYS74" s="42"/>
      <c r="SYT74" s="42"/>
      <c r="SYU74" s="42"/>
      <c r="SYV74" s="42"/>
      <c r="SYW74" s="42"/>
      <c r="SYX74" s="42"/>
      <c r="SYY74" s="42"/>
      <c r="SYZ74" s="42"/>
      <c r="SZA74" s="42"/>
      <c r="SZB74" s="42"/>
      <c r="SZC74" s="42"/>
      <c r="SZD74" s="42"/>
      <c r="SZE74" s="42"/>
      <c r="SZF74" s="42"/>
      <c r="SZG74" s="42"/>
      <c r="SZH74" s="42"/>
      <c r="SZI74" s="42"/>
      <c r="SZJ74" s="42"/>
      <c r="SZK74" s="42"/>
      <c r="SZL74" s="42"/>
      <c r="SZM74" s="42"/>
      <c r="SZN74" s="42"/>
      <c r="SZO74" s="42"/>
      <c r="SZP74" s="42"/>
      <c r="SZQ74" s="42"/>
      <c r="SZR74" s="42"/>
      <c r="SZS74" s="42"/>
      <c r="SZT74" s="42"/>
      <c r="SZU74" s="42"/>
      <c r="SZV74" s="42"/>
      <c r="SZW74" s="42"/>
      <c r="SZX74" s="42"/>
      <c r="SZY74" s="42"/>
      <c r="SZZ74" s="42"/>
      <c r="TAA74" s="42"/>
      <c r="TAB74" s="42"/>
      <c r="TAC74" s="42"/>
      <c r="TAD74" s="42"/>
      <c r="TAE74" s="42"/>
      <c r="TAF74" s="42"/>
      <c r="TAG74" s="42"/>
      <c r="TAH74" s="42"/>
      <c r="TAI74" s="42"/>
      <c r="TAJ74" s="42"/>
      <c r="TAK74" s="42"/>
      <c r="TAL74" s="42"/>
      <c r="TAM74" s="42"/>
      <c r="TAN74" s="42"/>
      <c r="TAO74" s="42"/>
      <c r="TAP74" s="42"/>
      <c r="TAQ74" s="42"/>
      <c r="TAR74" s="42"/>
      <c r="TAS74" s="42"/>
      <c r="TAT74" s="42"/>
      <c r="TAU74" s="42"/>
      <c r="TAV74" s="42"/>
      <c r="TAW74" s="42"/>
      <c r="TAX74" s="42"/>
      <c r="TAY74" s="42"/>
      <c r="TAZ74" s="42"/>
      <c r="TBA74" s="42"/>
      <c r="TBB74" s="42"/>
      <c r="TBC74" s="42"/>
      <c r="TBD74" s="42"/>
      <c r="TBE74" s="42"/>
      <c r="TBF74" s="42"/>
      <c r="TBG74" s="42"/>
      <c r="TBH74" s="42"/>
      <c r="TBI74" s="42"/>
      <c r="TBJ74" s="42"/>
      <c r="TBK74" s="42"/>
      <c r="TBL74" s="42"/>
      <c r="TBM74" s="42"/>
      <c r="TBN74" s="42"/>
      <c r="TBO74" s="42"/>
      <c r="TBP74" s="42"/>
      <c r="TBQ74" s="42"/>
      <c r="TBR74" s="42"/>
      <c r="TBS74" s="42"/>
      <c r="TBT74" s="42"/>
      <c r="TBU74" s="42"/>
      <c r="TBV74" s="42"/>
      <c r="TBW74" s="42"/>
      <c r="TBX74" s="42"/>
      <c r="TBY74" s="42"/>
      <c r="TBZ74" s="42"/>
      <c r="TCA74" s="42"/>
      <c r="TCB74" s="42"/>
      <c r="TCC74" s="42"/>
      <c r="TCD74" s="42"/>
      <c r="TCE74" s="42"/>
      <c r="TCF74" s="42"/>
      <c r="TCG74" s="42"/>
      <c r="TCH74" s="42"/>
      <c r="TCI74" s="42"/>
      <c r="TCJ74" s="42"/>
      <c r="TCK74" s="42"/>
      <c r="TCL74" s="42"/>
      <c r="TCM74" s="42"/>
      <c r="TCN74" s="42"/>
      <c r="TCO74" s="42"/>
      <c r="TCP74" s="42"/>
      <c r="TCQ74" s="42"/>
      <c r="TCR74" s="42"/>
      <c r="TCS74" s="42"/>
      <c r="TCT74" s="42"/>
      <c r="TCU74" s="42"/>
      <c r="TCV74" s="42"/>
      <c r="TCW74" s="42"/>
      <c r="TCX74" s="42"/>
      <c r="TCY74" s="42"/>
      <c r="TCZ74" s="42"/>
      <c r="TDA74" s="42"/>
      <c r="TDB74" s="42"/>
      <c r="TDC74" s="42"/>
      <c r="TDD74" s="42"/>
      <c r="TDE74" s="42"/>
      <c r="TDF74" s="42"/>
      <c r="TDG74" s="42"/>
      <c r="TDH74" s="42"/>
      <c r="TDI74" s="42"/>
      <c r="TDJ74" s="42"/>
      <c r="TDK74" s="42"/>
      <c r="TDL74" s="42"/>
      <c r="TDM74" s="42"/>
      <c r="TDN74" s="42"/>
      <c r="TDO74" s="42"/>
      <c r="TDP74" s="42"/>
      <c r="TDQ74" s="42"/>
      <c r="TDR74" s="42"/>
      <c r="TDS74" s="42"/>
      <c r="TDT74" s="42"/>
      <c r="TDU74" s="42"/>
      <c r="TDV74" s="42"/>
      <c r="TDW74" s="42"/>
      <c r="TDX74" s="42"/>
      <c r="TDY74" s="42"/>
      <c r="TDZ74" s="42"/>
      <c r="TEA74" s="42"/>
      <c r="TEB74" s="42"/>
      <c r="TEC74" s="42"/>
      <c r="TED74" s="42"/>
      <c r="TEE74" s="42"/>
      <c r="TEF74" s="42"/>
      <c r="TEG74" s="42"/>
      <c r="TEH74" s="42"/>
      <c r="TEI74" s="42"/>
      <c r="TEJ74" s="42"/>
      <c r="TEK74" s="42"/>
      <c r="TEL74" s="42"/>
      <c r="TEM74" s="42"/>
      <c r="TEN74" s="42"/>
      <c r="TEO74" s="42"/>
      <c r="TEP74" s="42"/>
      <c r="TEQ74" s="42"/>
      <c r="TER74" s="42"/>
      <c r="TES74" s="42"/>
      <c r="TET74" s="42"/>
      <c r="TEU74" s="42"/>
      <c r="TEV74" s="42"/>
      <c r="TEW74" s="42"/>
      <c r="TEX74" s="42"/>
      <c r="TEY74" s="42"/>
      <c r="TEZ74" s="42"/>
      <c r="TFA74" s="42"/>
      <c r="TFB74" s="42"/>
      <c r="TFC74" s="42"/>
      <c r="TFD74" s="42"/>
      <c r="TFE74" s="42"/>
      <c r="TFF74" s="42"/>
      <c r="TFG74" s="42"/>
      <c r="TFH74" s="42"/>
      <c r="TFI74" s="42"/>
      <c r="TFJ74" s="42"/>
      <c r="TFK74" s="42"/>
      <c r="TFL74" s="42"/>
      <c r="TFM74" s="42"/>
      <c r="TFN74" s="42"/>
      <c r="TFO74" s="42"/>
      <c r="TFP74" s="42"/>
      <c r="TFQ74" s="42"/>
      <c r="TFR74" s="42"/>
      <c r="TFS74" s="42"/>
      <c r="TFT74" s="42"/>
      <c r="TFU74" s="42"/>
      <c r="TFV74" s="42"/>
      <c r="TFW74" s="42"/>
      <c r="TFX74" s="42"/>
      <c r="TFY74" s="42"/>
      <c r="TFZ74" s="42"/>
      <c r="TGA74" s="42"/>
      <c r="TGB74" s="42"/>
      <c r="TGC74" s="42"/>
      <c r="TGD74" s="42"/>
      <c r="TGE74" s="42"/>
      <c r="TGF74" s="42"/>
      <c r="TGG74" s="42"/>
      <c r="TGH74" s="42"/>
      <c r="TGI74" s="42"/>
      <c r="TGJ74" s="42"/>
      <c r="TGK74" s="42"/>
      <c r="TGL74" s="42"/>
      <c r="TGM74" s="42"/>
      <c r="TGN74" s="42"/>
      <c r="TGO74" s="42"/>
      <c r="TGP74" s="42"/>
      <c r="TGQ74" s="42"/>
      <c r="TGR74" s="42"/>
      <c r="TGS74" s="42"/>
      <c r="TGT74" s="42"/>
      <c r="TGU74" s="42"/>
      <c r="TGV74" s="42"/>
      <c r="TGW74" s="42"/>
      <c r="TGX74" s="42"/>
      <c r="TGY74" s="42"/>
      <c r="TGZ74" s="42"/>
      <c r="THA74" s="42"/>
      <c r="THB74" s="42"/>
      <c r="THC74" s="42"/>
      <c r="THD74" s="42"/>
      <c r="THE74" s="42"/>
      <c r="THF74" s="42"/>
      <c r="THG74" s="42"/>
      <c r="THH74" s="42"/>
      <c r="THI74" s="42"/>
      <c r="THJ74" s="42"/>
      <c r="THK74" s="42"/>
      <c r="THL74" s="42"/>
      <c r="THM74" s="42"/>
      <c r="THN74" s="42"/>
      <c r="THO74" s="42"/>
      <c r="THP74" s="42"/>
      <c r="THQ74" s="42"/>
      <c r="THR74" s="42"/>
      <c r="THS74" s="42"/>
      <c r="THT74" s="42"/>
      <c r="THU74" s="42"/>
      <c r="THV74" s="42"/>
      <c r="THW74" s="42"/>
      <c r="THX74" s="42"/>
      <c r="THY74" s="42"/>
      <c r="THZ74" s="42"/>
      <c r="TIA74" s="42"/>
      <c r="TIB74" s="42"/>
      <c r="TIC74" s="42"/>
      <c r="TID74" s="42"/>
      <c r="TIE74" s="42"/>
      <c r="TIF74" s="42"/>
      <c r="TIG74" s="42"/>
      <c r="TIH74" s="42"/>
      <c r="TII74" s="42"/>
      <c r="TIJ74" s="42"/>
      <c r="TIK74" s="42"/>
      <c r="TIL74" s="42"/>
      <c r="TIM74" s="42"/>
      <c r="TIN74" s="42"/>
      <c r="TIO74" s="42"/>
      <c r="TIP74" s="42"/>
      <c r="TIQ74" s="42"/>
      <c r="TIR74" s="42"/>
      <c r="TIS74" s="42"/>
      <c r="TIT74" s="42"/>
      <c r="TIU74" s="42"/>
      <c r="TIV74" s="42"/>
      <c r="TIW74" s="42"/>
      <c r="TIX74" s="42"/>
      <c r="TIY74" s="42"/>
      <c r="TIZ74" s="42"/>
      <c r="TJA74" s="42"/>
      <c r="TJB74" s="42"/>
      <c r="TJC74" s="42"/>
      <c r="TJD74" s="42"/>
      <c r="TJE74" s="42"/>
      <c r="TJF74" s="42"/>
      <c r="TJG74" s="42"/>
      <c r="TJH74" s="42"/>
      <c r="TJI74" s="42"/>
      <c r="TJJ74" s="42"/>
      <c r="TJK74" s="42"/>
      <c r="TJL74" s="42"/>
      <c r="TJM74" s="42"/>
      <c r="TJN74" s="42"/>
      <c r="TJO74" s="42"/>
      <c r="TJP74" s="42"/>
      <c r="TJQ74" s="42"/>
      <c r="TJR74" s="42"/>
      <c r="TJS74" s="42"/>
      <c r="TJT74" s="42"/>
      <c r="TJU74" s="42"/>
      <c r="TJV74" s="42"/>
      <c r="TJW74" s="42"/>
      <c r="TJX74" s="42"/>
      <c r="TJY74" s="42"/>
      <c r="TJZ74" s="42"/>
      <c r="TKA74" s="42"/>
      <c r="TKB74" s="42"/>
      <c r="TKC74" s="42"/>
      <c r="TKD74" s="42"/>
      <c r="TKE74" s="42"/>
      <c r="TKF74" s="42"/>
      <c r="TKG74" s="42"/>
      <c r="TKH74" s="42"/>
      <c r="TKI74" s="42"/>
      <c r="TKJ74" s="42"/>
      <c r="TKK74" s="42"/>
      <c r="TKL74" s="42"/>
      <c r="TKM74" s="42"/>
      <c r="TKN74" s="42"/>
      <c r="TKO74" s="42"/>
      <c r="TKP74" s="42"/>
      <c r="TKQ74" s="42"/>
      <c r="TKR74" s="42"/>
      <c r="TKS74" s="42"/>
      <c r="TKT74" s="42"/>
      <c r="TKU74" s="42"/>
      <c r="TKV74" s="42"/>
      <c r="TKW74" s="42"/>
      <c r="TKX74" s="42"/>
      <c r="TKY74" s="42"/>
      <c r="TKZ74" s="42"/>
      <c r="TLA74" s="42"/>
      <c r="TLB74" s="42"/>
      <c r="TLC74" s="42"/>
      <c r="TLD74" s="42"/>
      <c r="TLE74" s="42"/>
      <c r="TLF74" s="42"/>
      <c r="TLG74" s="42"/>
      <c r="TLH74" s="42"/>
      <c r="TLI74" s="42"/>
      <c r="TLJ74" s="42"/>
      <c r="TLK74" s="42"/>
      <c r="TLL74" s="42"/>
      <c r="TLM74" s="42"/>
      <c r="TLN74" s="42"/>
      <c r="TLO74" s="42"/>
      <c r="TLP74" s="42"/>
      <c r="TLQ74" s="42"/>
      <c r="TLR74" s="42"/>
      <c r="TLS74" s="42"/>
      <c r="TLT74" s="42"/>
      <c r="TLU74" s="42"/>
      <c r="TLV74" s="42"/>
      <c r="TLW74" s="42"/>
      <c r="TLX74" s="42"/>
      <c r="TLY74" s="42"/>
      <c r="TLZ74" s="42"/>
      <c r="TMA74" s="42"/>
      <c r="TMB74" s="42"/>
      <c r="TMC74" s="42"/>
      <c r="TMD74" s="42"/>
      <c r="TME74" s="42"/>
      <c r="TMF74" s="42"/>
      <c r="TMG74" s="42"/>
      <c r="TMH74" s="42"/>
      <c r="TMI74" s="42"/>
      <c r="TMJ74" s="42"/>
      <c r="TMK74" s="42"/>
      <c r="TML74" s="42"/>
      <c r="TMM74" s="42"/>
      <c r="TMN74" s="42"/>
      <c r="TMO74" s="42"/>
      <c r="TMP74" s="42"/>
      <c r="TMQ74" s="42"/>
      <c r="TMR74" s="42"/>
      <c r="TMS74" s="42"/>
      <c r="TMT74" s="42"/>
      <c r="TMU74" s="42"/>
      <c r="TMV74" s="42"/>
      <c r="TMW74" s="42"/>
      <c r="TMX74" s="42"/>
      <c r="TMY74" s="42"/>
      <c r="TMZ74" s="42"/>
      <c r="TNA74" s="42"/>
      <c r="TNB74" s="42"/>
      <c r="TNC74" s="42"/>
      <c r="TND74" s="42"/>
      <c r="TNE74" s="42"/>
      <c r="TNF74" s="42"/>
      <c r="TNG74" s="42"/>
      <c r="TNH74" s="42"/>
      <c r="TNI74" s="42"/>
      <c r="TNJ74" s="42"/>
      <c r="TNK74" s="42"/>
      <c r="TNL74" s="42"/>
      <c r="TNM74" s="42"/>
      <c r="TNN74" s="42"/>
      <c r="TNO74" s="42"/>
      <c r="TNP74" s="42"/>
      <c r="TNQ74" s="42"/>
      <c r="TNR74" s="42"/>
      <c r="TNS74" s="42"/>
      <c r="TNT74" s="42"/>
      <c r="TNU74" s="42"/>
      <c r="TNV74" s="42"/>
      <c r="TNW74" s="42"/>
      <c r="TNX74" s="42"/>
      <c r="TNY74" s="42"/>
      <c r="TNZ74" s="42"/>
      <c r="TOA74" s="42"/>
      <c r="TOB74" s="42"/>
      <c r="TOC74" s="42"/>
      <c r="TOD74" s="42"/>
      <c r="TOE74" s="42"/>
      <c r="TOF74" s="42"/>
      <c r="TOG74" s="42"/>
      <c r="TOH74" s="42"/>
      <c r="TOI74" s="42"/>
      <c r="TOJ74" s="42"/>
      <c r="TOK74" s="42"/>
      <c r="TOL74" s="42"/>
      <c r="TOM74" s="42"/>
      <c r="TON74" s="42"/>
      <c r="TOO74" s="42"/>
      <c r="TOP74" s="42"/>
      <c r="TOQ74" s="42"/>
      <c r="TOR74" s="42"/>
      <c r="TOS74" s="42"/>
      <c r="TOT74" s="42"/>
      <c r="TOU74" s="42"/>
      <c r="TOV74" s="42"/>
      <c r="TOW74" s="42"/>
      <c r="TOX74" s="42"/>
      <c r="TOY74" s="42"/>
      <c r="TOZ74" s="42"/>
      <c r="TPA74" s="42"/>
      <c r="TPB74" s="42"/>
      <c r="TPC74" s="42"/>
      <c r="TPD74" s="42"/>
      <c r="TPE74" s="42"/>
      <c r="TPF74" s="42"/>
      <c r="TPG74" s="42"/>
      <c r="TPH74" s="42"/>
      <c r="TPI74" s="42"/>
      <c r="TPJ74" s="42"/>
      <c r="TPK74" s="42"/>
      <c r="TPL74" s="42"/>
      <c r="TPM74" s="42"/>
      <c r="TPN74" s="42"/>
      <c r="TPO74" s="42"/>
      <c r="TPP74" s="42"/>
      <c r="TPQ74" s="42"/>
      <c r="TPR74" s="42"/>
      <c r="TPS74" s="42"/>
      <c r="TPT74" s="42"/>
      <c r="TPU74" s="42"/>
      <c r="TPV74" s="42"/>
      <c r="TPW74" s="42"/>
      <c r="TPX74" s="42"/>
      <c r="TPY74" s="42"/>
      <c r="TPZ74" s="42"/>
      <c r="TQA74" s="42"/>
      <c r="TQB74" s="42"/>
      <c r="TQC74" s="42"/>
      <c r="TQD74" s="42"/>
      <c r="TQE74" s="42"/>
      <c r="TQF74" s="42"/>
      <c r="TQG74" s="42"/>
      <c r="TQH74" s="42"/>
      <c r="TQI74" s="42"/>
      <c r="TQJ74" s="42"/>
      <c r="TQK74" s="42"/>
      <c r="TQL74" s="42"/>
      <c r="TQM74" s="42"/>
      <c r="TQN74" s="42"/>
      <c r="TQO74" s="42"/>
      <c r="TQP74" s="42"/>
      <c r="TQQ74" s="42"/>
      <c r="TQR74" s="42"/>
      <c r="TQS74" s="42"/>
      <c r="TQT74" s="42"/>
      <c r="TQU74" s="42"/>
      <c r="TQV74" s="42"/>
      <c r="TQW74" s="42"/>
      <c r="TQX74" s="42"/>
      <c r="TQY74" s="42"/>
      <c r="TQZ74" s="42"/>
      <c r="TRA74" s="42"/>
      <c r="TRB74" s="42"/>
      <c r="TRC74" s="42"/>
      <c r="TRD74" s="42"/>
      <c r="TRE74" s="42"/>
      <c r="TRF74" s="42"/>
      <c r="TRG74" s="42"/>
      <c r="TRH74" s="42"/>
      <c r="TRI74" s="42"/>
      <c r="TRJ74" s="42"/>
      <c r="TRK74" s="42"/>
      <c r="TRL74" s="42"/>
      <c r="TRM74" s="42"/>
      <c r="TRN74" s="42"/>
      <c r="TRO74" s="42"/>
      <c r="TRP74" s="42"/>
      <c r="TRQ74" s="42"/>
      <c r="TRR74" s="42"/>
      <c r="TRS74" s="42"/>
      <c r="TRT74" s="42"/>
      <c r="TRU74" s="42"/>
      <c r="TRV74" s="42"/>
      <c r="TRW74" s="42"/>
      <c r="TRX74" s="42"/>
      <c r="TRY74" s="42"/>
      <c r="TRZ74" s="42"/>
      <c r="TSA74" s="42"/>
      <c r="TSB74" s="42"/>
      <c r="TSC74" s="42"/>
      <c r="TSD74" s="42"/>
      <c r="TSE74" s="42"/>
      <c r="TSF74" s="42"/>
      <c r="TSG74" s="42"/>
      <c r="TSH74" s="42"/>
      <c r="TSI74" s="42"/>
      <c r="TSJ74" s="42"/>
      <c r="TSK74" s="42"/>
      <c r="TSL74" s="42"/>
      <c r="TSM74" s="42"/>
      <c r="TSN74" s="42"/>
      <c r="TSO74" s="42"/>
      <c r="TSP74" s="42"/>
      <c r="TSQ74" s="42"/>
      <c r="TSR74" s="42"/>
      <c r="TSS74" s="42"/>
      <c r="TST74" s="42"/>
      <c r="TSU74" s="42"/>
      <c r="TSV74" s="42"/>
      <c r="TSW74" s="42"/>
      <c r="TSX74" s="42"/>
      <c r="TSY74" s="42"/>
      <c r="TSZ74" s="42"/>
      <c r="TTA74" s="42"/>
      <c r="TTB74" s="42"/>
      <c r="TTC74" s="42"/>
      <c r="TTD74" s="42"/>
      <c r="TTE74" s="42"/>
      <c r="TTF74" s="42"/>
      <c r="TTG74" s="42"/>
      <c r="TTH74" s="42"/>
      <c r="TTI74" s="42"/>
      <c r="TTJ74" s="42"/>
      <c r="TTK74" s="42"/>
      <c r="TTL74" s="42"/>
      <c r="TTM74" s="42"/>
      <c r="TTN74" s="42"/>
      <c r="TTO74" s="42"/>
      <c r="TTP74" s="42"/>
      <c r="TTQ74" s="42"/>
      <c r="TTR74" s="42"/>
      <c r="TTS74" s="42"/>
      <c r="TTT74" s="42"/>
      <c r="TTU74" s="42"/>
      <c r="TTV74" s="42"/>
      <c r="TTW74" s="42"/>
      <c r="TTX74" s="42"/>
      <c r="TTY74" s="42"/>
      <c r="TTZ74" s="42"/>
      <c r="TUA74" s="42"/>
      <c r="TUB74" s="42"/>
      <c r="TUC74" s="42"/>
      <c r="TUD74" s="42"/>
      <c r="TUE74" s="42"/>
      <c r="TUF74" s="42"/>
      <c r="TUG74" s="42"/>
      <c r="TUH74" s="42"/>
      <c r="TUI74" s="42"/>
      <c r="TUJ74" s="42"/>
      <c r="TUK74" s="42"/>
      <c r="TUL74" s="42"/>
      <c r="TUM74" s="42"/>
      <c r="TUN74" s="42"/>
      <c r="TUO74" s="42"/>
      <c r="TUP74" s="42"/>
      <c r="TUQ74" s="42"/>
      <c r="TUR74" s="42"/>
      <c r="TUS74" s="42"/>
      <c r="TUT74" s="42"/>
      <c r="TUU74" s="42"/>
      <c r="TUV74" s="42"/>
      <c r="TUW74" s="42"/>
      <c r="TUX74" s="42"/>
      <c r="TUY74" s="42"/>
      <c r="TUZ74" s="42"/>
      <c r="TVA74" s="42"/>
      <c r="TVB74" s="42"/>
      <c r="TVC74" s="42"/>
      <c r="TVD74" s="42"/>
      <c r="TVE74" s="42"/>
      <c r="TVF74" s="42"/>
      <c r="TVG74" s="42"/>
      <c r="TVH74" s="42"/>
      <c r="TVI74" s="42"/>
      <c r="TVJ74" s="42"/>
      <c r="TVK74" s="42"/>
      <c r="TVL74" s="42"/>
      <c r="TVM74" s="42"/>
      <c r="TVN74" s="42"/>
      <c r="TVO74" s="42"/>
      <c r="TVP74" s="42"/>
      <c r="TVQ74" s="42"/>
      <c r="TVR74" s="42"/>
      <c r="TVS74" s="42"/>
      <c r="TVT74" s="42"/>
      <c r="TVU74" s="42"/>
      <c r="TVV74" s="42"/>
      <c r="TVW74" s="42"/>
      <c r="TVX74" s="42"/>
      <c r="TVY74" s="42"/>
      <c r="TVZ74" s="42"/>
      <c r="TWA74" s="42"/>
      <c r="TWB74" s="42"/>
      <c r="TWC74" s="42"/>
      <c r="TWD74" s="42"/>
      <c r="TWE74" s="42"/>
      <c r="TWF74" s="42"/>
      <c r="TWG74" s="42"/>
      <c r="TWH74" s="42"/>
      <c r="TWI74" s="42"/>
      <c r="TWJ74" s="42"/>
      <c r="TWK74" s="42"/>
      <c r="TWL74" s="42"/>
      <c r="TWM74" s="42"/>
      <c r="TWN74" s="42"/>
      <c r="TWO74" s="42"/>
      <c r="TWP74" s="42"/>
      <c r="TWQ74" s="42"/>
      <c r="TWR74" s="42"/>
      <c r="TWS74" s="42"/>
      <c r="TWT74" s="42"/>
      <c r="TWU74" s="42"/>
      <c r="TWV74" s="42"/>
      <c r="TWW74" s="42"/>
      <c r="TWX74" s="42"/>
      <c r="TWY74" s="42"/>
      <c r="TWZ74" s="42"/>
      <c r="TXA74" s="42"/>
      <c r="TXB74" s="42"/>
      <c r="TXC74" s="42"/>
      <c r="TXD74" s="42"/>
      <c r="TXE74" s="42"/>
      <c r="TXF74" s="42"/>
      <c r="TXG74" s="42"/>
      <c r="TXH74" s="42"/>
      <c r="TXI74" s="42"/>
      <c r="TXJ74" s="42"/>
      <c r="TXK74" s="42"/>
      <c r="TXL74" s="42"/>
      <c r="TXM74" s="42"/>
      <c r="TXN74" s="42"/>
      <c r="TXO74" s="42"/>
      <c r="TXP74" s="42"/>
      <c r="TXQ74" s="42"/>
      <c r="TXR74" s="42"/>
      <c r="TXS74" s="42"/>
      <c r="TXT74" s="42"/>
      <c r="TXU74" s="42"/>
      <c r="TXV74" s="42"/>
      <c r="TXW74" s="42"/>
      <c r="TXX74" s="42"/>
      <c r="TXY74" s="42"/>
      <c r="TXZ74" s="42"/>
      <c r="TYA74" s="42"/>
      <c r="TYB74" s="42"/>
      <c r="TYC74" s="42"/>
      <c r="TYD74" s="42"/>
      <c r="TYE74" s="42"/>
      <c r="TYF74" s="42"/>
      <c r="TYG74" s="42"/>
      <c r="TYH74" s="42"/>
      <c r="TYI74" s="42"/>
      <c r="TYJ74" s="42"/>
      <c r="TYK74" s="42"/>
      <c r="TYL74" s="42"/>
      <c r="TYM74" s="42"/>
      <c r="TYN74" s="42"/>
      <c r="TYO74" s="42"/>
      <c r="TYP74" s="42"/>
      <c r="TYQ74" s="42"/>
      <c r="TYR74" s="42"/>
      <c r="TYS74" s="42"/>
      <c r="TYT74" s="42"/>
      <c r="TYU74" s="42"/>
      <c r="TYV74" s="42"/>
      <c r="TYW74" s="42"/>
      <c r="TYX74" s="42"/>
      <c r="TYY74" s="42"/>
      <c r="TYZ74" s="42"/>
      <c r="TZA74" s="42"/>
      <c r="TZB74" s="42"/>
      <c r="TZC74" s="42"/>
      <c r="TZD74" s="42"/>
      <c r="TZE74" s="42"/>
      <c r="TZF74" s="42"/>
      <c r="TZG74" s="42"/>
      <c r="TZH74" s="42"/>
      <c r="TZI74" s="42"/>
      <c r="TZJ74" s="42"/>
      <c r="TZK74" s="42"/>
      <c r="TZL74" s="42"/>
      <c r="TZM74" s="42"/>
      <c r="TZN74" s="42"/>
      <c r="TZO74" s="42"/>
      <c r="TZP74" s="42"/>
      <c r="TZQ74" s="42"/>
      <c r="TZR74" s="42"/>
      <c r="TZS74" s="42"/>
      <c r="TZT74" s="42"/>
      <c r="TZU74" s="42"/>
      <c r="TZV74" s="42"/>
      <c r="TZW74" s="42"/>
      <c r="TZX74" s="42"/>
      <c r="TZY74" s="42"/>
      <c r="TZZ74" s="42"/>
      <c r="UAA74" s="42"/>
      <c r="UAB74" s="42"/>
      <c r="UAC74" s="42"/>
      <c r="UAD74" s="42"/>
      <c r="UAE74" s="42"/>
      <c r="UAF74" s="42"/>
      <c r="UAG74" s="42"/>
      <c r="UAH74" s="42"/>
      <c r="UAI74" s="42"/>
      <c r="UAJ74" s="42"/>
      <c r="UAK74" s="42"/>
      <c r="UAL74" s="42"/>
      <c r="UAM74" s="42"/>
      <c r="UAN74" s="42"/>
      <c r="UAO74" s="42"/>
      <c r="UAP74" s="42"/>
      <c r="UAQ74" s="42"/>
      <c r="UAR74" s="42"/>
      <c r="UAS74" s="42"/>
      <c r="UAT74" s="42"/>
      <c r="UAU74" s="42"/>
      <c r="UAV74" s="42"/>
      <c r="UAW74" s="42"/>
      <c r="UAX74" s="42"/>
      <c r="UAY74" s="42"/>
      <c r="UAZ74" s="42"/>
      <c r="UBA74" s="42"/>
      <c r="UBB74" s="42"/>
      <c r="UBC74" s="42"/>
      <c r="UBD74" s="42"/>
      <c r="UBE74" s="42"/>
      <c r="UBF74" s="42"/>
      <c r="UBG74" s="42"/>
      <c r="UBH74" s="42"/>
      <c r="UBI74" s="42"/>
      <c r="UBJ74" s="42"/>
      <c r="UBK74" s="42"/>
      <c r="UBL74" s="42"/>
      <c r="UBM74" s="42"/>
      <c r="UBN74" s="42"/>
      <c r="UBO74" s="42"/>
      <c r="UBP74" s="42"/>
      <c r="UBQ74" s="42"/>
      <c r="UBR74" s="42"/>
      <c r="UBS74" s="42"/>
      <c r="UBT74" s="42"/>
      <c r="UBU74" s="42"/>
      <c r="UBV74" s="42"/>
      <c r="UBW74" s="42"/>
      <c r="UBX74" s="42"/>
      <c r="UBY74" s="42"/>
      <c r="UBZ74" s="42"/>
      <c r="UCA74" s="42"/>
      <c r="UCB74" s="42"/>
      <c r="UCC74" s="42"/>
      <c r="UCD74" s="42"/>
      <c r="UCE74" s="42"/>
      <c r="UCF74" s="42"/>
      <c r="UCG74" s="42"/>
      <c r="UCH74" s="42"/>
      <c r="UCI74" s="42"/>
      <c r="UCJ74" s="42"/>
      <c r="UCK74" s="42"/>
      <c r="UCL74" s="42"/>
      <c r="UCM74" s="42"/>
      <c r="UCN74" s="42"/>
      <c r="UCO74" s="42"/>
      <c r="UCP74" s="42"/>
      <c r="UCQ74" s="42"/>
      <c r="UCR74" s="42"/>
      <c r="UCS74" s="42"/>
      <c r="UCT74" s="42"/>
      <c r="UCU74" s="42"/>
      <c r="UCV74" s="42"/>
      <c r="UCW74" s="42"/>
      <c r="UCX74" s="42"/>
      <c r="UCY74" s="42"/>
      <c r="UCZ74" s="42"/>
      <c r="UDA74" s="42"/>
      <c r="UDB74" s="42"/>
      <c r="UDC74" s="42"/>
      <c r="UDD74" s="42"/>
      <c r="UDE74" s="42"/>
      <c r="UDF74" s="42"/>
      <c r="UDG74" s="42"/>
      <c r="UDH74" s="42"/>
      <c r="UDI74" s="42"/>
      <c r="UDJ74" s="42"/>
      <c r="UDK74" s="42"/>
      <c r="UDL74" s="42"/>
      <c r="UDM74" s="42"/>
      <c r="UDN74" s="42"/>
      <c r="UDO74" s="42"/>
      <c r="UDP74" s="42"/>
      <c r="UDQ74" s="42"/>
      <c r="UDR74" s="42"/>
      <c r="UDS74" s="42"/>
      <c r="UDT74" s="42"/>
      <c r="UDU74" s="42"/>
      <c r="UDV74" s="42"/>
      <c r="UDW74" s="42"/>
      <c r="UDX74" s="42"/>
      <c r="UDY74" s="42"/>
      <c r="UDZ74" s="42"/>
      <c r="UEA74" s="42"/>
      <c r="UEB74" s="42"/>
      <c r="UEC74" s="42"/>
      <c r="UED74" s="42"/>
      <c r="UEE74" s="42"/>
      <c r="UEF74" s="42"/>
      <c r="UEG74" s="42"/>
      <c r="UEH74" s="42"/>
      <c r="UEI74" s="42"/>
      <c r="UEJ74" s="42"/>
      <c r="UEK74" s="42"/>
      <c r="UEL74" s="42"/>
      <c r="UEM74" s="42"/>
      <c r="UEN74" s="42"/>
      <c r="UEO74" s="42"/>
      <c r="UEP74" s="42"/>
      <c r="UEQ74" s="42"/>
      <c r="UER74" s="42"/>
      <c r="UES74" s="42"/>
      <c r="UET74" s="42"/>
      <c r="UEU74" s="42"/>
      <c r="UEV74" s="42"/>
      <c r="UEW74" s="42"/>
      <c r="UEX74" s="42"/>
      <c r="UEY74" s="42"/>
      <c r="UEZ74" s="42"/>
      <c r="UFA74" s="42"/>
      <c r="UFB74" s="42"/>
      <c r="UFC74" s="42"/>
      <c r="UFD74" s="42"/>
      <c r="UFE74" s="42"/>
      <c r="UFF74" s="42"/>
      <c r="UFG74" s="42"/>
      <c r="UFH74" s="42"/>
      <c r="UFI74" s="42"/>
      <c r="UFJ74" s="42"/>
      <c r="UFK74" s="42"/>
      <c r="UFL74" s="42"/>
      <c r="UFM74" s="42"/>
      <c r="UFN74" s="42"/>
      <c r="UFO74" s="42"/>
      <c r="UFP74" s="42"/>
      <c r="UFQ74" s="42"/>
      <c r="UFR74" s="42"/>
      <c r="UFS74" s="42"/>
      <c r="UFT74" s="42"/>
      <c r="UFU74" s="42"/>
      <c r="UFV74" s="42"/>
      <c r="UFW74" s="42"/>
      <c r="UFX74" s="42"/>
      <c r="UFY74" s="42"/>
      <c r="UFZ74" s="42"/>
      <c r="UGA74" s="42"/>
      <c r="UGB74" s="42"/>
      <c r="UGC74" s="42"/>
      <c r="UGD74" s="42"/>
      <c r="UGE74" s="42"/>
      <c r="UGF74" s="42"/>
      <c r="UGG74" s="42"/>
      <c r="UGH74" s="42"/>
      <c r="UGI74" s="42"/>
      <c r="UGJ74" s="42"/>
      <c r="UGK74" s="42"/>
      <c r="UGL74" s="42"/>
      <c r="UGM74" s="42"/>
      <c r="UGN74" s="42"/>
      <c r="UGO74" s="42"/>
      <c r="UGP74" s="42"/>
      <c r="UGQ74" s="42"/>
      <c r="UGR74" s="42"/>
      <c r="UGS74" s="42"/>
      <c r="UGT74" s="42"/>
      <c r="UGU74" s="42"/>
      <c r="UGV74" s="42"/>
      <c r="UGW74" s="42"/>
      <c r="UGX74" s="42"/>
      <c r="UGY74" s="42"/>
      <c r="UGZ74" s="42"/>
      <c r="UHA74" s="42"/>
      <c r="UHB74" s="42"/>
      <c r="UHC74" s="42"/>
      <c r="UHD74" s="42"/>
      <c r="UHE74" s="42"/>
      <c r="UHF74" s="42"/>
      <c r="UHG74" s="42"/>
      <c r="UHH74" s="42"/>
      <c r="UHI74" s="42"/>
      <c r="UHJ74" s="42"/>
      <c r="UHK74" s="42"/>
      <c r="UHL74" s="42"/>
      <c r="UHM74" s="42"/>
      <c r="UHN74" s="42"/>
      <c r="UHO74" s="42"/>
      <c r="UHP74" s="42"/>
      <c r="UHQ74" s="42"/>
      <c r="UHR74" s="42"/>
      <c r="UHS74" s="42"/>
      <c r="UHT74" s="42"/>
      <c r="UHU74" s="42"/>
      <c r="UHV74" s="42"/>
      <c r="UHW74" s="42"/>
      <c r="UHX74" s="42"/>
      <c r="UHY74" s="42"/>
      <c r="UHZ74" s="42"/>
      <c r="UIA74" s="42"/>
      <c r="UIB74" s="42"/>
      <c r="UIC74" s="42"/>
      <c r="UID74" s="42"/>
      <c r="UIE74" s="42"/>
      <c r="UIF74" s="42"/>
      <c r="UIG74" s="42"/>
      <c r="UIH74" s="42"/>
      <c r="UII74" s="42"/>
      <c r="UIJ74" s="42"/>
      <c r="UIK74" s="42"/>
      <c r="UIL74" s="42"/>
      <c r="UIM74" s="42"/>
      <c r="UIN74" s="42"/>
      <c r="UIO74" s="42"/>
      <c r="UIP74" s="42"/>
      <c r="UIQ74" s="42"/>
      <c r="UIR74" s="42"/>
      <c r="UIS74" s="42"/>
      <c r="UIT74" s="42"/>
      <c r="UIU74" s="42"/>
      <c r="UIV74" s="42"/>
      <c r="UIW74" s="42"/>
      <c r="UIX74" s="42"/>
      <c r="UIY74" s="42"/>
      <c r="UIZ74" s="42"/>
      <c r="UJA74" s="42"/>
      <c r="UJB74" s="42"/>
      <c r="UJC74" s="42"/>
      <c r="UJD74" s="42"/>
      <c r="UJE74" s="42"/>
      <c r="UJF74" s="42"/>
      <c r="UJG74" s="42"/>
      <c r="UJH74" s="42"/>
      <c r="UJI74" s="42"/>
      <c r="UJJ74" s="42"/>
      <c r="UJK74" s="42"/>
      <c r="UJL74" s="42"/>
      <c r="UJM74" s="42"/>
      <c r="UJN74" s="42"/>
      <c r="UJO74" s="42"/>
      <c r="UJP74" s="42"/>
      <c r="UJQ74" s="42"/>
      <c r="UJR74" s="42"/>
      <c r="UJS74" s="42"/>
      <c r="UJT74" s="42"/>
      <c r="UJU74" s="42"/>
      <c r="UJV74" s="42"/>
      <c r="UJW74" s="42"/>
      <c r="UJX74" s="42"/>
      <c r="UJY74" s="42"/>
      <c r="UJZ74" s="42"/>
      <c r="UKA74" s="42"/>
      <c r="UKB74" s="42"/>
      <c r="UKC74" s="42"/>
      <c r="UKD74" s="42"/>
      <c r="UKE74" s="42"/>
      <c r="UKF74" s="42"/>
      <c r="UKG74" s="42"/>
      <c r="UKH74" s="42"/>
      <c r="UKI74" s="42"/>
      <c r="UKJ74" s="42"/>
      <c r="UKK74" s="42"/>
      <c r="UKL74" s="42"/>
      <c r="UKM74" s="42"/>
      <c r="UKN74" s="42"/>
      <c r="UKO74" s="42"/>
      <c r="UKP74" s="42"/>
      <c r="UKQ74" s="42"/>
      <c r="UKR74" s="42"/>
      <c r="UKS74" s="42"/>
      <c r="UKT74" s="42"/>
      <c r="UKU74" s="42"/>
      <c r="UKV74" s="42"/>
      <c r="UKW74" s="42"/>
      <c r="UKX74" s="42"/>
      <c r="UKY74" s="42"/>
      <c r="UKZ74" s="42"/>
      <c r="ULA74" s="42"/>
      <c r="ULB74" s="42"/>
      <c r="ULC74" s="42"/>
      <c r="ULD74" s="42"/>
      <c r="ULE74" s="42"/>
      <c r="ULF74" s="42"/>
      <c r="ULG74" s="42"/>
      <c r="ULH74" s="42"/>
      <c r="ULI74" s="42"/>
      <c r="ULJ74" s="42"/>
      <c r="ULK74" s="42"/>
      <c r="ULL74" s="42"/>
      <c r="ULM74" s="42"/>
      <c r="ULN74" s="42"/>
      <c r="ULO74" s="42"/>
      <c r="ULP74" s="42"/>
      <c r="ULQ74" s="42"/>
      <c r="ULR74" s="42"/>
      <c r="ULS74" s="42"/>
      <c r="ULT74" s="42"/>
      <c r="ULU74" s="42"/>
      <c r="ULV74" s="42"/>
      <c r="ULW74" s="42"/>
      <c r="ULX74" s="42"/>
      <c r="ULY74" s="42"/>
      <c r="ULZ74" s="42"/>
      <c r="UMA74" s="42"/>
      <c r="UMB74" s="42"/>
      <c r="UMC74" s="42"/>
      <c r="UMD74" s="42"/>
      <c r="UME74" s="42"/>
      <c r="UMF74" s="42"/>
      <c r="UMG74" s="42"/>
      <c r="UMH74" s="42"/>
      <c r="UMI74" s="42"/>
      <c r="UMJ74" s="42"/>
      <c r="UMK74" s="42"/>
      <c r="UML74" s="42"/>
      <c r="UMM74" s="42"/>
      <c r="UMN74" s="42"/>
      <c r="UMO74" s="42"/>
      <c r="UMP74" s="42"/>
      <c r="UMQ74" s="42"/>
      <c r="UMR74" s="42"/>
      <c r="UMS74" s="42"/>
      <c r="UMT74" s="42"/>
      <c r="UMU74" s="42"/>
      <c r="UMV74" s="42"/>
      <c r="UMW74" s="42"/>
      <c r="UMX74" s="42"/>
      <c r="UMY74" s="42"/>
      <c r="UMZ74" s="42"/>
      <c r="UNA74" s="42"/>
      <c r="UNB74" s="42"/>
      <c r="UNC74" s="42"/>
      <c r="UND74" s="42"/>
      <c r="UNE74" s="42"/>
      <c r="UNF74" s="42"/>
      <c r="UNG74" s="42"/>
      <c r="UNH74" s="42"/>
      <c r="UNI74" s="42"/>
      <c r="UNJ74" s="42"/>
      <c r="UNK74" s="42"/>
      <c r="UNL74" s="42"/>
      <c r="UNM74" s="42"/>
      <c r="UNN74" s="42"/>
      <c r="UNO74" s="42"/>
      <c r="UNP74" s="42"/>
      <c r="UNQ74" s="42"/>
      <c r="UNR74" s="42"/>
      <c r="UNS74" s="42"/>
      <c r="UNT74" s="42"/>
      <c r="UNU74" s="42"/>
      <c r="UNV74" s="42"/>
      <c r="UNW74" s="42"/>
      <c r="UNX74" s="42"/>
      <c r="UNY74" s="42"/>
      <c r="UNZ74" s="42"/>
      <c r="UOA74" s="42"/>
      <c r="UOB74" s="42"/>
      <c r="UOC74" s="42"/>
      <c r="UOD74" s="42"/>
      <c r="UOE74" s="42"/>
      <c r="UOF74" s="42"/>
      <c r="UOG74" s="42"/>
      <c r="UOH74" s="42"/>
      <c r="UOI74" s="42"/>
      <c r="UOJ74" s="42"/>
      <c r="UOK74" s="42"/>
      <c r="UOL74" s="42"/>
      <c r="UOM74" s="42"/>
      <c r="UON74" s="42"/>
      <c r="UOO74" s="42"/>
      <c r="UOP74" s="42"/>
      <c r="UOQ74" s="42"/>
      <c r="UOR74" s="42"/>
      <c r="UOS74" s="42"/>
      <c r="UOT74" s="42"/>
      <c r="UOU74" s="42"/>
      <c r="UOV74" s="42"/>
      <c r="UOW74" s="42"/>
      <c r="UOX74" s="42"/>
      <c r="UOY74" s="42"/>
      <c r="UOZ74" s="42"/>
      <c r="UPA74" s="42"/>
      <c r="UPB74" s="42"/>
      <c r="UPC74" s="42"/>
      <c r="UPD74" s="42"/>
      <c r="UPE74" s="42"/>
      <c r="UPF74" s="42"/>
      <c r="UPG74" s="42"/>
      <c r="UPH74" s="42"/>
      <c r="UPI74" s="42"/>
      <c r="UPJ74" s="42"/>
      <c r="UPK74" s="42"/>
      <c r="UPL74" s="42"/>
      <c r="UPM74" s="42"/>
      <c r="UPN74" s="42"/>
      <c r="UPO74" s="42"/>
      <c r="UPP74" s="42"/>
      <c r="UPQ74" s="42"/>
      <c r="UPR74" s="42"/>
      <c r="UPS74" s="42"/>
      <c r="UPT74" s="42"/>
      <c r="UPU74" s="42"/>
      <c r="UPV74" s="42"/>
      <c r="UPW74" s="42"/>
      <c r="UPX74" s="42"/>
      <c r="UPY74" s="42"/>
      <c r="UPZ74" s="42"/>
      <c r="UQA74" s="42"/>
      <c r="UQB74" s="42"/>
      <c r="UQC74" s="42"/>
      <c r="UQD74" s="42"/>
      <c r="UQE74" s="42"/>
      <c r="UQF74" s="42"/>
      <c r="UQG74" s="42"/>
      <c r="UQH74" s="42"/>
      <c r="UQI74" s="42"/>
      <c r="UQJ74" s="42"/>
      <c r="UQK74" s="42"/>
      <c r="UQL74" s="42"/>
      <c r="UQM74" s="42"/>
      <c r="UQN74" s="42"/>
      <c r="UQO74" s="42"/>
      <c r="UQP74" s="42"/>
      <c r="UQQ74" s="42"/>
      <c r="UQR74" s="42"/>
      <c r="UQS74" s="42"/>
      <c r="UQT74" s="42"/>
      <c r="UQU74" s="42"/>
      <c r="UQV74" s="42"/>
      <c r="UQW74" s="42"/>
      <c r="UQX74" s="42"/>
      <c r="UQY74" s="42"/>
      <c r="UQZ74" s="42"/>
      <c r="URA74" s="42"/>
      <c r="URB74" s="42"/>
      <c r="URC74" s="42"/>
      <c r="URD74" s="42"/>
      <c r="URE74" s="42"/>
      <c r="URF74" s="42"/>
      <c r="URG74" s="42"/>
      <c r="URH74" s="42"/>
      <c r="URI74" s="42"/>
      <c r="URJ74" s="42"/>
      <c r="URK74" s="42"/>
      <c r="URL74" s="42"/>
      <c r="URM74" s="42"/>
      <c r="URN74" s="42"/>
      <c r="URO74" s="42"/>
      <c r="URP74" s="42"/>
      <c r="URQ74" s="42"/>
      <c r="URR74" s="42"/>
      <c r="URS74" s="42"/>
      <c r="URT74" s="42"/>
      <c r="URU74" s="42"/>
      <c r="URV74" s="42"/>
      <c r="URW74" s="42"/>
      <c r="URX74" s="42"/>
      <c r="URY74" s="42"/>
      <c r="URZ74" s="42"/>
      <c r="USA74" s="42"/>
      <c r="USB74" s="42"/>
      <c r="USC74" s="42"/>
      <c r="USD74" s="42"/>
      <c r="USE74" s="42"/>
      <c r="USF74" s="42"/>
      <c r="USG74" s="42"/>
      <c r="USH74" s="42"/>
      <c r="USI74" s="42"/>
      <c r="USJ74" s="42"/>
      <c r="USK74" s="42"/>
      <c r="USL74" s="42"/>
      <c r="USM74" s="42"/>
      <c r="USN74" s="42"/>
      <c r="USO74" s="42"/>
      <c r="USP74" s="42"/>
      <c r="USQ74" s="42"/>
      <c r="USR74" s="42"/>
      <c r="USS74" s="42"/>
      <c r="UST74" s="42"/>
      <c r="USU74" s="42"/>
      <c r="USV74" s="42"/>
      <c r="USW74" s="42"/>
      <c r="USX74" s="42"/>
      <c r="USY74" s="42"/>
      <c r="USZ74" s="42"/>
      <c r="UTA74" s="42"/>
      <c r="UTB74" s="42"/>
      <c r="UTC74" s="42"/>
      <c r="UTD74" s="42"/>
      <c r="UTE74" s="42"/>
      <c r="UTF74" s="42"/>
      <c r="UTG74" s="42"/>
      <c r="UTH74" s="42"/>
      <c r="UTI74" s="42"/>
      <c r="UTJ74" s="42"/>
      <c r="UTK74" s="42"/>
      <c r="UTL74" s="42"/>
      <c r="UTM74" s="42"/>
      <c r="UTN74" s="42"/>
      <c r="UTO74" s="42"/>
      <c r="UTP74" s="42"/>
      <c r="UTQ74" s="42"/>
      <c r="UTR74" s="42"/>
      <c r="UTS74" s="42"/>
      <c r="UTT74" s="42"/>
      <c r="UTU74" s="42"/>
      <c r="UTV74" s="42"/>
      <c r="UTW74" s="42"/>
      <c r="UTX74" s="42"/>
      <c r="UTY74" s="42"/>
      <c r="UTZ74" s="42"/>
      <c r="UUA74" s="42"/>
      <c r="UUB74" s="42"/>
      <c r="UUC74" s="42"/>
      <c r="UUD74" s="42"/>
      <c r="UUE74" s="42"/>
      <c r="UUF74" s="42"/>
      <c r="UUG74" s="42"/>
      <c r="UUH74" s="42"/>
      <c r="UUI74" s="42"/>
      <c r="UUJ74" s="42"/>
      <c r="UUK74" s="42"/>
      <c r="UUL74" s="42"/>
      <c r="UUM74" s="42"/>
      <c r="UUN74" s="42"/>
      <c r="UUO74" s="42"/>
      <c r="UUP74" s="42"/>
      <c r="UUQ74" s="42"/>
      <c r="UUR74" s="42"/>
      <c r="UUS74" s="42"/>
      <c r="UUT74" s="42"/>
      <c r="UUU74" s="42"/>
      <c r="UUV74" s="42"/>
      <c r="UUW74" s="42"/>
      <c r="UUX74" s="42"/>
      <c r="UUY74" s="42"/>
      <c r="UUZ74" s="42"/>
      <c r="UVA74" s="42"/>
      <c r="UVB74" s="42"/>
      <c r="UVC74" s="42"/>
      <c r="UVD74" s="42"/>
      <c r="UVE74" s="42"/>
      <c r="UVF74" s="42"/>
      <c r="UVG74" s="42"/>
      <c r="UVH74" s="42"/>
      <c r="UVI74" s="42"/>
      <c r="UVJ74" s="42"/>
      <c r="UVK74" s="42"/>
      <c r="UVL74" s="42"/>
      <c r="UVM74" s="42"/>
      <c r="UVN74" s="42"/>
      <c r="UVO74" s="42"/>
      <c r="UVP74" s="42"/>
      <c r="UVQ74" s="42"/>
      <c r="UVR74" s="42"/>
      <c r="UVS74" s="42"/>
      <c r="UVT74" s="42"/>
      <c r="UVU74" s="42"/>
      <c r="UVV74" s="42"/>
      <c r="UVW74" s="42"/>
      <c r="UVX74" s="42"/>
      <c r="UVY74" s="42"/>
      <c r="UVZ74" s="42"/>
      <c r="UWA74" s="42"/>
      <c r="UWB74" s="42"/>
      <c r="UWC74" s="42"/>
      <c r="UWD74" s="42"/>
      <c r="UWE74" s="42"/>
      <c r="UWF74" s="42"/>
      <c r="UWG74" s="42"/>
      <c r="UWH74" s="42"/>
      <c r="UWI74" s="42"/>
      <c r="UWJ74" s="42"/>
      <c r="UWK74" s="42"/>
      <c r="UWL74" s="42"/>
      <c r="UWM74" s="42"/>
      <c r="UWN74" s="42"/>
      <c r="UWO74" s="42"/>
      <c r="UWP74" s="42"/>
      <c r="UWQ74" s="42"/>
      <c r="UWR74" s="42"/>
      <c r="UWS74" s="42"/>
      <c r="UWT74" s="42"/>
      <c r="UWU74" s="42"/>
      <c r="UWV74" s="42"/>
      <c r="UWW74" s="42"/>
      <c r="UWX74" s="42"/>
      <c r="UWY74" s="42"/>
      <c r="UWZ74" s="42"/>
      <c r="UXA74" s="42"/>
      <c r="UXB74" s="42"/>
      <c r="UXC74" s="42"/>
      <c r="UXD74" s="42"/>
      <c r="UXE74" s="42"/>
      <c r="UXF74" s="42"/>
      <c r="UXG74" s="42"/>
      <c r="UXH74" s="42"/>
      <c r="UXI74" s="42"/>
      <c r="UXJ74" s="42"/>
      <c r="UXK74" s="42"/>
      <c r="UXL74" s="42"/>
      <c r="UXM74" s="42"/>
      <c r="UXN74" s="42"/>
      <c r="UXO74" s="42"/>
      <c r="UXP74" s="42"/>
      <c r="UXQ74" s="42"/>
      <c r="UXR74" s="42"/>
      <c r="UXS74" s="42"/>
      <c r="UXT74" s="42"/>
      <c r="UXU74" s="42"/>
      <c r="UXV74" s="42"/>
      <c r="UXW74" s="42"/>
      <c r="UXX74" s="42"/>
      <c r="UXY74" s="42"/>
      <c r="UXZ74" s="42"/>
      <c r="UYA74" s="42"/>
      <c r="UYB74" s="42"/>
      <c r="UYC74" s="42"/>
      <c r="UYD74" s="42"/>
      <c r="UYE74" s="42"/>
      <c r="UYF74" s="42"/>
      <c r="UYG74" s="42"/>
      <c r="UYH74" s="42"/>
      <c r="UYI74" s="42"/>
      <c r="UYJ74" s="42"/>
      <c r="UYK74" s="42"/>
      <c r="UYL74" s="42"/>
      <c r="UYM74" s="42"/>
      <c r="UYN74" s="42"/>
      <c r="UYO74" s="42"/>
      <c r="UYP74" s="42"/>
      <c r="UYQ74" s="42"/>
      <c r="UYR74" s="42"/>
      <c r="UYS74" s="42"/>
      <c r="UYT74" s="42"/>
      <c r="UYU74" s="42"/>
      <c r="UYV74" s="42"/>
      <c r="UYW74" s="42"/>
      <c r="UYX74" s="42"/>
      <c r="UYY74" s="42"/>
      <c r="UYZ74" s="42"/>
      <c r="UZA74" s="42"/>
      <c r="UZB74" s="42"/>
      <c r="UZC74" s="42"/>
      <c r="UZD74" s="42"/>
      <c r="UZE74" s="42"/>
      <c r="UZF74" s="42"/>
      <c r="UZG74" s="42"/>
      <c r="UZH74" s="42"/>
      <c r="UZI74" s="42"/>
      <c r="UZJ74" s="42"/>
      <c r="UZK74" s="42"/>
      <c r="UZL74" s="42"/>
      <c r="UZM74" s="42"/>
      <c r="UZN74" s="42"/>
      <c r="UZO74" s="42"/>
      <c r="UZP74" s="42"/>
      <c r="UZQ74" s="42"/>
      <c r="UZR74" s="42"/>
      <c r="UZS74" s="42"/>
      <c r="UZT74" s="42"/>
      <c r="UZU74" s="42"/>
      <c r="UZV74" s="42"/>
      <c r="UZW74" s="42"/>
      <c r="UZX74" s="42"/>
      <c r="UZY74" s="42"/>
      <c r="UZZ74" s="42"/>
      <c r="VAA74" s="42"/>
      <c r="VAB74" s="42"/>
      <c r="VAC74" s="42"/>
      <c r="VAD74" s="42"/>
      <c r="VAE74" s="42"/>
      <c r="VAF74" s="42"/>
      <c r="VAG74" s="42"/>
      <c r="VAH74" s="42"/>
      <c r="VAI74" s="42"/>
      <c r="VAJ74" s="42"/>
      <c r="VAK74" s="42"/>
      <c r="VAL74" s="42"/>
      <c r="VAM74" s="42"/>
      <c r="VAN74" s="42"/>
      <c r="VAO74" s="42"/>
      <c r="VAP74" s="42"/>
      <c r="VAQ74" s="42"/>
      <c r="VAR74" s="42"/>
      <c r="VAS74" s="42"/>
      <c r="VAT74" s="42"/>
      <c r="VAU74" s="42"/>
      <c r="VAV74" s="42"/>
      <c r="VAW74" s="42"/>
      <c r="VAX74" s="42"/>
      <c r="VAY74" s="42"/>
      <c r="VAZ74" s="42"/>
      <c r="VBA74" s="42"/>
      <c r="VBB74" s="42"/>
      <c r="VBC74" s="42"/>
      <c r="VBD74" s="42"/>
      <c r="VBE74" s="42"/>
      <c r="VBF74" s="42"/>
      <c r="VBG74" s="42"/>
      <c r="VBH74" s="42"/>
      <c r="VBI74" s="42"/>
      <c r="VBJ74" s="42"/>
      <c r="VBK74" s="42"/>
      <c r="VBL74" s="42"/>
      <c r="VBM74" s="42"/>
      <c r="VBN74" s="42"/>
      <c r="VBO74" s="42"/>
      <c r="VBP74" s="42"/>
      <c r="VBQ74" s="42"/>
      <c r="VBR74" s="42"/>
      <c r="VBS74" s="42"/>
      <c r="VBT74" s="42"/>
      <c r="VBU74" s="42"/>
      <c r="VBV74" s="42"/>
      <c r="VBW74" s="42"/>
      <c r="VBX74" s="42"/>
      <c r="VBY74" s="42"/>
      <c r="VBZ74" s="42"/>
      <c r="VCA74" s="42"/>
      <c r="VCB74" s="42"/>
      <c r="VCC74" s="42"/>
      <c r="VCD74" s="42"/>
      <c r="VCE74" s="42"/>
      <c r="VCF74" s="42"/>
      <c r="VCG74" s="42"/>
      <c r="VCH74" s="42"/>
      <c r="VCI74" s="42"/>
      <c r="VCJ74" s="42"/>
      <c r="VCK74" s="42"/>
      <c r="VCL74" s="42"/>
      <c r="VCM74" s="42"/>
      <c r="VCN74" s="42"/>
      <c r="VCO74" s="42"/>
      <c r="VCP74" s="42"/>
      <c r="VCQ74" s="42"/>
      <c r="VCR74" s="42"/>
      <c r="VCS74" s="42"/>
      <c r="VCT74" s="42"/>
      <c r="VCU74" s="42"/>
      <c r="VCV74" s="42"/>
      <c r="VCW74" s="42"/>
      <c r="VCX74" s="42"/>
      <c r="VCY74" s="42"/>
      <c r="VCZ74" s="42"/>
      <c r="VDA74" s="42"/>
      <c r="VDB74" s="42"/>
      <c r="VDC74" s="42"/>
      <c r="VDD74" s="42"/>
      <c r="VDE74" s="42"/>
      <c r="VDF74" s="42"/>
      <c r="VDG74" s="42"/>
      <c r="VDH74" s="42"/>
      <c r="VDI74" s="42"/>
      <c r="VDJ74" s="42"/>
      <c r="VDK74" s="42"/>
      <c r="VDL74" s="42"/>
      <c r="VDM74" s="42"/>
      <c r="VDN74" s="42"/>
      <c r="VDO74" s="42"/>
      <c r="VDP74" s="42"/>
      <c r="VDQ74" s="42"/>
      <c r="VDR74" s="42"/>
      <c r="VDS74" s="42"/>
      <c r="VDT74" s="42"/>
      <c r="VDU74" s="42"/>
      <c r="VDV74" s="42"/>
      <c r="VDW74" s="42"/>
      <c r="VDX74" s="42"/>
      <c r="VDY74" s="42"/>
      <c r="VDZ74" s="42"/>
      <c r="VEA74" s="42"/>
      <c r="VEB74" s="42"/>
      <c r="VEC74" s="42"/>
      <c r="VED74" s="42"/>
      <c r="VEE74" s="42"/>
      <c r="VEF74" s="42"/>
      <c r="VEG74" s="42"/>
      <c r="VEH74" s="42"/>
      <c r="VEI74" s="42"/>
      <c r="VEJ74" s="42"/>
      <c r="VEK74" s="42"/>
      <c r="VEL74" s="42"/>
      <c r="VEM74" s="42"/>
      <c r="VEN74" s="42"/>
      <c r="VEO74" s="42"/>
      <c r="VEP74" s="42"/>
      <c r="VEQ74" s="42"/>
      <c r="VER74" s="42"/>
      <c r="VES74" s="42"/>
      <c r="VET74" s="42"/>
      <c r="VEU74" s="42"/>
      <c r="VEV74" s="42"/>
      <c r="VEW74" s="42"/>
      <c r="VEX74" s="42"/>
      <c r="VEY74" s="42"/>
      <c r="VEZ74" s="42"/>
      <c r="VFA74" s="42"/>
      <c r="VFB74" s="42"/>
      <c r="VFC74" s="42"/>
      <c r="VFD74" s="42"/>
      <c r="VFE74" s="42"/>
      <c r="VFF74" s="42"/>
      <c r="VFG74" s="42"/>
      <c r="VFH74" s="42"/>
      <c r="VFI74" s="42"/>
      <c r="VFJ74" s="42"/>
      <c r="VFK74" s="42"/>
      <c r="VFL74" s="42"/>
      <c r="VFM74" s="42"/>
      <c r="VFN74" s="42"/>
      <c r="VFO74" s="42"/>
      <c r="VFP74" s="42"/>
      <c r="VFQ74" s="42"/>
      <c r="VFR74" s="42"/>
      <c r="VFS74" s="42"/>
      <c r="VFT74" s="42"/>
      <c r="VFU74" s="42"/>
      <c r="VFV74" s="42"/>
      <c r="VFW74" s="42"/>
      <c r="VFX74" s="42"/>
      <c r="VFY74" s="42"/>
      <c r="VFZ74" s="42"/>
      <c r="VGA74" s="42"/>
      <c r="VGB74" s="42"/>
      <c r="VGC74" s="42"/>
      <c r="VGD74" s="42"/>
      <c r="VGE74" s="42"/>
      <c r="VGF74" s="42"/>
      <c r="VGG74" s="42"/>
      <c r="VGH74" s="42"/>
      <c r="VGI74" s="42"/>
      <c r="VGJ74" s="42"/>
      <c r="VGK74" s="42"/>
      <c r="VGL74" s="42"/>
      <c r="VGM74" s="42"/>
      <c r="VGN74" s="42"/>
      <c r="VGO74" s="42"/>
      <c r="VGP74" s="42"/>
      <c r="VGQ74" s="42"/>
      <c r="VGR74" s="42"/>
      <c r="VGS74" s="42"/>
      <c r="VGT74" s="42"/>
      <c r="VGU74" s="42"/>
      <c r="VGV74" s="42"/>
      <c r="VGW74" s="42"/>
      <c r="VGX74" s="42"/>
      <c r="VGY74" s="42"/>
      <c r="VGZ74" s="42"/>
      <c r="VHA74" s="42"/>
      <c r="VHB74" s="42"/>
      <c r="VHC74" s="42"/>
      <c r="VHD74" s="42"/>
      <c r="VHE74" s="42"/>
      <c r="VHF74" s="42"/>
      <c r="VHG74" s="42"/>
      <c r="VHH74" s="42"/>
      <c r="VHI74" s="42"/>
      <c r="VHJ74" s="42"/>
      <c r="VHK74" s="42"/>
      <c r="VHL74" s="42"/>
      <c r="VHM74" s="42"/>
      <c r="VHN74" s="42"/>
      <c r="VHO74" s="42"/>
      <c r="VHP74" s="42"/>
      <c r="VHQ74" s="42"/>
      <c r="VHR74" s="42"/>
      <c r="VHS74" s="42"/>
      <c r="VHT74" s="42"/>
      <c r="VHU74" s="42"/>
      <c r="VHV74" s="42"/>
      <c r="VHW74" s="42"/>
      <c r="VHX74" s="42"/>
      <c r="VHY74" s="42"/>
      <c r="VHZ74" s="42"/>
      <c r="VIA74" s="42"/>
      <c r="VIB74" s="42"/>
      <c r="VIC74" s="42"/>
      <c r="VID74" s="42"/>
      <c r="VIE74" s="42"/>
      <c r="VIF74" s="42"/>
      <c r="VIG74" s="42"/>
      <c r="VIH74" s="42"/>
      <c r="VII74" s="42"/>
      <c r="VIJ74" s="42"/>
      <c r="VIK74" s="42"/>
      <c r="VIL74" s="42"/>
      <c r="VIM74" s="42"/>
      <c r="VIN74" s="42"/>
      <c r="VIO74" s="42"/>
      <c r="VIP74" s="42"/>
      <c r="VIQ74" s="42"/>
      <c r="VIR74" s="42"/>
      <c r="VIS74" s="42"/>
      <c r="VIT74" s="42"/>
      <c r="VIU74" s="42"/>
      <c r="VIV74" s="42"/>
      <c r="VIW74" s="42"/>
      <c r="VIX74" s="42"/>
      <c r="VIY74" s="42"/>
      <c r="VIZ74" s="42"/>
      <c r="VJA74" s="42"/>
      <c r="VJB74" s="42"/>
      <c r="VJC74" s="42"/>
      <c r="VJD74" s="42"/>
      <c r="VJE74" s="42"/>
      <c r="VJF74" s="42"/>
      <c r="VJG74" s="42"/>
      <c r="VJH74" s="42"/>
      <c r="VJI74" s="42"/>
      <c r="VJJ74" s="42"/>
      <c r="VJK74" s="42"/>
      <c r="VJL74" s="42"/>
      <c r="VJM74" s="42"/>
      <c r="VJN74" s="42"/>
      <c r="VJO74" s="42"/>
      <c r="VJP74" s="42"/>
      <c r="VJQ74" s="42"/>
      <c r="VJR74" s="42"/>
      <c r="VJS74" s="42"/>
      <c r="VJT74" s="42"/>
      <c r="VJU74" s="42"/>
      <c r="VJV74" s="42"/>
      <c r="VJW74" s="42"/>
      <c r="VJX74" s="42"/>
      <c r="VJY74" s="42"/>
      <c r="VJZ74" s="42"/>
      <c r="VKA74" s="42"/>
      <c r="VKB74" s="42"/>
      <c r="VKC74" s="42"/>
      <c r="VKD74" s="42"/>
      <c r="VKE74" s="42"/>
      <c r="VKF74" s="42"/>
      <c r="VKG74" s="42"/>
      <c r="VKH74" s="42"/>
      <c r="VKI74" s="42"/>
      <c r="VKJ74" s="42"/>
      <c r="VKK74" s="42"/>
      <c r="VKL74" s="42"/>
      <c r="VKM74" s="42"/>
      <c r="VKN74" s="42"/>
      <c r="VKO74" s="42"/>
      <c r="VKP74" s="42"/>
      <c r="VKQ74" s="42"/>
      <c r="VKR74" s="42"/>
      <c r="VKS74" s="42"/>
      <c r="VKT74" s="42"/>
      <c r="VKU74" s="42"/>
      <c r="VKV74" s="42"/>
      <c r="VKW74" s="42"/>
      <c r="VKX74" s="42"/>
      <c r="VKY74" s="42"/>
      <c r="VKZ74" s="42"/>
      <c r="VLA74" s="42"/>
      <c r="VLB74" s="42"/>
      <c r="VLC74" s="42"/>
      <c r="VLD74" s="42"/>
      <c r="VLE74" s="42"/>
      <c r="VLF74" s="42"/>
      <c r="VLG74" s="42"/>
      <c r="VLH74" s="42"/>
      <c r="VLI74" s="42"/>
      <c r="VLJ74" s="42"/>
      <c r="VLK74" s="42"/>
      <c r="VLL74" s="42"/>
      <c r="VLM74" s="42"/>
      <c r="VLN74" s="42"/>
      <c r="VLO74" s="42"/>
      <c r="VLP74" s="42"/>
      <c r="VLQ74" s="42"/>
      <c r="VLR74" s="42"/>
      <c r="VLS74" s="42"/>
      <c r="VLT74" s="42"/>
      <c r="VLU74" s="42"/>
      <c r="VLV74" s="42"/>
      <c r="VLW74" s="42"/>
      <c r="VLX74" s="42"/>
      <c r="VLY74" s="42"/>
      <c r="VLZ74" s="42"/>
      <c r="VMA74" s="42"/>
      <c r="VMB74" s="42"/>
      <c r="VMC74" s="42"/>
      <c r="VMD74" s="42"/>
      <c r="VME74" s="42"/>
      <c r="VMF74" s="42"/>
      <c r="VMG74" s="42"/>
      <c r="VMH74" s="42"/>
      <c r="VMI74" s="42"/>
      <c r="VMJ74" s="42"/>
      <c r="VMK74" s="42"/>
      <c r="VML74" s="42"/>
      <c r="VMM74" s="42"/>
      <c r="VMN74" s="42"/>
      <c r="VMO74" s="42"/>
      <c r="VMP74" s="42"/>
      <c r="VMQ74" s="42"/>
      <c r="VMR74" s="42"/>
      <c r="VMS74" s="42"/>
      <c r="VMT74" s="42"/>
      <c r="VMU74" s="42"/>
      <c r="VMV74" s="42"/>
      <c r="VMW74" s="42"/>
      <c r="VMX74" s="42"/>
      <c r="VMY74" s="42"/>
      <c r="VMZ74" s="42"/>
      <c r="VNA74" s="42"/>
      <c r="VNB74" s="42"/>
      <c r="VNC74" s="42"/>
      <c r="VND74" s="42"/>
      <c r="VNE74" s="42"/>
      <c r="VNF74" s="42"/>
      <c r="VNG74" s="42"/>
      <c r="VNH74" s="42"/>
      <c r="VNI74" s="42"/>
      <c r="VNJ74" s="42"/>
      <c r="VNK74" s="42"/>
      <c r="VNL74" s="42"/>
      <c r="VNM74" s="42"/>
      <c r="VNN74" s="42"/>
      <c r="VNO74" s="42"/>
      <c r="VNP74" s="42"/>
      <c r="VNQ74" s="42"/>
      <c r="VNR74" s="42"/>
      <c r="VNS74" s="42"/>
      <c r="VNT74" s="42"/>
      <c r="VNU74" s="42"/>
      <c r="VNV74" s="42"/>
      <c r="VNW74" s="42"/>
      <c r="VNX74" s="42"/>
      <c r="VNY74" s="42"/>
      <c r="VNZ74" s="42"/>
      <c r="VOA74" s="42"/>
      <c r="VOB74" s="42"/>
      <c r="VOC74" s="42"/>
      <c r="VOD74" s="42"/>
      <c r="VOE74" s="42"/>
      <c r="VOF74" s="42"/>
      <c r="VOG74" s="42"/>
      <c r="VOH74" s="42"/>
      <c r="VOI74" s="42"/>
      <c r="VOJ74" s="42"/>
      <c r="VOK74" s="42"/>
      <c r="VOL74" s="42"/>
      <c r="VOM74" s="42"/>
      <c r="VON74" s="42"/>
      <c r="VOO74" s="42"/>
      <c r="VOP74" s="42"/>
      <c r="VOQ74" s="42"/>
      <c r="VOR74" s="42"/>
      <c r="VOS74" s="42"/>
      <c r="VOT74" s="42"/>
      <c r="VOU74" s="42"/>
      <c r="VOV74" s="42"/>
      <c r="VOW74" s="42"/>
      <c r="VOX74" s="42"/>
      <c r="VOY74" s="42"/>
      <c r="VOZ74" s="42"/>
      <c r="VPA74" s="42"/>
      <c r="VPB74" s="42"/>
      <c r="VPC74" s="42"/>
      <c r="VPD74" s="42"/>
      <c r="VPE74" s="42"/>
      <c r="VPF74" s="42"/>
      <c r="VPG74" s="42"/>
      <c r="VPH74" s="42"/>
      <c r="VPI74" s="42"/>
      <c r="VPJ74" s="42"/>
      <c r="VPK74" s="42"/>
      <c r="VPL74" s="42"/>
      <c r="VPM74" s="42"/>
      <c r="VPN74" s="42"/>
      <c r="VPO74" s="42"/>
      <c r="VPP74" s="42"/>
      <c r="VPQ74" s="42"/>
      <c r="VPR74" s="42"/>
      <c r="VPS74" s="42"/>
      <c r="VPT74" s="42"/>
      <c r="VPU74" s="42"/>
      <c r="VPV74" s="42"/>
      <c r="VPW74" s="42"/>
      <c r="VPX74" s="42"/>
      <c r="VPY74" s="42"/>
      <c r="VPZ74" s="42"/>
      <c r="VQA74" s="42"/>
      <c r="VQB74" s="42"/>
      <c r="VQC74" s="42"/>
      <c r="VQD74" s="42"/>
      <c r="VQE74" s="42"/>
      <c r="VQF74" s="42"/>
      <c r="VQG74" s="42"/>
      <c r="VQH74" s="42"/>
      <c r="VQI74" s="42"/>
      <c r="VQJ74" s="42"/>
      <c r="VQK74" s="42"/>
      <c r="VQL74" s="42"/>
      <c r="VQM74" s="42"/>
      <c r="VQN74" s="42"/>
      <c r="VQO74" s="42"/>
      <c r="VQP74" s="42"/>
      <c r="VQQ74" s="42"/>
      <c r="VQR74" s="42"/>
      <c r="VQS74" s="42"/>
      <c r="VQT74" s="42"/>
      <c r="VQU74" s="42"/>
      <c r="VQV74" s="42"/>
      <c r="VQW74" s="42"/>
      <c r="VQX74" s="42"/>
      <c r="VQY74" s="42"/>
      <c r="VQZ74" s="42"/>
      <c r="VRA74" s="42"/>
      <c r="VRB74" s="42"/>
      <c r="VRC74" s="42"/>
      <c r="VRD74" s="42"/>
      <c r="VRE74" s="42"/>
      <c r="VRF74" s="42"/>
      <c r="VRG74" s="42"/>
      <c r="VRH74" s="42"/>
      <c r="VRI74" s="42"/>
      <c r="VRJ74" s="42"/>
      <c r="VRK74" s="42"/>
      <c r="VRL74" s="42"/>
      <c r="VRM74" s="42"/>
      <c r="VRN74" s="42"/>
      <c r="VRO74" s="42"/>
      <c r="VRP74" s="42"/>
      <c r="VRQ74" s="42"/>
      <c r="VRR74" s="42"/>
      <c r="VRS74" s="42"/>
      <c r="VRT74" s="42"/>
      <c r="VRU74" s="42"/>
      <c r="VRV74" s="42"/>
      <c r="VRW74" s="42"/>
      <c r="VRX74" s="42"/>
      <c r="VRY74" s="42"/>
      <c r="VRZ74" s="42"/>
      <c r="VSA74" s="42"/>
      <c r="VSB74" s="42"/>
      <c r="VSC74" s="42"/>
      <c r="VSD74" s="42"/>
      <c r="VSE74" s="42"/>
      <c r="VSF74" s="42"/>
      <c r="VSG74" s="42"/>
      <c r="VSH74" s="42"/>
      <c r="VSI74" s="42"/>
      <c r="VSJ74" s="42"/>
      <c r="VSK74" s="42"/>
      <c r="VSL74" s="42"/>
      <c r="VSM74" s="42"/>
      <c r="VSN74" s="42"/>
      <c r="VSO74" s="42"/>
      <c r="VSP74" s="42"/>
      <c r="VSQ74" s="42"/>
      <c r="VSR74" s="42"/>
      <c r="VSS74" s="42"/>
      <c r="VST74" s="42"/>
      <c r="VSU74" s="42"/>
      <c r="VSV74" s="42"/>
      <c r="VSW74" s="42"/>
      <c r="VSX74" s="42"/>
      <c r="VSY74" s="42"/>
      <c r="VSZ74" s="42"/>
      <c r="VTA74" s="42"/>
      <c r="VTB74" s="42"/>
      <c r="VTC74" s="42"/>
      <c r="VTD74" s="42"/>
      <c r="VTE74" s="42"/>
      <c r="VTF74" s="42"/>
      <c r="VTG74" s="42"/>
      <c r="VTH74" s="42"/>
      <c r="VTI74" s="42"/>
      <c r="VTJ74" s="42"/>
      <c r="VTK74" s="42"/>
      <c r="VTL74" s="42"/>
      <c r="VTM74" s="42"/>
      <c r="VTN74" s="42"/>
      <c r="VTO74" s="42"/>
      <c r="VTP74" s="42"/>
      <c r="VTQ74" s="42"/>
      <c r="VTR74" s="42"/>
      <c r="VTS74" s="42"/>
      <c r="VTT74" s="42"/>
      <c r="VTU74" s="42"/>
      <c r="VTV74" s="42"/>
      <c r="VTW74" s="42"/>
      <c r="VTX74" s="42"/>
      <c r="VTY74" s="42"/>
      <c r="VTZ74" s="42"/>
      <c r="VUA74" s="42"/>
      <c r="VUB74" s="42"/>
      <c r="VUC74" s="42"/>
      <c r="VUD74" s="42"/>
      <c r="VUE74" s="42"/>
      <c r="VUF74" s="42"/>
      <c r="VUG74" s="42"/>
      <c r="VUH74" s="42"/>
      <c r="VUI74" s="42"/>
      <c r="VUJ74" s="42"/>
      <c r="VUK74" s="42"/>
      <c r="VUL74" s="42"/>
      <c r="VUM74" s="42"/>
      <c r="VUN74" s="42"/>
      <c r="VUO74" s="42"/>
      <c r="VUP74" s="42"/>
      <c r="VUQ74" s="42"/>
      <c r="VUR74" s="42"/>
      <c r="VUS74" s="42"/>
      <c r="VUT74" s="42"/>
      <c r="VUU74" s="42"/>
      <c r="VUV74" s="42"/>
      <c r="VUW74" s="42"/>
      <c r="VUX74" s="42"/>
      <c r="VUY74" s="42"/>
      <c r="VUZ74" s="42"/>
      <c r="VVA74" s="42"/>
      <c r="VVB74" s="42"/>
      <c r="VVC74" s="42"/>
      <c r="VVD74" s="42"/>
      <c r="VVE74" s="42"/>
      <c r="VVF74" s="42"/>
      <c r="VVG74" s="42"/>
      <c r="VVH74" s="42"/>
      <c r="VVI74" s="42"/>
      <c r="VVJ74" s="42"/>
      <c r="VVK74" s="42"/>
      <c r="VVL74" s="42"/>
      <c r="VVM74" s="42"/>
      <c r="VVN74" s="42"/>
      <c r="VVO74" s="42"/>
      <c r="VVP74" s="42"/>
      <c r="VVQ74" s="42"/>
      <c r="VVR74" s="42"/>
      <c r="VVS74" s="42"/>
      <c r="VVT74" s="42"/>
      <c r="VVU74" s="42"/>
      <c r="VVV74" s="42"/>
      <c r="VVW74" s="42"/>
      <c r="VVX74" s="42"/>
      <c r="VVY74" s="42"/>
      <c r="VVZ74" s="42"/>
      <c r="VWA74" s="42"/>
      <c r="VWB74" s="42"/>
      <c r="VWC74" s="42"/>
      <c r="VWD74" s="42"/>
      <c r="VWE74" s="42"/>
      <c r="VWF74" s="42"/>
      <c r="VWG74" s="42"/>
      <c r="VWH74" s="42"/>
      <c r="VWI74" s="42"/>
      <c r="VWJ74" s="42"/>
      <c r="VWK74" s="42"/>
      <c r="VWL74" s="42"/>
      <c r="VWM74" s="42"/>
      <c r="VWN74" s="42"/>
      <c r="VWO74" s="42"/>
      <c r="VWP74" s="42"/>
      <c r="VWQ74" s="42"/>
      <c r="VWR74" s="42"/>
      <c r="VWS74" s="42"/>
      <c r="VWT74" s="42"/>
      <c r="VWU74" s="42"/>
      <c r="VWV74" s="42"/>
      <c r="VWW74" s="42"/>
      <c r="VWX74" s="42"/>
      <c r="VWY74" s="42"/>
      <c r="VWZ74" s="42"/>
      <c r="VXA74" s="42"/>
      <c r="VXB74" s="42"/>
      <c r="VXC74" s="42"/>
      <c r="VXD74" s="42"/>
      <c r="VXE74" s="42"/>
      <c r="VXF74" s="42"/>
      <c r="VXG74" s="42"/>
      <c r="VXH74" s="42"/>
      <c r="VXI74" s="42"/>
      <c r="VXJ74" s="42"/>
      <c r="VXK74" s="42"/>
      <c r="VXL74" s="42"/>
      <c r="VXM74" s="42"/>
      <c r="VXN74" s="42"/>
      <c r="VXO74" s="42"/>
      <c r="VXP74" s="42"/>
      <c r="VXQ74" s="42"/>
      <c r="VXR74" s="42"/>
      <c r="VXS74" s="42"/>
      <c r="VXT74" s="42"/>
      <c r="VXU74" s="42"/>
      <c r="VXV74" s="42"/>
      <c r="VXW74" s="42"/>
      <c r="VXX74" s="42"/>
      <c r="VXY74" s="42"/>
      <c r="VXZ74" s="42"/>
      <c r="VYA74" s="42"/>
      <c r="VYB74" s="42"/>
      <c r="VYC74" s="42"/>
      <c r="VYD74" s="42"/>
      <c r="VYE74" s="42"/>
      <c r="VYF74" s="42"/>
      <c r="VYG74" s="42"/>
      <c r="VYH74" s="42"/>
      <c r="VYI74" s="42"/>
      <c r="VYJ74" s="42"/>
      <c r="VYK74" s="42"/>
      <c r="VYL74" s="42"/>
      <c r="VYM74" s="42"/>
      <c r="VYN74" s="42"/>
      <c r="VYO74" s="42"/>
      <c r="VYP74" s="42"/>
      <c r="VYQ74" s="42"/>
      <c r="VYR74" s="42"/>
      <c r="VYS74" s="42"/>
      <c r="VYT74" s="42"/>
      <c r="VYU74" s="42"/>
      <c r="VYV74" s="42"/>
      <c r="VYW74" s="42"/>
      <c r="VYX74" s="42"/>
      <c r="VYY74" s="42"/>
      <c r="VYZ74" s="42"/>
      <c r="VZA74" s="42"/>
      <c r="VZB74" s="42"/>
      <c r="VZC74" s="42"/>
      <c r="VZD74" s="42"/>
      <c r="VZE74" s="42"/>
      <c r="VZF74" s="42"/>
      <c r="VZG74" s="42"/>
      <c r="VZH74" s="42"/>
      <c r="VZI74" s="42"/>
      <c r="VZJ74" s="42"/>
      <c r="VZK74" s="42"/>
      <c r="VZL74" s="42"/>
      <c r="VZM74" s="42"/>
      <c r="VZN74" s="42"/>
      <c r="VZO74" s="42"/>
      <c r="VZP74" s="42"/>
      <c r="VZQ74" s="42"/>
      <c r="VZR74" s="42"/>
      <c r="VZS74" s="42"/>
      <c r="VZT74" s="42"/>
      <c r="VZU74" s="42"/>
      <c r="VZV74" s="42"/>
      <c r="VZW74" s="42"/>
      <c r="VZX74" s="42"/>
      <c r="VZY74" s="42"/>
      <c r="VZZ74" s="42"/>
      <c r="WAA74" s="42"/>
      <c r="WAB74" s="42"/>
      <c r="WAC74" s="42"/>
      <c r="WAD74" s="42"/>
      <c r="WAE74" s="42"/>
      <c r="WAF74" s="42"/>
      <c r="WAG74" s="42"/>
      <c r="WAH74" s="42"/>
      <c r="WAI74" s="42"/>
      <c r="WAJ74" s="42"/>
      <c r="WAK74" s="42"/>
      <c r="WAL74" s="42"/>
      <c r="WAM74" s="42"/>
      <c r="WAN74" s="42"/>
      <c r="WAO74" s="42"/>
      <c r="WAP74" s="42"/>
      <c r="WAQ74" s="42"/>
      <c r="WAR74" s="42"/>
      <c r="WAS74" s="42"/>
      <c r="WAT74" s="42"/>
      <c r="WAU74" s="42"/>
      <c r="WAV74" s="42"/>
      <c r="WAW74" s="42"/>
      <c r="WAX74" s="42"/>
      <c r="WAY74" s="42"/>
      <c r="WAZ74" s="42"/>
      <c r="WBA74" s="42"/>
      <c r="WBB74" s="42"/>
      <c r="WBC74" s="42"/>
      <c r="WBD74" s="42"/>
      <c r="WBE74" s="42"/>
      <c r="WBF74" s="42"/>
      <c r="WBG74" s="42"/>
      <c r="WBH74" s="42"/>
      <c r="WBI74" s="42"/>
      <c r="WBJ74" s="42"/>
      <c r="WBK74" s="42"/>
      <c r="WBL74" s="42"/>
      <c r="WBM74" s="42"/>
      <c r="WBN74" s="42"/>
      <c r="WBO74" s="42"/>
      <c r="WBP74" s="42"/>
      <c r="WBQ74" s="42"/>
      <c r="WBR74" s="42"/>
      <c r="WBS74" s="42"/>
      <c r="WBT74" s="42"/>
      <c r="WBU74" s="42"/>
      <c r="WBV74" s="42"/>
      <c r="WBW74" s="42"/>
      <c r="WBX74" s="42"/>
      <c r="WBY74" s="42"/>
      <c r="WBZ74" s="42"/>
      <c r="WCA74" s="42"/>
      <c r="WCB74" s="42"/>
      <c r="WCC74" s="42"/>
      <c r="WCD74" s="42"/>
      <c r="WCE74" s="42"/>
      <c r="WCF74" s="42"/>
      <c r="WCG74" s="42"/>
      <c r="WCH74" s="42"/>
      <c r="WCI74" s="42"/>
      <c r="WCJ74" s="42"/>
      <c r="WCK74" s="42"/>
      <c r="WCL74" s="42"/>
      <c r="WCM74" s="42"/>
      <c r="WCN74" s="42"/>
      <c r="WCO74" s="42"/>
      <c r="WCP74" s="42"/>
      <c r="WCQ74" s="42"/>
      <c r="WCR74" s="42"/>
      <c r="WCS74" s="42"/>
      <c r="WCT74" s="42"/>
      <c r="WCU74" s="42"/>
      <c r="WCV74" s="42"/>
      <c r="WCW74" s="42"/>
      <c r="WCX74" s="42"/>
      <c r="WCY74" s="42"/>
      <c r="WCZ74" s="42"/>
      <c r="WDA74" s="42"/>
      <c r="WDB74" s="42"/>
      <c r="WDC74" s="42"/>
      <c r="WDD74" s="42"/>
      <c r="WDE74" s="42"/>
      <c r="WDF74" s="42"/>
      <c r="WDG74" s="42"/>
      <c r="WDH74" s="42"/>
      <c r="WDI74" s="42"/>
      <c r="WDJ74" s="42"/>
      <c r="WDK74" s="42"/>
      <c r="WDL74" s="42"/>
      <c r="WDM74" s="42"/>
      <c r="WDN74" s="42"/>
      <c r="WDO74" s="42"/>
      <c r="WDP74" s="42"/>
      <c r="WDQ74" s="42"/>
      <c r="WDR74" s="42"/>
      <c r="WDS74" s="42"/>
      <c r="WDT74" s="42"/>
      <c r="WDU74" s="42"/>
      <c r="WDV74" s="42"/>
      <c r="WDW74" s="42"/>
      <c r="WDX74" s="42"/>
      <c r="WDY74" s="42"/>
      <c r="WDZ74" s="42"/>
      <c r="WEA74" s="42"/>
      <c r="WEB74" s="42"/>
      <c r="WEC74" s="42"/>
      <c r="WED74" s="42"/>
      <c r="WEE74" s="42"/>
      <c r="WEF74" s="42"/>
      <c r="WEG74" s="42"/>
      <c r="WEH74" s="42"/>
      <c r="WEI74" s="42"/>
      <c r="WEJ74" s="42"/>
      <c r="WEK74" s="42"/>
      <c r="WEL74" s="42"/>
      <c r="WEM74" s="42"/>
      <c r="WEN74" s="42"/>
      <c r="WEO74" s="42"/>
      <c r="WEP74" s="42"/>
      <c r="WEQ74" s="42"/>
      <c r="WER74" s="42"/>
      <c r="WES74" s="42"/>
      <c r="WET74" s="42"/>
      <c r="WEU74" s="42"/>
      <c r="WEV74" s="42"/>
      <c r="WEW74" s="42"/>
      <c r="WEX74" s="42"/>
      <c r="WEY74" s="42"/>
      <c r="WEZ74" s="42"/>
      <c r="WFA74" s="42"/>
      <c r="WFB74" s="42"/>
      <c r="WFC74" s="42"/>
      <c r="WFD74" s="42"/>
      <c r="WFE74" s="42"/>
      <c r="WFF74" s="42"/>
      <c r="WFG74" s="42"/>
      <c r="WFH74" s="42"/>
      <c r="WFI74" s="42"/>
      <c r="WFJ74" s="42"/>
      <c r="WFK74" s="42"/>
      <c r="WFL74" s="42"/>
      <c r="WFM74" s="42"/>
      <c r="WFN74" s="42"/>
      <c r="WFO74" s="42"/>
      <c r="WFP74" s="42"/>
      <c r="WFQ74" s="42"/>
      <c r="WFR74" s="42"/>
      <c r="WFS74" s="42"/>
      <c r="WFT74" s="42"/>
      <c r="WFU74" s="42"/>
      <c r="WFV74" s="42"/>
      <c r="WFW74" s="42"/>
      <c r="WFX74" s="42"/>
      <c r="WFY74" s="42"/>
      <c r="WFZ74" s="42"/>
      <c r="WGA74" s="42"/>
      <c r="WGB74" s="42"/>
      <c r="WGC74" s="42"/>
      <c r="WGD74" s="42"/>
      <c r="WGE74" s="42"/>
      <c r="WGF74" s="42"/>
      <c r="WGG74" s="42"/>
      <c r="WGH74" s="42"/>
      <c r="WGI74" s="42"/>
      <c r="WGJ74" s="42"/>
      <c r="WGK74" s="42"/>
      <c r="WGL74" s="42"/>
      <c r="WGM74" s="42"/>
      <c r="WGN74" s="42"/>
      <c r="WGO74" s="42"/>
      <c r="WGP74" s="42"/>
      <c r="WGQ74" s="42"/>
      <c r="WGR74" s="42"/>
      <c r="WGS74" s="42"/>
      <c r="WGT74" s="42"/>
      <c r="WGU74" s="42"/>
      <c r="WGV74" s="42"/>
      <c r="WGW74" s="42"/>
      <c r="WGX74" s="42"/>
      <c r="WGY74" s="42"/>
      <c r="WGZ74" s="42"/>
      <c r="WHA74" s="42"/>
      <c r="WHB74" s="42"/>
      <c r="WHC74" s="42"/>
      <c r="WHD74" s="42"/>
      <c r="WHE74" s="42"/>
      <c r="WHF74" s="42"/>
      <c r="WHG74" s="42"/>
      <c r="WHH74" s="42"/>
      <c r="WHI74" s="42"/>
      <c r="WHJ74" s="42"/>
      <c r="WHK74" s="42"/>
      <c r="WHL74" s="42"/>
      <c r="WHM74" s="42"/>
      <c r="WHN74" s="42"/>
      <c r="WHO74" s="42"/>
      <c r="WHP74" s="42"/>
      <c r="WHQ74" s="42"/>
      <c r="WHR74" s="42"/>
      <c r="WHS74" s="42"/>
      <c r="WHT74" s="42"/>
      <c r="WHU74" s="42"/>
      <c r="WHV74" s="42"/>
      <c r="WHW74" s="42"/>
      <c r="WHX74" s="42"/>
      <c r="WHY74" s="42"/>
      <c r="WHZ74" s="42"/>
      <c r="WIA74" s="42"/>
      <c r="WIB74" s="42"/>
      <c r="WIC74" s="42"/>
      <c r="WID74" s="42"/>
      <c r="WIE74" s="42"/>
      <c r="WIF74" s="42"/>
      <c r="WIG74" s="42"/>
      <c r="WIH74" s="42"/>
      <c r="WII74" s="42"/>
      <c r="WIJ74" s="42"/>
      <c r="WIK74" s="42"/>
      <c r="WIL74" s="42"/>
      <c r="WIM74" s="42"/>
      <c r="WIN74" s="42"/>
      <c r="WIO74" s="42"/>
      <c r="WIP74" s="42"/>
      <c r="WIQ74" s="42"/>
      <c r="WIR74" s="42"/>
      <c r="WIS74" s="42"/>
      <c r="WIT74" s="42"/>
      <c r="WIU74" s="42"/>
      <c r="WIV74" s="42"/>
      <c r="WIW74" s="42"/>
      <c r="WIX74" s="42"/>
      <c r="WIY74" s="42"/>
      <c r="WIZ74" s="42"/>
      <c r="WJA74" s="42"/>
      <c r="WJB74" s="42"/>
      <c r="WJC74" s="42"/>
      <c r="WJD74" s="42"/>
      <c r="WJE74" s="42"/>
      <c r="WJF74" s="42"/>
      <c r="WJG74" s="42"/>
      <c r="WJH74" s="42"/>
      <c r="WJI74" s="42"/>
      <c r="WJJ74" s="42"/>
      <c r="WJK74" s="42"/>
      <c r="WJL74" s="42"/>
      <c r="WJM74" s="42"/>
      <c r="WJN74" s="42"/>
      <c r="WJO74" s="42"/>
      <c r="WJP74" s="42"/>
      <c r="WJQ74" s="42"/>
      <c r="WJR74" s="42"/>
      <c r="WJS74" s="42"/>
      <c r="WJT74" s="42"/>
      <c r="WJU74" s="42"/>
      <c r="WJV74" s="42"/>
      <c r="WJW74" s="42"/>
      <c r="WJX74" s="42"/>
      <c r="WJY74" s="42"/>
      <c r="WJZ74" s="42"/>
      <c r="WKA74" s="42"/>
      <c r="WKB74" s="42"/>
      <c r="WKC74" s="42"/>
      <c r="WKD74" s="42"/>
      <c r="WKE74" s="42"/>
      <c r="WKF74" s="42"/>
      <c r="WKG74" s="42"/>
      <c r="WKH74" s="42"/>
      <c r="WKI74" s="42"/>
      <c r="WKJ74" s="42"/>
      <c r="WKK74" s="42"/>
      <c r="WKL74" s="42"/>
      <c r="WKM74" s="42"/>
      <c r="WKN74" s="42"/>
      <c r="WKO74" s="42"/>
      <c r="WKP74" s="42"/>
      <c r="WKQ74" s="42"/>
      <c r="WKR74" s="42"/>
      <c r="WKS74" s="42"/>
      <c r="WKT74" s="42"/>
      <c r="WKU74" s="42"/>
      <c r="WKV74" s="42"/>
      <c r="WKW74" s="42"/>
      <c r="WKX74" s="42"/>
      <c r="WKY74" s="42"/>
      <c r="WKZ74" s="42"/>
      <c r="WLA74" s="42"/>
      <c r="WLB74" s="42"/>
      <c r="WLC74" s="42"/>
      <c r="WLD74" s="42"/>
      <c r="WLE74" s="42"/>
      <c r="WLF74" s="42"/>
      <c r="WLG74" s="42"/>
      <c r="WLH74" s="42"/>
      <c r="WLI74" s="42"/>
      <c r="WLJ74" s="42"/>
      <c r="WLK74" s="42"/>
      <c r="WLL74" s="42"/>
      <c r="WLM74" s="42"/>
      <c r="WLN74" s="42"/>
      <c r="WLO74" s="42"/>
      <c r="WLP74" s="42"/>
      <c r="WLQ74" s="42"/>
      <c r="WLR74" s="42"/>
      <c r="WLS74" s="42"/>
      <c r="WLT74" s="42"/>
      <c r="WLU74" s="42"/>
      <c r="WLV74" s="42"/>
      <c r="WLW74" s="42"/>
      <c r="WLX74" s="42"/>
      <c r="WLY74" s="42"/>
      <c r="WLZ74" s="42"/>
      <c r="WMA74" s="42"/>
      <c r="WMB74" s="42"/>
      <c r="WMC74" s="42"/>
      <c r="WMD74" s="42"/>
      <c r="WME74" s="42"/>
      <c r="WMF74" s="42"/>
      <c r="WMG74" s="42"/>
      <c r="WMH74" s="42"/>
      <c r="WMI74" s="42"/>
      <c r="WMJ74" s="42"/>
      <c r="WMK74" s="42"/>
      <c r="WML74" s="42"/>
      <c r="WMM74" s="42"/>
      <c r="WMN74" s="42"/>
      <c r="WMO74" s="42"/>
      <c r="WMP74" s="42"/>
      <c r="WMQ74" s="42"/>
      <c r="WMR74" s="42"/>
      <c r="WMS74" s="42"/>
      <c r="WMT74" s="42"/>
      <c r="WMU74" s="42"/>
      <c r="WMV74" s="42"/>
      <c r="WMW74" s="42"/>
      <c r="WMX74" s="42"/>
      <c r="WMY74" s="42"/>
      <c r="WMZ74" s="42"/>
      <c r="WNA74" s="42"/>
      <c r="WNB74" s="42"/>
      <c r="WNC74" s="42"/>
      <c r="WND74" s="42"/>
      <c r="WNE74" s="42"/>
      <c r="WNF74" s="42"/>
      <c r="WNG74" s="42"/>
      <c r="WNH74" s="42"/>
      <c r="WNI74" s="42"/>
      <c r="WNJ74" s="42"/>
      <c r="WNK74" s="42"/>
      <c r="WNL74" s="42"/>
      <c r="WNM74" s="42"/>
      <c r="WNN74" s="42"/>
      <c r="WNO74" s="42"/>
      <c r="WNP74" s="42"/>
      <c r="WNQ74" s="42"/>
      <c r="WNR74" s="42"/>
      <c r="WNS74" s="42"/>
      <c r="WNT74" s="42"/>
      <c r="WNU74" s="42"/>
      <c r="WNV74" s="42"/>
      <c r="WNW74" s="42"/>
      <c r="WNX74" s="42"/>
      <c r="WNY74" s="42"/>
      <c r="WNZ74" s="42"/>
      <c r="WOA74" s="42"/>
      <c r="WOB74" s="42"/>
      <c r="WOC74" s="42"/>
      <c r="WOD74" s="42"/>
      <c r="WOE74" s="42"/>
      <c r="WOF74" s="42"/>
      <c r="WOG74" s="42"/>
      <c r="WOH74" s="42"/>
      <c r="WOI74" s="42"/>
      <c r="WOJ74" s="42"/>
      <c r="WOK74" s="42"/>
      <c r="WOL74" s="42"/>
      <c r="WOM74" s="42"/>
      <c r="WON74" s="42"/>
      <c r="WOO74" s="42"/>
      <c r="WOP74" s="42"/>
      <c r="WOQ74" s="42"/>
      <c r="WOR74" s="42"/>
      <c r="WOS74" s="42"/>
      <c r="WOT74" s="42"/>
      <c r="WOU74" s="42"/>
      <c r="WOV74" s="42"/>
      <c r="WOW74" s="42"/>
      <c r="WOX74" s="42"/>
      <c r="WOY74" s="42"/>
      <c r="WOZ74" s="42"/>
      <c r="WPA74" s="42"/>
      <c r="WPB74" s="42"/>
      <c r="WPC74" s="42"/>
      <c r="WPD74" s="42"/>
      <c r="WPE74" s="42"/>
      <c r="WPF74" s="42"/>
      <c r="WPG74" s="42"/>
      <c r="WPH74" s="42"/>
      <c r="WPI74" s="42"/>
      <c r="WPJ74" s="42"/>
      <c r="WPK74" s="42"/>
      <c r="WPL74" s="42"/>
      <c r="WPM74" s="42"/>
      <c r="WPN74" s="42"/>
      <c r="WPO74" s="42"/>
      <c r="WPP74" s="42"/>
      <c r="WPQ74" s="42"/>
      <c r="WPR74" s="42"/>
      <c r="WPS74" s="42"/>
      <c r="WPT74" s="42"/>
      <c r="WPU74" s="42"/>
      <c r="WPV74" s="42"/>
      <c r="WPW74" s="42"/>
      <c r="WPX74" s="42"/>
      <c r="WPY74" s="42"/>
      <c r="WPZ74" s="42"/>
      <c r="WQA74" s="42"/>
      <c r="WQB74" s="42"/>
      <c r="WQC74" s="42"/>
      <c r="WQD74" s="42"/>
      <c r="WQE74" s="42"/>
      <c r="WQF74" s="42"/>
      <c r="WQG74" s="42"/>
      <c r="WQH74" s="42"/>
      <c r="WQI74" s="42"/>
      <c r="WQJ74" s="42"/>
      <c r="WQK74" s="42"/>
      <c r="WQL74" s="42"/>
      <c r="WQM74" s="42"/>
      <c r="WQN74" s="42"/>
      <c r="WQO74" s="42"/>
      <c r="WQP74" s="42"/>
      <c r="WQQ74" s="42"/>
      <c r="WQR74" s="42"/>
      <c r="WQS74" s="42"/>
      <c r="WQT74" s="42"/>
      <c r="WQU74" s="42"/>
      <c r="WQV74" s="42"/>
      <c r="WQW74" s="42"/>
      <c r="WQX74" s="42"/>
      <c r="WQY74" s="42"/>
      <c r="WQZ74" s="42"/>
      <c r="WRA74" s="42"/>
      <c r="WRB74" s="42"/>
      <c r="WRC74" s="42"/>
      <c r="WRD74" s="42"/>
      <c r="WRE74" s="42"/>
      <c r="WRF74" s="42"/>
      <c r="WRG74" s="42"/>
      <c r="WRH74" s="42"/>
      <c r="WRI74" s="42"/>
      <c r="WRJ74" s="42"/>
      <c r="WRK74" s="42"/>
      <c r="WRL74" s="42"/>
      <c r="WRM74" s="42"/>
      <c r="WRN74" s="42"/>
      <c r="WRO74" s="42"/>
      <c r="WRP74" s="42"/>
      <c r="WRQ74" s="42"/>
      <c r="WRR74" s="42"/>
      <c r="WRS74" s="42"/>
      <c r="WRT74" s="42"/>
      <c r="WRU74" s="42"/>
      <c r="WRV74" s="42"/>
      <c r="WRW74" s="42"/>
      <c r="WRX74" s="42"/>
      <c r="WRY74" s="42"/>
      <c r="WRZ74" s="42"/>
      <c r="WSA74" s="42"/>
      <c r="WSB74" s="42"/>
      <c r="WSC74" s="42"/>
      <c r="WSD74" s="42"/>
      <c r="WSE74" s="42"/>
      <c r="WSF74" s="42"/>
      <c r="WSG74" s="42"/>
      <c r="WSH74" s="42"/>
      <c r="WSI74" s="42"/>
      <c r="WSJ74" s="42"/>
      <c r="WSK74" s="42"/>
      <c r="WSL74" s="42"/>
      <c r="WSM74" s="42"/>
      <c r="WSN74" s="42"/>
      <c r="WSO74" s="42"/>
      <c r="WSP74" s="42"/>
      <c r="WSQ74" s="42"/>
      <c r="WSR74" s="42"/>
      <c r="WSS74" s="42"/>
      <c r="WST74" s="42"/>
      <c r="WSU74" s="42"/>
      <c r="WSV74" s="42"/>
      <c r="WSW74" s="42"/>
      <c r="WSX74" s="42"/>
      <c r="WSY74" s="42"/>
      <c r="WSZ74" s="42"/>
      <c r="WTA74" s="42"/>
      <c r="WTB74" s="42"/>
      <c r="WTC74" s="42"/>
      <c r="WTD74" s="42"/>
      <c r="WTE74" s="42"/>
      <c r="WTF74" s="42"/>
      <c r="WTG74" s="42"/>
      <c r="WTH74" s="42"/>
      <c r="WTI74" s="42"/>
      <c r="WTJ74" s="42"/>
      <c r="WTK74" s="42"/>
      <c r="WTL74" s="42"/>
      <c r="WTM74" s="42"/>
      <c r="WTN74" s="42"/>
      <c r="WTO74" s="42"/>
      <c r="WTP74" s="42"/>
      <c r="WTQ74" s="42"/>
      <c r="WTR74" s="42"/>
      <c r="WTS74" s="42"/>
      <c r="WTT74" s="42"/>
      <c r="WTU74" s="42"/>
      <c r="WTV74" s="42"/>
      <c r="WTW74" s="42"/>
      <c r="WTX74" s="42"/>
      <c r="WTY74" s="42"/>
      <c r="WTZ74" s="42"/>
      <c r="WUA74" s="42"/>
      <c r="WUB74" s="42"/>
      <c r="WUC74" s="42"/>
      <c r="WUD74" s="42"/>
      <c r="WUE74" s="42"/>
      <c r="WUF74" s="42"/>
      <c r="WUG74" s="42"/>
      <c r="WUH74" s="42"/>
      <c r="WUI74" s="42"/>
      <c r="WUJ74" s="42"/>
      <c r="WUK74" s="42"/>
      <c r="WUL74" s="42"/>
      <c r="WUM74" s="42"/>
      <c r="WUN74" s="42"/>
      <c r="WUO74" s="42"/>
      <c r="WUP74" s="42"/>
      <c r="WUQ74" s="42"/>
      <c r="WUR74" s="42"/>
      <c r="WUS74" s="42"/>
      <c r="WUT74" s="42"/>
      <c r="WUU74" s="42"/>
      <c r="WUV74" s="42"/>
      <c r="WUW74" s="42"/>
      <c r="WUX74" s="42"/>
      <c r="WUY74" s="42"/>
      <c r="WUZ74" s="42"/>
      <c r="WVA74" s="42"/>
      <c r="WVB74" s="42"/>
      <c r="WVC74" s="42"/>
      <c r="WVD74" s="42"/>
      <c r="WVE74" s="42"/>
      <c r="WVF74" s="42"/>
      <c r="WVG74" s="42"/>
      <c r="WVH74" s="42"/>
      <c r="WVI74" s="42"/>
      <c r="WVJ74" s="42"/>
      <c r="WVK74" s="42"/>
      <c r="WVL74" s="42"/>
      <c r="WVM74" s="42"/>
      <c r="WVN74" s="42"/>
      <c r="WVO74" s="42"/>
      <c r="WVP74" s="42"/>
    </row>
    <row r="75" spans="1:16136" s="42" customFormat="1" x14ac:dyDescent="0.25">
      <c r="A75" s="127">
        <v>8</v>
      </c>
      <c r="B75" s="128"/>
      <c r="C75" s="129"/>
      <c r="D75" s="130"/>
      <c r="E75" s="131"/>
      <c r="F75" s="131"/>
      <c r="G75" s="13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</row>
    <row r="76" spans="1:16136" s="34" customFormat="1" x14ac:dyDescent="0.25">
      <c r="A76" s="119"/>
      <c r="B76" s="119"/>
      <c r="C76" s="119">
        <v>3</v>
      </c>
      <c r="D76" s="119" t="s">
        <v>684</v>
      </c>
      <c r="E76" s="121"/>
      <c r="F76" s="122"/>
      <c r="G76" s="119"/>
      <c r="H76" s="42"/>
      <c r="I76" s="42"/>
      <c r="J76" s="42"/>
    </row>
    <row r="77" spans="1:16136" s="42" customFormat="1" x14ac:dyDescent="0.25">
      <c r="A77" s="66">
        <v>1</v>
      </c>
      <c r="B77" s="128" t="s">
        <v>730</v>
      </c>
      <c r="C77" s="129" t="s">
        <v>731</v>
      </c>
      <c r="D77" s="130">
        <v>40423</v>
      </c>
      <c r="E77" s="131" t="s">
        <v>11</v>
      </c>
      <c r="F77" s="131" t="s">
        <v>732</v>
      </c>
      <c r="G77" s="132" t="s">
        <v>763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</row>
    <row r="78" spans="1:16136" s="42" customFormat="1" x14ac:dyDescent="0.25">
      <c r="A78" s="66">
        <v>2</v>
      </c>
      <c r="B78" s="128" t="s">
        <v>82</v>
      </c>
      <c r="C78" s="129" t="s">
        <v>548</v>
      </c>
      <c r="D78" s="130" t="s">
        <v>550</v>
      </c>
      <c r="E78" s="131" t="s">
        <v>682</v>
      </c>
      <c r="F78" s="131" t="s">
        <v>20</v>
      </c>
      <c r="G78" s="132" t="s">
        <v>766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</row>
    <row r="79" spans="1:16136" s="42" customFormat="1" x14ac:dyDescent="0.25">
      <c r="A79" s="66">
        <v>3</v>
      </c>
      <c r="B79" s="128" t="s">
        <v>43</v>
      </c>
      <c r="C79" s="129" t="s">
        <v>44</v>
      </c>
      <c r="D79" s="130" t="s">
        <v>533</v>
      </c>
      <c r="E79" s="131" t="s">
        <v>682</v>
      </c>
      <c r="F79" s="131" t="s">
        <v>37</v>
      </c>
      <c r="G79" s="132" t="s">
        <v>764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</row>
    <row r="80" spans="1:16136" s="42" customFormat="1" x14ac:dyDescent="0.25">
      <c r="A80" s="66">
        <v>4</v>
      </c>
      <c r="B80" s="128" t="s">
        <v>82</v>
      </c>
      <c r="C80" s="129" t="s">
        <v>558</v>
      </c>
      <c r="D80" s="130" t="s">
        <v>106</v>
      </c>
      <c r="E80" s="131" t="s">
        <v>682</v>
      </c>
      <c r="F80" s="131" t="s">
        <v>37</v>
      </c>
      <c r="G80" s="132" t="s">
        <v>284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</row>
    <row r="81" spans="1:16136" s="42" customFormat="1" x14ac:dyDescent="0.25">
      <c r="A81" s="66">
        <v>5</v>
      </c>
      <c r="B81" s="128" t="s">
        <v>536</v>
      </c>
      <c r="C81" s="129" t="s">
        <v>263</v>
      </c>
      <c r="D81" s="130" t="s">
        <v>537</v>
      </c>
      <c r="E81" s="131" t="s">
        <v>682</v>
      </c>
      <c r="F81" s="131" t="s">
        <v>20</v>
      </c>
      <c r="G81" s="132" t="s">
        <v>762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</row>
    <row r="82" spans="1:16136" s="42" customFormat="1" x14ac:dyDescent="0.25">
      <c r="A82" s="66">
        <v>6</v>
      </c>
      <c r="B82" s="128" t="s">
        <v>267</v>
      </c>
      <c r="C82" s="129" t="s">
        <v>585</v>
      </c>
      <c r="D82" s="130">
        <v>40363</v>
      </c>
      <c r="E82" s="131" t="s">
        <v>682</v>
      </c>
      <c r="F82" s="131" t="s">
        <v>131</v>
      </c>
      <c r="G82" s="132" t="s">
        <v>765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</row>
    <row r="83" spans="1:16136" s="42" customFormat="1" x14ac:dyDescent="0.25">
      <c r="A83" s="66">
        <v>7</v>
      </c>
      <c r="B83" s="128" t="s">
        <v>583</v>
      </c>
      <c r="C83" s="129" t="s">
        <v>584</v>
      </c>
      <c r="D83" s="130">
        <v>40243</v>
      </c>
      <c r="E83" s="131" t="s">
        <v>682</v>
      </c>
      <c r="F83" s="131" t="s">
        <v>131</v>
      </c>
      <c r="G83" s="132" t="s">
        <v>284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</row>
    <row r="84" spans="1:16136" s="42" customFormat="1" x14ac:dyDescent="0.25">
      <c r="A84" s="66">
        <v>8</v>
      </c>
      <c r="B84" s="128"/>
      <c r="C84" s="129"/>
      <c r="D84" s="130"/>
      <c r="E84" s="131"/>
      <c r="F84" s="131"/>
      <c r="G84" s="13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</row>
  </sheetData>
  <sortState ref="A69:WVP75">
    <sortCondition ref="A69:A75"/>
  </sortState>
  <printOptions horizontalCentered="1"/>
  <pageMargins left="0.39370078740157483" right="0.39370078740157483" top="0.4" bottom="0.26" header="0.26" footer="0.2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P42"/>
  <sheetViews>
    <sheetView showZeros="0" zoomScale="120" zoomScaleNormal="120" workbookViewId="0"/>
  </sheetViews>
  <sheetFormatPr defaultRowHeight="13.2" x14ac:dyDescent="0.25"/>
  <cols>
    <col min="1" max="1" width="5.44140625" style="1" customWidth="1"/>
    <col min="2" max="2" width="9.44140625" style="1" customWidth="1"/>
    <col min="3" max="3" width="13.5546875" style="1" customWidth="1"/>
    <col min="4" max="4" width="10.88671875" style="1" customWidth="1"/>
    <col min="5" max="5" width="13.88671875" style="1" bestFit="1" customWidth="1"/>
    <col min="6" max="6" width="25.88671875" style="1" customWidth="1"/>
    <col min="7" max="7" width="8" style="42" bestFit="1" customWidth="1"/>
    <col min="8" max="8" width="7" style="42" customWidth="1"/>
    <col min="9" max="9" width="7.109375" style="42" bestFit="1" customWidth="1"/>
    <col min="10" max="10" width="11.6640625" style="42" bestFit="1" customWidth="1"/>
    <col min="11" max="253" width="8.88671875" style="1"/>
    <col min="254" max="254" width="5.44140625" style="1" customWidth="1"/>
    <col min="255" max="255" width="9.44140625" style="1" customWidth="1"/>
    <col min="256" max="256" width="13.5546875" style="1" customWidth="1"/>
    <col min="257" max="257" width="10.88671875" style="1" customWidth="1"/>
    <col min="258" max="258" width="13.88671875" style="1" bestFit="1" customWidth="1"/>
    <col min="259" max="259" width="25.88671875" style="1" customWidth="1"/>
    <col min="260" max="260" width="8" style="1" bestFit="1" customWidth="1"/>
    <col min="261" max="263" width="7" style="1" customWidth="1"/>
    <col min="264" max="264" width="7.5546875" style="1" customWidth="1"/>
    <col min="265" max="509" width="8.88671875" style="1"/>
    <col min="510" max="510" width="5.44140625" style="1" customWidth="1"/>
    <col min="511" max="511" width="9.44140625" style="1" customWidth="1"/>
    <col min="512" max="512" width="13.5546875" style="1" customWidth="1"/>
    <col min="513" max="513" width="10.88671875" style="1" customWidth="1"/>
    <col min="514" max="514" width="13.88671875" style="1" bestFit="1" customWidth="1"/>
    <col min="515" max="515" width="25.88671875" style="1" customWidth="1"/>
    <col min="516" max="516" width="8" style="1" bestFit="1" customWidth="1"/>
    <col min="517" max="519" width="7" style="1" customWidth="1"/>
    <col min="520" max="520" width="7.5546875" style="1" customWidth="1"/>
    <col min="521" max="765" width="8.88671875" style="1"/>
    <col min="766" max="766" width="5.44140625" style="1" customWidth="1"/>
    <col min="767" max="767" width="9.44140625" style="1" customWidth="1"/>
    <col min="768" max="768" width="13.5546875" style="1" customWidth="1"/>
    <col min="769" max="769" width="10.88671875" style="1" customWidth="1"/>
    <col min="770" max="770" width="13.88671875" style="1" bestFit="1" customWidth="1"/>
    <col min="771" max="771" width="25.88671875" style="1" customWidth="1"/>
    <col min="772" max="772" width="8" style="1" bestFit="1" customWidth="1"/>
    <col min="773" max="775" width="7" style="1" customWidth="1"/>
    <col min="776" max="776" width="7.5546875" style="1" customWidth="1"/>
    <col min="777" max="1021" width="8.88671875" style="1"/>
    <col min="1022" max="1022" width="5.44140625" style="1" customWidth="1"/>
    <col min="1023" max="1023" width="9.44140625" style="1" customWidth="1"/>
    <col min="1024" max="1024" width="13.5546875" style="1" customWidth="1"/>
    <col min="1025" max="1025" width="10.88671875" style="1" customWidth="1"/>
    <col min="1026" max="1026" width="13.88671875" style="1" bestFit="1" customWidth="1"/>
    <col min="1027" max="1027" width="25.88671875" style="1" customWidth="1"/>
    <col min="1028" max="1028" width="8" style="1" bestFit="1" customWidth="1"/>
    <col min="1029" max="1031" width="7" style="1" customWidth="1"/>
    <col min="1032" max="1032" width="7.5546875" style="1" customWidth="1"/>
    <col min="1033" max="1277" width="8.88671875" style="1"/>
    <col min="1278" max="1278" width="5.44140625" style="1" customWidth="1"/>
    <col min="1279" max="1279" width="9.44140625" style="1" customWidth="1"/>
    <col min="1280" max="1280" width="13.5546875" style="1" customWidth="1"/>
    <col min="1281" max="1281" width="10.88671875" style="1" customWidth="1"/>
    <col min="1282" max="1282" width="13.88671875" style="1" bestFit="1" customWidth="1"/>
    <col min="1283" max="1283" width="25.88671875" style="1" customWidth="1"/>
    <col min="1284" max="1284" width="8" style="1" bestFit="1" customWidth="1"/>
    <col min="1285" max="1287" width="7" style="1" customWidth="1"/>
    <col min="1288" max="1288" width="7.5546875" style="1" customWidth="1"/>
    <col min="1289" max="1533" width="8.88671875" style="1"/>
    <col min="1534" max="1534" width="5.44140625" style="1" customWidth="1"/>
    <col min="1535" max="1535" width="9.44140625" style="1" customWidth="1"/>
    <col min="1536" max="1536" width="13.5546875" style="1" customWidth="1"/>
    <col min="1537" max="1537" width="10.88671875" style="1" customWidth="1"/>
    <col min="1538" max="1538" width="13.88671875" style="1" bestFit="1" customWidth="1"/>
    <col min="1539" max="1539" width="25.88671875" style="1" customWidth="1"/>
    <col min="1540" max="1540" width="8" style="1" bestFit="1" customWidth="1"/>
    <col min="1541" max="1543" width="7" style="1" customWidth="1"/>
    <col min="1544" max="1544" width="7.5546875" style="1" customWidth="1"/>
    <col min="1545" max="1789" width="8.88671875" style="1"/>
    <col min="1790" max="1790" width="5.44140625" style="1" customWidth="1"/>
    <col min="1791" max="1791" width="9.44140625" style="1" customWidth="1"/>
    <col min="1792" max="1792" width="13.5546875" style="1" customWidth="1"/>
    <col min="1793" max="1793" width="10.88671875" style="1" customWidth="1"/>
    <col min="1794" max="1794" width="13.88671875" style="1" bestFit="1" customWidth="1"/>
    <col min="1795" max="1795" width="25.88671875" style="1" customWidth="1"/>
    <col min="1796" max="1796" width="8" style="1" bestFit="1" customWidth="1"/>
    <col min="1797" max="1799" width="7" style="1" customWidth="1"/>
    <col min="1800" max="1800" width="7.5546875" style="1" customWidth="1"/>
    <col min="1801" max="2045" width="8.88671875" style="1"/>
    <col min="2046" max="2046" width="5.44140625" style="1" customWidth="1"/>
    <col min="2047" max="2047" width="9.44140625" style="1" customWidth="1"/>
    <col min="2048" max="2048" width="13.5546875" style="1" customWidth="1"/>
    <col min="2049" max="2049" width="10.88671875" style="1" customWidth="1"/>
    <col min="2050" max="2050" width="13.88671875" style="1" bestFit="1" customWidth="1"/>
    <col min="2051" max="2051" width="25.88671875" style="1" customWidth="1"/>
    <col min="2052" max="2052" width="8" style="1" bestFit="1" customWidth="1"/>
    <col min="2053" max="2055" width="7" style="1" customWidth="1"/>
    <col min="2056" max="2056" width="7.5546875" style="1" customWidth="1"/>
    <col min="2057" max="2301" width="8.88671875" style="1"/>
    <col min="2302" max="2302" width="5.44140625" style="1" customWidth="1"/>
    <col min="2303" max="2303" width="9.44140625" style="1" customWidth="1"/>
    <col min="2304" max="2304" width="13.5546875" style="1" customWidth="1"/>
    <col min="2305" max="2305" width="10.88671875" style="1" customWidth="1"/>
    <col min="2306" max="2306" width="13.88671875" style="1" bestFit="1" customWidth="1"/>
    <col min="2307" max="2307" width="25.88671875" style="1" customWidth="1"/>
    <col min="2308" max="2308" width="8" style="1" bestFit="1" customWidth="1"/>
    <col min="2309" max="2311" width="7" style="1" customWidth="1"/>
    <col min="2312" max="2312" width="7.5546875" style="1" customWidth="1"/>
    <col min="2313" max="2557" width="8.88671875" style="1"/>
    <col min="2558" max="2558" width="5.44140625" style="1" customWidth="1"/>
    <col min="2559" max="2559" width="9.44140625" style="1" customWidth="1"/>
    <col min="2560" max="2560" width="13.5546875" style="1" customWidth="1"/>
    <col min="2561" max="2561" width="10.88671875" style="1" customWidth="1"/>
    <col min="2562" max="2562" width="13.88671875" style="1" bestFit="1" customWidth="1"/>
    <col min="2563" max="2563" width="25.88671875" style="1" customWidth="1"/>
    <col min="2564" max="2564" width="8" style="1" bestFit="1" customWidth="1"/>
    <col min="2565" max="2567" width="7" style="1" customWidth="1"/>
    <col min="2568" max="2568" width="7.5546875" style="1" customWidth="1"/>
    <col min="2569" max="2813" width="8.88671875" style="1"/>
    <col min="2814" max="2814" width="5.44140625" style="1" customWidth="1"/>
    <col min="2815" max="2815" width="9.44140625" style="1" customWidth="1"/>
    <col min="2816" max="2816" width="13.5546875" style="1" customWidth="1"/>
    <col min="2817" max="2817" width="10.88671875" style="1" customWidth="1"/>
    <col min="2818" max="2818" width="13.88671875" style="1" bestFit="1" customWidth="1"/>
    <col min="2819" max="2819" width="25.88671875" style="1" customWidth="1"/>
    <col min="2820" max="2820" width="8" style="1" bestFit="1" customWidth="1"/>
    <col min="2821" max="2823" width="7" style="1" customWidth="1"/>
    <col min="2824" max="2824" width="7.5546875" style="1" customWidth="1"/>
    <col min="2825" max="3069" width="8.88671875" style="1"/>
    <col min="3070" max="3070" width="5.44140625" style="1" customWidth="1"/>
    <col min="3071" max="3071" width="9.44140625" style="1" customWidth="1"/>
    <col min="3072" max="3072" width="13.5546875" style="1" customWidth="1"/>
    <col min="3073" max="3073" width="10.88671875" style="1" customWidth="1"/>
    <col min="3074" max="3074" width="13.88671875" style="1" bestFit="1" customWidth="1"/>
    <col min="3075" max="3075" width="25.88671875" style="1" customWidth="1"/>
    <col min="3076" max="3076" width="8" style="1" bestFit="1" customWidth="1"/>
    <col min="3077" max="3079" width="7" style="1" customWidth="1"/>
    <col min="3080" max="3080" width="7.5546875" style="1" customWidth="1"/>
    <col min="3081" max="3325" width="8.88671875" style="1"/>
    <col min="3326" max="3326" width="5.44140625" style="1" customWidth="1"/>
    <col min="3327" max="3327" width="9.44140625" style="1" customWidth="1"/>
    <col min="3328" max="3328" width="13.5546875" style="1" customWidth="1"/>
    <col min="3329" max="3329" width="10.88671875" style="1" customWidth="1"/>
    <col min="3330" max="3330" width="13.88671875" style="1" bestFit="1" customWidth="1"/>
    <col min="3331" max="3331" width="25.88671875" style="1" customWidth="1"/>
    <col min="3332" max="3332" width="8" style="1" bestFit="1" customWidth="1"/>
    <col min="3333" max="3335" width="7" style="1" customWidth="1"/>
    <col min="3336" max="3336" width="7.5546875" style="1" customWidth="1"/>
    <col min="3337" max="3581" width="8.88671875" style="1"/>
    <col min="3582" max="3582" width="5.44140625" style="1" customWidth="1"/>
    <col min="3583" max="3583" width="9.44140625" style="1" customWidth="1"/>
    <col min="3584" max="3584" width="13.5546875" style="1" customWidth="1"/>
    <col min="3585" max="3585" width="10.88671875" style="1" customWidth="1"/>
    <col min="3586" max="3586" width="13.88671875" style="1" bestFit="1" customWidth="1"/>
    <col min="3587" max="3587" width="25.88671875" style="1" customWidth="1"/>
    <col min="3588" max="3588" width="8" style="1" bestFit="1" customWidth="1"/>
    <col min="3589" max="3591" width="7" style="1" customWidth="1"/>
    <col min="3592" max="3592" width="7.5546875" style="1" customWidth="1"/>
    <col min="3593" max="3837" width="8.88671875" style="1"/>
    <col min="3838" max="3838" width="5.44140625" style="1" customWidth="1"/>
    <col min="3839" max="3839" width="9.44140625" style="1" customWidth="1"/>
    <col min="3840" max="3840" width="13.5546875" style="1" customWidth="1"/>
    <col min="3841" max="3841" width="10.88671875" style="1" customWidth="1"/>
    <col min="3842" max="3842" width="13.88671875" style="1" bestFit="1" customWidth="1"/>
    <col min="3843" max="3843" width="25.88671875" style="1" customWidth="1"/>
    <col min="3844" max="3844" width="8" style="1" bestFit="1" customWidth="1"/>
    <col min="3845" max="3847" width="7" style="1" customWidth="1"/>
    <col min="3848" max="3848" width="7.5546875" style="1" customWidth="1"/>
    <col min="3849" max="4093" width="8.88671875" style="1"/>
    <col min="4094" max="4094" width="5.44140625" style="1" customWidth="1"/>
    <col min="4095" max="4095" width="9.44140625" style="1" customWidth="1"/>
    <col min="4096" max="4096" width="13.5546875" style="1" customWidth="1"/>
    <col min="4097" max="4097" width="10.88671875" style="1" customWidth="1"/>
    <col min="4098" max="4098" width="13.88671875" style="1" bestFit="1" customWidth="1"/>
    <col min="4099" max="4099" width="25.88671875" style="1" customWidth="1"/>
    <col min="4100" max="4100" width="8" style="1" bestFit="1" customWidth="1"/>
    <col min="4101" max="4103" width="7" style="1" customWidth="1"/>
    <col min="4104" max="4104" width="7.5546875" style="1" customWidth="1"/>
    <col min="4105" max="4349" width="8.88671875" style="1"/>
    <col min="4350" max="4350" width="5.44140625" style="1" customWidth="1"/>
    <col min="4351" max="4351" width="9.44140625" style="1" customWidth="1"/>
    <col min="4352" max="4352" width="13.5546875" style="1" customWidth="1"/>
    <col min="4353" max="4353" width="10.88671875" style="1" customWidth="1"/>
    <col min="4354" max="4354" width="13.88671875" style="1" bestFit="1" customWidth="1"/>
    <col min="4355" max="4355" width="25.88671875" style="1" customWidth="1"/>
    <col min="4356" max="4356" width="8" style="1" bestFit="1" customWidth="1"/>
    <col min="4357" max="4359" width="7" style="1" customWidth="1"/>
    <col min="4360" max="4360" width="7.5546875" style="1" customWidth="1"/>
    <col min="4361" max="4605" width="8.88671875" style="1"/>
    <col min="4606" max="4606" width="5.44140625" style="1" customWidth="1"/>
    <col min="4607" max="4607" width="9.44140625" style="1" customWidth="1"/>
    <col min="4608" max="4608" width="13.5546875" style="1" customWidth="1"/>
    <col min="4609" max="4609" width="10.88671875" style="1" customWidth="1"/>
    <col min="4610" max="4610" width="13.88671875" style="1" bestFit="1" customWidth="1"/>
    <col min="4611" max="4611" width="25.88671875" style="1" customWidth="1"/>
    <col min="4612" max="4612" width="8" style="1" bestFit="1" customWidth="1"/>
    <col min="4613" max="4615" width="7" style="1" customWidth="1"/>
    <col min="4616" max="4616" width="7.5546875" style="1" customWidth="1"/>
    <col min="4617" max="4861" width="8.88671875" style="1"/>
    <col min="4862" max="4862" width="5.44140625" style="1" customWidth="1"/>
    <col min="4863" max="4863" width="9.44140625" style="1" customWidth="1"/>
    <col min="4864" max="4864" width="13.5546875" style="1" customWidth="1"/>
    <col min="4865" max="4865" width="10.88671875" style="1" customWidth="1"/>
    <col min="4866" max="4866" width="13.88671875" style="1" bestFit="1" customWidth="1"/>
    <col min="4867" max="4867" width="25.88671875" style="1" customWidth="1"/>
    <col min="4868" max="4868" width="8" style="1" bestFit="1" customWidth="1"/>
    <col min="4869" max="4871" width="7" style="1" customWidth="1"/>
    <col min="4872" max="4872" width="7.5546875" style="1" customWidth="1"/>
    <col min="4873" max="5117" width="8.88671875" style="1"/>
    <col min="5118" max="5118" width="5.44140625" style="1" customWidth="1"/>
    <col min="5119" max="5119" width="9.44140625" style="1" customWidth="1"/>
    <col min="5120" max="5120" width="13.5546875" style="1" customWidth="1"/>
    <col min="5121" max="5121" width="10.88671875" style="1" customWidth="1"/>
    <col min="5122" max="5122" width="13.88671875" style="1" bestFit="1" customWidth="1"/>
    <col min="5123" max="5123" width="25.88671875" style="1" customWidth="1"/>
    <col min="5124" max="5124" width="8" style="1" bestFit="1" customWidth="1"/>
    <col min="5125" max="5127" width="7" style="1" customWidth="1"/>
    <col min="5128" max="5128" width="7.5546875" style="1" customWidth="1"/>
    <col min="5129" max="5373" width="8.88671875" style="1"/>
    <col min="5374" max="5374" width="5.44140625" style="1" customWidth="1"/>
    <col min="5375" max="5375" width="9.44140625" style="1" customWidth="1"/>
    <col min="5376" max="5376" width="13.5546875" style="1" customWidth="1"/>
    <col min="5377" max="5377" width="10.88671875" style="1" customWidth="1"/>
    <col min="5378" max="5378" width="13.88671875" style="1" bestFit="1" customWidth="1"/>
    <col min="5379" max="5379" width="25.88671875" style="1" customWidth="1"/>
    <col min="5380" max="5380" width="8" style="1" bestFit="1" customWidth="1"/>
    <col min="5381" max="5383" width="7" style="1" customWidth="1"/>
    <col min="5384" max="5384" width="7.5546875" style="1" customWidth="1"/>
    <col min="5385" max="5629" width="8.88671875" style="1"/>
    <col min="5630" max="5630" width="5.44140625" style="1" customWidth="1"/>
    <col min="5631" max="5631" width="9.44140625" style="1" customWidth="1"/>
    <col min="5632" max="5632" width="13.5546875" style="1" customWidth="1"/>
    <col min="5633" max="5633" width="10.88671875" style="1" customWidth="1"/>
    <col min="5634" max="5634" width="13.88671875" style="1" bestFit="1" customWidth="1"/>
    <col min="5635" max="5635" width="25.88671875" style="1" customWidth="1"/>
    <col min="5636" max="5636" width="8" style="1" bestFit="1" customWidth="1"/>
    <col min="5637" max="5639" width="7" style="1" customWidth="1"/>
    <col min="5640" max="5640" width="7.5546875" style="1" customWidth="1"/>
    <col min="5641" max="5885" width="8.88671875" style="1"/>
    <col min="5886" max="5886" width="5.44140625" style="1" customWidth="1"/>
    <col min="5887" max="5887" width="9.44140625" style="1" customWidth="1"/>
    <col min="5888" max="5888" width="13.5546875" style="1" customWidth="1"/>
    <col min="5889" max="5889" width="10.88671875" style="1" customWidth="1"/>
    <col min="5890" max="5890" width="13.88671875" style="1" bestFit="1" customWidth="1"/>
    <col min="5891" max="5891" width="25.88671875" style="1" customWidth="1"/>
    <col min="5892" max="5892" width="8" style="1" bestFit="1" customWidth="1"/>
    <col min="5893" max="5895" width="7" style="1" customWidth="1"/>
    <col min="5896" max="5896" width="7.5546875" style="1" customWidth="1"/>
    <col min="5897" max="6141" width="8.88671875" style="1"/>
    <col min="6142" max="6142" width="5.44140625" style="1" customWidth="1"/>
    <col min="6143" max="6143" width="9.44140625" style="1" customWidth="1"/>
    <col min="6144" max="6144" width="13.5546875" style="1" customWidth="1"/>
    <col min="6145" max="6145" width="10.88671875" style="1" customWidth="1"/>
    <col min="6146" max="6146" width="13.88671875" style="1" bestFit="1" customWidth="1"/>
    <col min="6147" max="6147" width="25.88671875" style="1" customWidth="1"/>
    <col min="6148" max="6148" width="8" style="1" bestFit="1" customWidth="1"/>
    <col min="6149" max="6151" width="7" style="1" customWidth="1"/>
    <col min="6152" max="6152" width="7.5546875" style="1" customWidth="1"/>
    <col min="6153" max="6397" width="8.88671875" style="1"/>
    <col min="6398" max="6398" width="5.44140625" style="1" customWidth="1"/>
    <col min="6399" max="6399" width="9.44140625" style="1" customWidth="1"/>
    <col min="6400" max="6400" width="13.5546875" style="1" customWidth="1"/>
    <col min="6401" max="6401" width="10.88671875" style="1" customWidth="1"/>
    <col min="6402" max="6402" width="13.88671875" style="1" bestFit="1" customWidth="1"/>
    <col min="6403" max="6403" width="25.88671875" style="1" customWidth="1"/>
    <col min="6404" max="6404" width="8" style="1" bestFit="1" customWidth="1"/>
    <col min="6405" max="6407" width="7" style="1" customWidth="1"/>
    <col min="6408" max="6408" width="7.5546875" style="1" customWidth="1"/>
    <col min="6409" max="6653" width="8.88671875" style="1"/>
    <col min="6654" max="6654" width="5.44140625" style="1" customWidth="1"/>
    <col min="6655" max="6655" width="9.44140625" style="1" customWidth="1"/>
    <col min="6656" max="6656" width="13.5546875" style="1" customWidth="1"/>
    <col min="6657" max="6657" width="10.88671875" style="1" customWidth="1"/>
    <col min="6658" max="6658" width="13.88671875" style="1" bestFit="1" customWidth="1"/>
    <col min="6659" max="6659" width="25.88671875" style="1" customWidth="1"/>
    <col min="6660" max="6660" width="8" style="1" bestFit="1" customWidth="1"/>
    <col min="6661" max="6663" width="7" style="1" customWidth="1"/>
    <col min="6664" max="6664" width="7.5546875" style="1" customWidth="1"/>
    <col min="6665" max="6909" width="8.88671875" style="1"/>
    <col min="6910" max="6910" width="5.44140625" style="1" customWidth="1"/>
    <col min="6911" max="6911" width="9.44140625" style="1" customWidth="1"/>
    <col min="6912" max="6912" width="13.5546875" style="1" customWidth="1"/>
    <col min="6913" max="6913" width="10.88671875" style="1" customWidth="1"/>
    <col min="6914" max="6914" width="13.88671875" style="1" bestFit="1" customWidth="1"/>
    <col min="6915" max="6915" width="25.88671875" style="1" customWidth="1"/>
    <col min="6916" max="6916" width="8" style="1" bestFit="1" customWidth="1"/>
    <col min="6917" max="6919" width="7" style="1" customWidth="1"/>
    <col min="6920" max="6920" width="7.5546875" style="1" customWidth="1"/>
    <col min="6921" max="7165" width="8.88671875" style="1"/>
    <col min="7166" max="7166" width="5.44140625" style="1" customWidth="1"/>
    <col min="7167" max="7167" width="9.44140625" style="1" customWidth="1"/>
    <col min="7168" max="7168" width="13.5546875" style="1" customWidth="1"/>
    <col min="7169" max="7169" width="10.88671875" style="1" customWidth="1"/>
    <col min="7170" max="7170" width="13.88671875" style="1" bestFit="1" customWidth="1"/>
    <col min="7171" max="7171" width="25.88671875" style="1" customWidth="1"/>
    <col min="7172" max="7172" width="8" style="1" bestFit="1" customWidth="1"/>
    <col min="7173" max="7175" width="7" style="1" customWidth="1"/>
    <col min="7176" max="7176" width="7.5546875" style="1" customWidth="1"/>
    <col min="7177" max="7421" width="8.88671875" style="1"/>
    <col min="7422" max="7422" width="5.44140625" style="1" customWidth="1"/>
    <col min="7423" max="7423" width="9.44140625" style="1" customWidth="1"/>
    <col min="7424" max="7424" width="13.5546875" style="1" customWidth="1"/>
    <col min="7425" max="7425" width="10.88671875" style="1" customWidth="1"/>
    <col min="7426" max="7426" width="13.88671875" style="1" bestFit="1" customWidth="1"/>
    <col min="7427" max="7427" width="25.88671875" style="1" customWidth="1"/>
    <col min="7428" max="7428" width="8" style="1" bestFit="1" customWidth="1"/>
    <col min="7429" max="7431" width="7" style="1" customWidth="1"/>
    <col min="7432" max="7432" width="7.5546875" style="1" customWidth="1"/>
    <col min="7433" max="7677" width="8.88671875" style="1"/>
    <col min="7678" max="7678" width="5.44140625" style="1" customWidth="1"/>
    <col min="7679" max="7679" width="9.44140625" style="1" customWidth="1"/>
    <col min="7680" max="7680" width="13.5546875" style="1" customWidth="1"/>
    <col min="7681" max="7681" width="10.88671875" style="1" customWidth="1"/>
    <col min="7682" max="7682" width="13.88671875" style="1" bestFit="1" customWidth="1"/>
    <col min="7683" max="7683" width="25.88671875" style="1" customWidth="1"/>
    <col min="7684" max="7684" width="8" style="1" bestFit="1" customWidth="1"/>
    <col min="7685" max="7687" width="7" style="1" customWidth="1"/>
    <col min="7688" max="7688" width="7.5546875" style="1" customWidth="1"/>
    <col min="7689" max="7933" width="8.88671875" style="1"/>
    <col min="7934" max="7934" width="5.44140625" style="1" customWidth="1"/>
    <col min="7935" max="7935" width="9.44140625" style="1" customWidth="1"/>
    <col min="7936" max="7936" width="13.5546875" style="1" customWidth="1"/>
    <col min="7937" max="7937" width="10.88671875" style="1" customWidth="1"/>
    <col min="7938" max="7938" width="13.88671875" style="1" bestFit="1" customWidth="1"/>
    <col min="7939" max="7939" width="25.88671875" style="1" customWidth="1"/>
    <col min="7940" max="7940" width="8" style="1" bestFit="1" customWidth="1"/>
    <col min="7941" max="7943" width="7" style="1" customWidth="1"/>
    <col min="7944" max="7944" width="7.5546875" style="1" customWidth="1"/>
    <col min="7945" max="8189" width="8.88671875" style="1"/>
    <col min="8190" max="8190" width="5.44140625" style="1" customWidth="1"/>
    <col min="8191" max="8191" width="9.44140625" style="1" customWidth="1"/>
    <col min="8192" max="8192" width="13.5546875" style="1" customWidth="1"/>
    <col min="8193" max="8193" width="10.88671875" style="1" customWidth="1"/>
    <col min="8194" max="8194" width="13.88671875" style="1" bestFit="1" customWidth="1"/>
    <col min="8195" max="8195" width="25.88671875" style="1" customWidth="1"/>
    <col min="8196" max="8196" width="8" style="1" bestFit="1" customWidth="1"/>
    <col min="8197" max="8199" width="7" style="1" customWidth="1"/>
    <col min="8200" max="8200" width="7.5546875" style="1" customWidth="1"/>
    <col min="8201" max="8445" width="8.88671875" style="1"/>
    <col min="8446" max="8446" width="5.44140625" style="1" customWidth="1"/>
    <col min="8447" max="8447" width="9.44140625" style="1" customWidth="1"/>
    <col min="8448" max="8448" width="13.5546875" style="1" customWidth="1"/>
    <col min="8449" max="8449" width="10.88671875" style="1" customWidth="1"/>
    <col min="8450" max="8450" width="13.88671875" style="1" bestFit="1" customWidth="1"/>
    <col min="8451" max="8451" width="25.88671875" style="1" customWidth="1"/>
    <col min="8452" max="8452" width="8" style="1" bestFit="1" customWidth="1"/>
    <col min="8453" max="8455" width="7" style="1" customWidth="1"/>
    <col min="8456" max="8456" width="7.5546875" style="1" customWidth="1"/>
    <col min="8457" max="8701" width="8.88671875" style="1"/>
    <col min="8702" max="8702" width="5.44140625" style="1" customWidth="1"/>
    <col min="8703" max="8703" width="9.44140625" style="1" customWidth="1"/>
    <col min="8704" max="8704" width="13.5546875" style="1" customWidth="1"/>
    <col min="8705" max="8705" width="10.88671875" style="1" customWidth="1"/>
    <col min="8706" max="8706" width="13.88671875" style="1" bestFit="1" customWidth="1"/>
    <col min="8707" max="8707" width="25.88671875" style="1" customWidth="1"/>
    <col min="8708" max="8708" width="8" style="1" bestFit="1" customWidth="1"/>
    <col min="8709" max="8711" width="7" style="1" customWidth="1"/>
    <col min="8712" max="8712" width="7.5546875" style="1" customWidth="1"/>
    <col min="8713" max="8957" width="8.88671875" style="1"/>
    <col min="8958" max="8958" width="5.44140625" style="1" customWidth="1"/>
    <col min="8959" max="8959" width="9.44140625" style="1" customWidth="1"/>
    <col min="8960" max="8960" width="13.5546875" style="1" customWidth="1"/>
    <col min="8961" max="8961" width="10.88671875" style="1" customWidth="1"/>
    <col min="8962" max="8962" width="13.88671875" style="1" bestFit="1" customWidth="1"/>
    <col min="8963" max="8963" width="25.88671875" style="1" customWidth="1"/>
    <col min="8964" max="8964" width="8" style="1" bestFit="1" customWidth="1"/>
    <col min="8965" max="8967" width="7" style="1" customWidth="1"/>
    <col min="8968" max="8968" width="7.5546875" style="1" customWidth="1"/>
    <col min="8969" max="9213" width="8.88671875" style="1"/>
    <col min="9214" max="9214" width="5.44140625" style="1" customWidth="1"/>
    <col min="9215" max="9215" width="9.44140625" style="1" customWidth="1"/>
    <col min="9216" max="9216" width="13.5546875" style="1" customWidth="1"/>
    <col min="9217" max="9217" width="10.88671875" style="1" customWidth="1"/>
    <col min="9218" max="9218" width="13.88671875" style="1" bestFit="1" customWidth="1"/>
    <col min="9219" max="9219" width="25.88671875" style="1" customWidth="1"/>
    <col min="9220" max="9220" width="8" style="1" bestFit="1" customWidth="1"/>
    <col min="9221" max="9223" width="7" style="1" customWidth="1"/>
    <col min="9224" max="9224" width="7.5546875" style="1" customWidth="1"/>
    <col min="9225" max="9469" width="8.88671875" style="1"/>
    <col min="9470" max="9470" width="5.44140625" style="1" customWidth="1"/>
    <col min="9471" max="9471" width="9.44140625" style="1" customWidth="1"/>
    <col min="9472" max="9472" width="13.5546875" style="1" customWidth="1"/>
    <col min="9473" max="9473" width="10.88671875" style="1" customWidth="1"/>
    <col min="9474" max="9474" width="13.88671875" style="1" bestFit="1" customWidth="1"/>
    <col min="9475" max="9475" width="25.88671875" style="1" customWidth="1"/>
    <col min="9476" max="9476" width="8" style="1" bestFit="1" customWidth="1"/>
    <col min="9477" max="9479" width="7" style="1" customWidth="1"/>
    <col min="9480" max="9480" width="7.5546875" style="1" customWidth="1"/>
    <col min="9481" max="9725" width="8.88671875" style="1"/>
    <col min="9726" max="9726" width="5.44140625" style="1" customWidth="1"/>
    <col min="9727" max="9727" width="9.44140625" style="1" customWidth="1"/>
    <col min="9728" max="9728" width="13.5546875" style="1" customWidth="1"/>
    <col min="9729" max="9729" width="10.88671875" style="1" customWidth="1"/>
    <col min="9730" max="9730" width="13.88671875" style="1" bestFit="1" customWidth="1"/>
    <col min="9731" max="9731" width="25.88671875" style="1" customWidth="1"/>
    <col min="9732" max="9732" width="8" style="1" bestFit="1" customWidth="1"/>
    <col min="9733" max="9735" width="7" style="1" customWidth="1"/>
    <col min="9736" max="9736" width="7.5546875" style="1" customWidth="1"/>
    <col min="9737" max="9981" width="8.88671875" style="1"/>
    <col min="9982" max="9982" width="5.44140625" style="1" customWidth="1"/>
    <col min="9983" max="9983" width="9.44140625" style="1" customWidth="1"/>
    <col min="9984" max="9984" width="13.5546875" style="1" customWidth="1"/>
    <col min="9985" max="9985" width="10.88671875" style="1" customWidth="1"/>
    <col min="9986" max="9986" width="13.88671875" style="1" bestFit="1" customWidth="1"/>
    <col min="9987" max="9987" width="25.88671875" style="1" customWidth="1"/>
    <col min="9988" max="9988" width="8" style="1" bestFit="1" customWidth="1"/>
    <col min="9989" max="9991" width="7" style="1" customWidth="1"/>
    <col min="9992" max="9992" width="7.5546875" style="1" customWidth="1"/>
    <col min="9993" max="10237" width="8.88671875" style="1"/>
    <col min="10238" max="10238" width="5.44140625" style="1" customWidth="1"/>
    <col min="10239" max="10239" width="9.44140625" style="1" customWidth="1"/>
    <col min="10240" max="10240" width="13.5546875" style="1" customWidth="1"/>
    <col min="10241" max="10241" width="10.88671875" style="1" customWidth="1"/>
    <col min="10242" max="10242" width="13.88671875" style="1" bestFit="1" customWidth="1"/>
    <col min="10243" max="10243" width="25.88671875" style="1" customWidth="1"/>
    <col min="10244" max="10244" width="8" style="1" bestFit="1" customWidth="1"/>
    <col min="10245" max="10247" width="7" style="1" customWidth="1"/>
    <col min="10248" max="10248" width="7.5546875" style="1" customWidth="1"/>
    <col min="10249" max="10493" width="8.88671875" style="1"/>
    <col min="10494" max="10494" width="5.44140625" style="1" customWidth="1"/>
    <col min="10495" max="10495" width="9.44140625" style="1" customWidth="1"/>
    <col min="10496" max="10496" width="13.5546875" style="1" customWidth="1"/>
    <col min="10497" max="10497" width="10.88671875" style="1" customWidth="1"/>
    <col min="10498" max="10498" width="13.88671875" style="1" bestFit="1" customWidth="1"/>
    <col min="10499" max="10499" width="25.88671875" style="1" customWidth="1"/>
    <col min="10500" max="10500" width="8" style="1" bestFit="1" customWidth="1"/>
    <col min="10501" max="10503" width="7" style="1" customWidth="1"/>
    <col min="10504" max="10504" width="7.5546875" style="1" customWidth="1"/>
    <col min="10505" max="10749" width="8.88671875" style="1"/>
    <col min="10750" max="10750" width="5.44140625" style="1" customWidth="1"/>
    <col min="10751" max="10751" width="9.44140625" style="1" customWidth="1"/>
    <col min="10752" max="10752" width="13.5546875" style="1" customWidth="1"/>
    <col min="10753" max="10753" width="10.88671875" style="1" customWidth="1"/>
    <col min="10754" max="10754" width="13.88671875" style="1" bestFit="1" customWidth="1"/>
    <col min="10755" max="10755" width="25.88671875" style="1" customWidth="1"/>
    <col min="10756" max="10756" width="8" style="1" bestFit="1" customWidth="1"/>
    <col min="10757" max="10759" width="7" style="1" customWidth="1"/>
    <col min="10760" max="10760" width="7.5546875" style="1" customWidth="1"/>
    <col min="10761" max="11005" width="8.88671875" style="1"/>
    <col min="11006" max="11006" width="5.44140625" style="1" customWidth="1"/>
    <col min="11007" max="11007" width="9.44140625" style="1" customWidth="1"/>
    <col min="11008" max="11008" width="13.5546875" style="1" customWidth="1"/>
    <col min="11009" max="11009" width="10.88671875" style="1" customWidth="1"/>
    <col min="11010" max="11010" width="13.88671875" style="1" bestFit="1" customWidth="1"/>
    <col min="11011" max="11011" width="25.88671875" style="1" customWidth="1"/>
    <col min="11012" max="11012" width="8" style="1" bestFit="1" customWidth="1"/>
    <col min="11013" max="11015" width="7" style="1" customWidth="1"/>
    <col min="11016" max="11016" width="7.5546875" style="1" customWidth="1"/>
    <col min="11017" max="11261" width="8.88671875" style="1"/>
    <col min="11262" max="11262" width="5.44140625" style="1" customWidth="1"/>
    <col min="11263" max="11263" width="9.44140625" style="1" customWidth="1"/>
    <col min="11264" max="11264" width="13.5546875" style="1" customWidth="1"/>
    <col min="11265" max="11265" width="10.88671875" style="1" customWidth="1"/>
    <col min="11266" max="11266" width="13.88671875" style="1" bestFit="1" customWidth="1"/>
    <col min="11267" max="11267" width="25.88671875" style="1" customWidth="1"/>
    <col min="11268" max="11268" width="8" style="1" bestFit="1" customWidth="1"/>
    <col min="11269" max="11271" width="7" style="1" customWidth="1"/>
    <col min="11272" max="11272" width="7.5546875" style="1" customWidth="1"/>
    <col min="11273" max="11517" width="8.88671875" style="1"/>
    <col min="11518" max="11518" width="5.44140625" style="1" customWidth="1"/>
    <col min="11519" max="11519" width="9.44140625" style="1" customWidth="1"/>
    <col min="11520" max="11520" width="13.5546875" style="1" customWidth="1"/>
    <col min="11521" max="11521" width="10.88671875" style="1" customWidth="1"/>
    <col min="11522" max="11522" width="13.88671875" style="1" bestFit="1" customWidth="1"/>
    <col min="11523" max="11523" width="25.88671875" style="1" customWidth="1"/>
    <col min="11524" max="11524" width="8" style="1" bestFit="1" customWidth="1"/>
    <col min="11525" max="11527" width="7" style="1" customWidth="1"/>
    <col min="11528" max="11528" width="7.5546875" style="1" customWidth="1"/>
    <col min="11529" max="11773" width="8.88671875" style="1"/>
    <col min="11774" max="11774" width="5.44140625" style="1" customWidth="1"/>
    <col min="11775" max="11775" width="9.44140625" style="1" customWidth="1"/>
    <col min="11776" max="11776" width="13.5546875" style="1" customWidth="1"/>
    <col min="11777" max="11777" width="10.88671875" style="1" customWidth="1"/>
    <col min="11778" max="11778" width="13.88671875" style="1" bestFit="1" customWidth="1"/>
    <col min="11779" max="11779" width="25.88671875" style="1" customWidth="1"/>
    <col min="11780" max="11780" width="8" style="1" bestFit="1" customWidth="1"/>
    <col min="11781" max="11783" width="7" style="1" customWidth="1"/>
    <col min="11784" max="11784" width="7.5546875" style="1" customWidth="1"/>
    <col min="11785" max="12029" width="8.88671875" style="1"/>
    <col min="12030" max="12030" width="5.44140625" style="1" customWidth="1"/>
    <col min="12031" max="12031" width="9.44140625" style="1" customWidth="1"/>
    <col min="12032" max="12032" width="13.5546875" style="1" customWidth="1"/>
    <col min="12033" max="12033" width="10.88671875" style="1" customWidth="1"/>
    <col min="12034" max="12034" width="13.88671875" style="1" bestFit="1" customWidth="1"/>
    <col min="12035" max="12035" width="25.88671875" style="1" customWidth="1"/>
    <col min="12036" max="12036" width="8" style="1" bestFit="1" customWidth="1"/>
    <col min="12037" max="12039" width="7" style="1" customWidth="1"/>
    <col min="12040" max="12040" width="7.5546875" style="1" customWidth="1"/>
    <col min="12041" max="12285" width="8.88671875" style="1"/>
    <col min="12286" max="12286" width="5.44140625" style="1" customWidth="1"/>
    <col min="12287" max="12287" width="9.44140625" style="1" customWidth="1"/>
    <col min="12288" max="12288" width="13.5546875" style="1" customWidth="1"/>
    <col min="12289" max="12289" width="10.88671875" style="1" customWidth="1"/>
    <col min="12290" max="12290" width="13.88671875" style="1" bestFit="1" customWidth="1"/>
    <col min="12291" max="12291" width="25.88671875" style="1" customWidth="1"/>
    <col min="12292" max="12292" width="8" style="1" bestFit="1" customWidth="1"/>
    <col min="12293" max="12295" width="7" style="1" customWidth="1"/>
    <col min="12296" max="12296" width="7.5546875" style="1" customWidth="1"/>
    <col min="12297" max="12541" width="8.88671875" style="1"/>
    <col min="12542" max="12542" width="5.44140625" style="1" customWidth="1"/>
    <col min="12543" max="12543" width="9.44140625" style="1" customWidth="1"/>
    <col min="12544" max="12544" width="13.5546875" style="1" customWidth="1"/>
    <col min="12545" max="12545" width="10.88671875" style="1" customWidth="1"/>
    <col min="12546" max="12546" width="13.88671875" style="1" bestFit="1" customWidth="1"/>
    <col min="12547" max="12547" width="25.88671875" style="1" customWidth="1"/>
    <col min="12548" max="12548" width="8" style="1" bestFit="1" customWidth="1"/>
    <col min="12549" max="12551" width="7" style="1" customWidth="1"/>
    <col min="12552" max="12552" width="7.5546875" style="1" customWidth="1"/>
    <col min="12553" max="12797" width="8.88671875" style="1"/>
    <col min="12798" max="12798" width="5.44140625" style="1" customWidth="1"/>
    <col min="12799" max="12799" width="9.44140625" style="1" customWidth="1"/>
    <col min="12800" max="12800" width="13.5546875" style="1" customWidth="1"/>
    <col min="12801" max="12801" width="10.88671875" style="1" customWidth="1"/>
    <col min="12802" max="12802" width="13.88671875" style="1" bestFit="1" customWidth="1"/>
    <col min="12803" max="12803" width="25.88671875" style="1" customWidth="1"/>
    <col min="12804" max="12804" width="8" style="1" bestFit="1" customWidth="1"/>
    <col min="12805" max="12807" width="7" style="1" customWidth="1"/>
    <col min="12808" max="12808" width="7.5546875" style="1" customWidth="1"/>
    <col min="12809" max="13053" width="8.88671875" style="1"/>
    <col min="13054" max="13054" width="5.44140625" style="1" customWidth="1"/>
    <col min="13055" max="13055" width="9.44140625" style="1" customWidth="1"/>
    <col min="13056" max="13056" width="13.5546875" style="1" customWidth="1"/>
    <col min="13057" max="13057" width="10.88671875" style="1" customWidth="1"/>
    <col min="13058" max="13058" width="13.88671875" style="1" bestFit="1" customWidth="1"/>
    <col min="13059" max="13059" width="25.88671875" style="1" customWidth="1"/>
    <col min="13060" max="13060" width="8" style="1" bestFit="1" customWidth="1"/>
    <col min="13061" max="13063" width="7" style="1" customWidth="1"/>
    <col min="13064" max="13064" width="7.5546875" style="1" customWidth="1"/>
    <col min="13065" max="13309" width="8.88671875" style="1"/>
    <col min="13310" max="13310" width="5.44140625" style="1" customWidth="1"/>
    <col min="13311" max="13311" width="9.44140625" style="1" customWidth="1"/>
    <col min="13312" max="13312" width="13.5546875" style="1" customWidth="1"/>
    <col min="13313" max="13313" width="10.88671875" style="1" customWidth="1"/>
    <col min="13314" max="13314" width="13.88671875" style="1" bestFit="1" customWidth="1"/>
    <col min="13315" max="13315" width="25.88671875" style="1" customWidth="1"/>
    <col min="13316" max="13316" width="8" style="1" bestFit="1" customWidth="1"/>
    <col min="13317" max="13319" width="7" style="1" customWidth="1"/>
    <col min="13320" max="13320" width="7.5546875" style="1" customWidth="1"/>
    <col min="13321" max="13565" width="8.88671875" style="1"/>
    <col min="13566" max="13566" width="5.44140625" style="1" customWidth="1"/>
    <col min="13567" max="13567" width="9.44140625" style="1" customWidth="1"/>
    <col min="13568" max="13568" width="13.5546875" style="1" customWidth="1"/>
    <col min="13569" max="13569" width="10.88671875" style="1" customWidth="1"/>
    <col min="13570" max="13570" width="13.88671875" style="1" bestFit="1" customWidth="1"/>
    <col min="13571" max="13571" width="25.88671875" style="1" customWidth="1"/>
    <col min="13572" max="13572" width="8" style="1" bestFit="1" customWidth="1"/>
    <col min="13573" max="13575" width="7" style="1" customWidth="1"/>
    <col min="13576" max="13576" width="7.5546875" style="1" customWidth="1"/>
    <col min="13577" max="13821" width="8.88671875" style="1"/>
    <col min="13822" max="13822" width="5.44140625" style="1" customWidth="1"/>
    <col min="13823" max="13823" width="9.44140625" style="1" customWidth="1"/>
    <col min="13824" max="13824" width="13.5546875" style="1" customWidth="1"/>
    <col min="13825" max="13825" width="10.88671875" style="1" customWidth="1"/>
    <col min="13826" max="13826" width="13.88671875" style="1" bestFit="1" customWidth="1"/>
    <col min="13827" max="13827" width="25.88671875" style="1" customWidth="1"/>
    <col min="13828" max="13828" width="8" style="1" bestFit="1" customWidth="1"/>
    <col min="13829" max="13831" width="7" style="1" customWidth="1"/>
    <col min="13832" max="13832" width="7.5546875" style="1" customWidth="1"/>
    <col min="13833" max="14077" width="8.88671875" style="1"/>
    <col min="14078" max="14078" width="5.44140625" style="1" customWidth="1"/>
    <col min="14079" max="14079" width="9.44140625" style="1" customWidth="1"/>
    <col min="14080" max="14080" width="13.5546875" style="1" customWidth="1"/>
    <col min="14081" max="14081" width="10.88671875" style="1" customWidth="1"/>
    <col min="14082" max="14082" width="13.88671875" style="1" bestFit="1" customWidth="1"/>
    <col min="14083" max="14083" width="25.88671875" style="1" customWidth="1"/>
    <col min="14084" max="14084" width="8" style="1" bestFit="1" customWidth="1"/>
    <col min="14085" max="14087" width="7" style="1" customWidth="1"/>
    <col min="14088" max="14088" width="7.5546875" style="1" customWidth="1"/>
    <col min="14089" max="14333" width="8.88671875" style="1"/>
    <col min="14334" max="14334" width="5.44140625" style="1" customWidth="1"/>
    <col min="14335" max="14335" width="9.44140625" style="1" customWidth="1"/>
    <col min="14336" max="14336" width="13.5546875" style="1" customWidth="1"/>
    <col min="14337" max="14337" width="10.88671875" style="1" customWidth="1"/>
    <col min="14338" max="14338" width="13.88671875" style="1" bestFit="1" customWidth="1"/>
    <col min="14339" max="14339" width="25.88671875" style="1" customWidth="1"/>
    <col min="14340" max="14340" width="8" style="1" bestFit="1" customWidth="1"/>
    <col min="14341" max="14343" width="7" style="1" customWidth="1"/>
    <col min="14344" max="14344" width="7.5546875" style="1" customWidth="1"/>
    <col min="14345" max="14589" width="8.88671875" style="1"/>
    <col min="14590" max="14590" width="5.44140625" style="1" customWidth="1"/>
    <col min="14591" max="14591" width="9.44140625" style="1" customWidth="1"/>
    <col min="14592" max="14592" width="13.5546875" style="1" customWidth="1"/>
    <col min="14593" max="14593" width="10.88671875" style="1" customWidth="1"/>
    <col min="14594" max="14594" width="13.88671875" style="1" bestFit="1" customWidth="1"/>
    <col min="14595" max="14595" width="25.88671875" style="1" customWidth="1"/>
    <col min="14596" max="14596" width="8" style="1" bestFit="1" customWidth="1"/>
    <col min="14597" max="14599" width="7" style="1" customWidth="1"/>
    <col min="14600" max="14600" width="7.5546875" style="1" customWidth="1"/>
    <col min="14601" max="14845" width="8.88671875" style="1"/>
    <col min="14846" max="14846" width="5.44140625" style="1" customWidth="1"/>
    <col min="14847" max="14847" width="9.44140625" style="1" customWidth="1"/>
    <col min="14848" max="14848" width="13.5546875" style="1" customWidth="1"/>
    <col min="14849" max="14849" width="10.88671875" style="1" customWidth="1"/>
    <col min="14850" max="14850" width="13.88671875" style="1" bestFit="1" customWidth="1"/>
    <col min="14851" max="14851" width="25.88671875" style="1" customWidth="1"/>
    <col min="14852" max="14852" width="8" style="1" bestFit="1" customWidth="1"/>
    <col min="14853" max="14855" width="7" style="1" customWidth="1"/>
    <col min="14856" max="14856" width="7.5546875" style="1" customWidth="1"/>
    <col min="14857" max="15101" width="8.88671875" style="1"/>
    <col min="15102" max="15102" width="5.44140625" style="1" customWidth="1"/>
    <col min="15103" max="15103" width="9.44140625" style="1" customWidth="1"/>
    <col min="15104" max="15104" width="13.5546875" style="1" customWidth="1"/>
    <col min="15105" max="15105" width="10.88671875" style="1" customWidth="1"/>
    <col min="15106" max="15106" width="13.88671875" style="1" bestFit="1" customWidth="1"/>
    <col min="15107" max="15107" width="25.88671875" style="1" customWidth="1"/>
    <col min="15108" max="15108" width="8" style="1" bestFit="1" customWidth="1"/>
    <col min="15109" max="15111" width="7" style="1" customWidth="1"/>
    <col min="15112" max="15112" width="7.5546875" style="1" customWidth="1"/>
    <col min="15113" max="15357" width="8.88671875" style="1"/>
    <col min="15358" max="15358" width="5.44140625" style="1" customWidth="1"/>
    <col min="15359" max="15359" width="9.44140625" style="1" customWidth="1"/>
    <col min="15360" max="15360" width="13.5546875" style="1" customWidth="1"/>
    <col min="15361" max="15361" width="10.88671875" style="1" customWidth="1"/>
    <col min="15362" max="15362" width="13.88671875" style="1" bestFit="1" customWidth="1"/>
    <col min="15363" max="15363" width="25.88671875" style="1" customWidth="1"/>
    <col min="15364" max="15364" width="8" style="1" bestFit="1" customWidth="1"/>
    <col min="15365" max="15367" width="7" style="1" customWidth="1"/>
    <col min="15368" max="15368" width="7.5546875" style="1" customWidth="1"/>
    <col min="15369" max="15613" width="8.88671875" style="1"/>
    <col min="15614" max="15614" width="5.44140625" style="1" customWidth="1"/>
    <col min="15615" max="15615" width="9.44140625" style="1" customWidth="1"/>
    <col min="15616" max="15616" width="13.5546875" style="1" customWidth="1"/>
    <col min="15617" max="15617" width="10.88671875" style="1" customWidth="1"/>
    <col min="15618" max="15618" width="13.88671875" style="1" bestFit="1" customWidth="1"/>
    <col min="15619" max="15619" width="25.88671875" style="1" customWidth="1"/>
    <col min="15620" max="15620" width="8" style="1" bestFit="1" customWidth="1"/>
    <col min="15621" max="15623" width="7" style="1" customWidth="1"/>
    <col min="15624" max="15624" width="7.5546875" style="1" customWidth="1"/>
    <col min="15625" max="15869" width="8.88671875" style="1"/>
    <col min="15870" max="15870" width="5.44140625" style="1" customWidth="1"/>
    <col min="15871" max="15871" width="9.44140625" style="1" customWidth="1"/>
    <col min="15872" max="15872" width="13.5546875" style="1" customWidth="1"/>
    <col min="15873" max="15873" width="10.88671875" style="1" customWidth="1"/>
    <col min="15874" max="15874" width="13.88671875" style="1" bestFit="1" customWidth="1"/>
    <col min="15875" max="15875" width="25.88671875" style="1" customWidth="1"/>
    <col min="15876" max="15876" width="8" style="1" bestFit="1" customWidth="1"/>
    <col min="15877" max="15879" width="7" style="1" customWidth="1"/>
    <col min="15880" max="15880" width="7.5546875" style="1" customWidth="1"/>
    <col min="15881" max="16125" width="8.88671875" style="1"/>
    <col min="16126" max="16126" width="5.44140625" style="1" customWidth="1"/>
    <col min="16127" max="16127" width="9.44140625" style="1" customWidth="1"/>
    <col min="16128" max="16128" width="13.5546875" style="1" customWidth="1"/>
    <col min="16129" max="16129" width="10.88671875" style="1" customWidth="1"/>
    <col min="16130" max="16130" width="13.88671875" style="1" bestFit="1" customWidth="1"/>
    <col min="16131" max="16131" width="25.88671875" style="1" customWidth="1"/>
    <col min="16132" max="16132" width="8" style="1" bestFit="1" customWidth="1"/>
    <col min="16133" max="16135" width="7" style="1" customWidth="1"/>
    <col min="16136" max="16136" width="7.5546875" style="1" customWidth="1"/>
    <col min="16137" max="16384" width="8.88671875" style="1"/>
  </cols>
  <sheetData>
    <row r="1" spans="1:16136" ht="17.399999999999999" x14ac:dyDescent="0.3">
      <c r="A1" s="79" t="s">
        <v>271</v>
      </c>
      <c r="B1" s="2"/>
      <c r="E1" s="2"/>
      <c r="F1" s="3"/>
      <c r="G1" s="80" t="s">
        <v>287</v>
      </c>
      <c r="H1" s="4"/>
      <c r="I1" s="1"/>
      <c r="J1" s="1"/>
    </row>
    <row r="2" spans="1:16136" s="5" customFormat="1" ht="4.2" x14ac:dyDescent="0.15">
      <c r="B2" s="6"/>
      <c r="E2" s="7"/>
    </row>
    <row r="3" spans="1:16136" s="34" customFormat="1" x14ac:dyDescent="0.25">
      <c r="A3" s="119"/>
      <c r="B3" s="120" t="s">
        <v>123</v>
      </c>
      <c r="C3" s="120"/>
      <c r="D3" s="120" t="s">
        <v>90</v>
      </c>
      <c r="E3" s="121"/>
      <c r="F3" s="122"/>
      <c r="G3" s="119"/>
      <c r="H3" s="42"/>
      <c r="I3" s="42"/>
      <c r="J3" s="42"/>
    </row>
    <row r="4" spans="1:16136" s="34" customFormat="1" ht="13.8" thickBot="1" x14ac:dyDescent="0.3">
      <c r="A4" s="119"/>
      <c r="B4" s="119"/>
      <c r="C4" s="119"/>
      <c r="D4" s="119"/>
      <c r="E4" s="121"/>
      <c r="F4" s="122"/>
      <c r="G4" s="119"/>
      <c r="H4" s="42"/>
      <c r="I4" s="42"/>
      <c r="J4" s="42"/>
    </row>
    <row r="5" spans="1:16136" s="34" customFormat="1" ht="13.8" thickBot="1" x14ac:dyDescent="0.3">
      <c r="A5" s="62" t="s">
        <v>137</v>
      </c>
      <c r="B5" s="123" t="s">
        <v>0</v>
      </c>
      <c r="C5" s="124" t="s">
        <v>1</v>
      </c>
      <c r="D5" s="125" t="s">
        <v>2</v>
      </c>
      <c r="E5" s="125" t="s">
        <v>3</v>
      </c>
      <c r="F5" s="125" t="s">
        <v>4</v>
      </c>
      <c r="G5" s="126" t="s">
        <v>95</v>
      </c>
      <c r="H5" s="117" t="s">
        <v>283</v>
      </c>
      <c r="I5" s="42"/>
      <c r="J5" s="42"/>
    </row>
    <row r="6" spans="1:16136" x14ac:dyDescent="0.25">
      <c r="A6" s="127">
        <v>1</v>
      </c>
      <c r="B6" s="128" t="s">
        <v>511</v>
      </c>
      <c r="C6" s="129" t="s">
        <v>234</v>
      </c>
      <c r="D6" s="130">
        <v>40260</v>
      </c>
      <c r="E6" s="131" t="s">
        <v>682</v>
      </c>
      <c r="F6" s="131" t="s">
        <v>290</v>
      </c>
      <c r="G6" s="132">
        <v>44.3</v>
      </c>
      <c r="H6" s="116" t="str">
        <f>IF(ISBLANK(G6),"",IF(G6&lt;=39.25,"KSM",IF(G6&lt;=41.25,"I A",IF(G6&lt;=44.24,"II A",IF(G6&lt;=47.74,"III A",IF(G6&lt;=51.74,"I JA",IF(G6&lt;=55.24,"II JA",IF(G6&lt;=58.24,"III JA"))))))))</f>
        <v>III A</v>
      </c>
    </row>
    <row r="7" spans="1:16136" x14ac:dyDescent="0.25">
      <c r="A7" s="127">
        <v>2</v>
      </c>
      <c r="B7" s="128" t="s">
        <v>216</v>
      </c>
      <c r="C7" s="129" t="s">
        <v>217</v>
      </c>
      <c r="D7" s="130">
        <v>40377</v>
      </c>
      <c r="E7" s="131" t="s">
        <v>336</v>
      </c>
      <c r="F7" s="131" t="s">
        <v>210</v>
      </c>
      <c r="G7" s="132">
        <v>49.08</v>
      </c>
      <c r="H7" s="116" t="str">
        <f>IF(ISBLANK(G7),"",IF(G7&lt;=39.25,"KSM",IF(G7&lt;=41.25,"I A",IF(G7&lt;=44.24,"II A",IF(G7&lt;=47.74,"III A",IF(G7&lt;=51.74,"I JA",IF(G7&lt;=55.24,"II JA",IF(G7&lt;=58.24,"III JA"))))))))</f>
        <v>I JA</v>
      </c>
    </row>
    <row r="8" spans="1:16136" x14ac:dyDescent="0.25">
      <c r="A8" s="127">
        <v>3</v>
      </c>
      <c r="B8" s="128" t="s">
        <v>45</v>
      </c>
      <c r="C8" s="129" t="s">
        <v>519</v>
      </c>
      <c r="D8" s="130">
        <v>40416</v>
      </c>
      <c r="E8" s="131" t="s">
        <v>682</v>
      </c>
      <c r="F8" s="131" t="s">
        <v>18</v>
      </c>
      <c r="G8" s="132">
        <v>49.19</v>
      </c>
      <c r="H8" s="116" t="str">
        <f t="shared" ref="H8:H19" si="0">IF(ISBLANK(G8),"",IF(G8&lt;=39.25,"KSM",IF(G8&lt;=41.25,"I A",IF(G8&lt;=44.24,"II A",IF(G8&lt;=47.74,"III A",IF(G8&lt;=51.74,"I JA",IF(G8&lt;=55.24,"II JA",IF(G8&lt;=58.24,"III JA"))))))))</f>
        <v>I JA</v>
      </c>
    </row>
    <row r="9" spans="1:16136" x14ac:dyDescent="0.25">
      <c r="A9" s="127">
        <v>4</v>
      </c>
      <c r="B9" s="128" t="s">
        <v>52</v>
      </c>
      <c r="C9" s="129" t="s">
        <v>301</v>
      </c>
      <c r="D9" s="130" t="s">
        <v>302</v>
      </c>
      <c r="E9" s="131" t="s">
        <v>303</v>
      </c>
      <c r="F9" s="131" t="s">
        <v>304</v>
      </c>
      <c r="G9" s="132">
        <v>50.66</v>
      </c>
      <c r="H9" s="116" t="str">
        <f t="shared" si="0"/>
        <v>I JA</v>
      </c>
    </row>
    <row r="10" spans="1:16136" x14ac:dyDescent="0.25">
      <c r="A10" s="127">
        <v>5</v>
      </c>
      <c r="B10" s="128" t="s">
        <v>15</v>
      </c>
      <c r="C10" s="129" t="s">
        <v>518</v>
      </c>
      <c r="D10" s="130">
        <v>40347</v>
      </c>
      <c r="E10" s="131" t="s">
        <v>682</v>
      </c>
      <c r="F10" s="131" t="s">
        <v>18</v>
      </c>
      <c r="G10" s="132">
        <v>50.7</v>
      </c>
      <c r="H10" s="116" t="str">
        <f t="shared" si="0"/>
        <v>I JA</v>
      </c>
    </row>
    <row r="11" spans="1:16136" x14ac:dyDescent="0.25">
      <c r="A11" s="127">
        <v>6</v>
      </c>
      <c r="B11" s="128" t="s">
        <v>50</v>
      </c>
      <c r="C11" s="129" t="s">
        <v>215</v>
      </c>
      <c r="D11" s="130">
        <v>40760</v>
      </c>
      <c r="E11" s="131" t="s">
        <v>336</v>
      </c>
      <c r="F11" s="131" t="s">
        <v>210</v>
      </c>
      <c r="G11" s="132">
        <v>51.24</v>
      </c>
      <c r="H11" s="116" t="str">
        <f t="shared" si="0"/>
        <v>I JA</v>
      </c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  <c r="AMH11" s="42"/>
      <c r="AMI11" s="42"/>
      <c r="AMJ11" s="42"/>
      <c r="AMK11" s="42"/>
      <c r="AML11" s="42"/>
      <c r="AMM11" s="42"/>
      <c r="AMN11" s="42"/>
      <c r="AMO11" s="42"/>
      <c r="AMP11" s="42"/>
      <c r="AMQ11" s="42"/>
      <c r="AMR11" s="42"/>
      <c r="AMS11" s="42"/>
      <c r="AMT11" s="42"/>
      <c r="AMU11" s="42"/>
      <c r="AMV11" s="42"/>
      <c r="AMW11" s="42"/>
      <c r="AMX11" s="42"/>
      <c r="AMY11" s="42"/>
      <c r="AMZ11" s="42"/>
      <c r="ANA11" s="42"/>
      <c r="ANB11" s="42"/>
      <c r="ANC11" s="42"/>
      <c r="AND11" s="42"/>
      <c r="ANE11" s="42"/>
      <c r="ANF11" s="42"/>
      <c r="ANG11" s="42"/>
      <c r="ANH11" s="42"/>
      <c r="ANI11" s="42"/>
      <c r="ANJ11" s="42"/>
      <c r="ANK11" s="42"/>
      <c r="ANL11" s="42"/>
      <c r="ANM11" s="42"/>
      <c r="ANN11" s="42"/>
      <c r="ANO11" s="42"/>
      <c r="ANP11" s="42"/>
      <c r="ANQ11" s="42"/>
      <c r="ANR11" s="42"/>
      <c r="ANS11" s="42"/>
      <c r="ANT11" s="42"/>
      <c r="ANU11" s="42"/>
      <c r="ANV11" s="42"/>
      <c r="ANW11" s="42"/>
      <c r="ANX11" s="42"/>
      <c r="ANY11" s="42"/>
      <c r="ANZ11" s="42"/>
      <c r="AOA11" s="42"/>
      <c r="AOB11" s="42"/>
      <c r="AOC11" s="42"/>
      <c r="AOD11" s="42"/>
      <c r="AOE11" s="42"/>
      <c r="AOF11" s="42"/>
      <c r="AOG11" s="42"/>
      <c r="AOH11" s="42"/>
      <c r="AOI11" s="42"/>
      <c r="AOJ11" s="42"/>
      <c r="AOK11" s="42"/>
      <c r="AOL11" s="42"/>
      <c r="AOM11" s="42"/>
      <c r="AON11" s="42"/>
      <c r="AOO11" s="42"/>
      <c r="AOP11" s="42"/>
      <c r="AOQ11" s="42"/>
      <c r="AOR11" s="42"/>
      <c r="AOS11" s="42"/>
      <c r="AOT11" s="42"/>
      <c r="AOU11" s="42"/>
      <c r="AOV11" s="42"/>
      <c r="AOW11" s="42"/>
      <c r="AOX11" s="42"/>
      <c r="AOY11" s="42"/>
      <c r="AOZ11" s="42"/>
      <c r="APA11" s="42"/>
      <c r="APB11" s="42"/>
      <c r="APC11" s="42"/>
      <c r="APD11" s="42"/>
      <c r="APE11" s="42"/>
      <c r="APF11" s="42"/>
      <c r="APG11" s="42"/>
      <c r="APH11" s="42"/>
      <c r="API11" s="42"/>
      <c r="APJ11" s="42"/>
      <c r="APK11" s="42"/>
      <c r="APL11" s="42"/>
      <c r="APM11" s="42"/>
      <c r="APN11" s="42"/>
      <c r="APO11" s="42"/>
      <c r="APP11" s="42"/>
      <c r="APQ11" s="42"/>
      <c r="APR11" s="42"/>
      <c r="APS11" s="42"/>
      <c r="APT11" s="42"/>
      <c r="APU11" s="42"/>
      <c r="APV11" s="42"/>
      <c r="APW11" s="42"/>
      <c r="APX11" s="42"/>
      <c r="APY11" s="42"/>
      <c r="APZ11" s="42"/>
      <c r="AQA11" s="42"/>
      <c r="AQB11" s="42"/>
      <c r="AQC11" s="42"/>
      <c r="AQD11" s="42"/>
      <c r="AQE11" s="42"/>
      <c r="AQF11" s="42"/>
      <c r="AQG11" s="42"/>
      <c r="AQH11" s="42"/>
      <c r="AQI11" s="42"/>
      <c r="AQJ11" s="42"/>
      <c r="AQK11" s="42"/>
      <c r="AQL11" s="42"/>
      <c r="AQM11" s="42"/>
      <c r="AQN11" s="42"/>
      <c r="AQO11" s="42"/>
      <c r="AQP11" s="42"/>
      <c r="AQQ11" s="42"/>
      <c r="AQR11" s="42"/>
      <c r="AQS11" s="42"/>
      <c r="AQT11" s="42"/>
      <c r="AQU11" s="42"/>
      <c r="AQV11" s="42"/>
      <c r="AQW11" s="42"/>
      <c r="AQX11" s="42"/>
      <c r="AQY11" s="42"/>
      <c r="AQZ11" s="42"/>
      <c r="ARA11" s="42"/>
      <c r="ARB11" s="42"/>
      <c r="ARC11" s="42"/>
      <c r="ARD11" s="42"/>
      <c r="ARE11" s="42"/>
      <c r="ARF11" s="42"/>
      <c r="ARG11" s="42"/>
      <c r="ARH11" s="42"/>
      <c r="ARI11" s="42"/>
      <c r="ARJ11" s="42"/>
      <c r="ARK11" s="42"/>
      <c r="ARL11" s="42"/>
      <c r="ARM11" s="42"/>
      <c r="ARN11" s="42"/>
      <c r="ARO11" s="42"/>
      <c r="ARP11" s="42"/>
      <c r="ARQ11" s="42"/>
      <c r="ARR11" s="42"/>
      <c r="ARS11" s="42"/>
      <c r="ART11" s="42"/>
      <c r="ARU11" s="42"/>
      <c r="ARV11" s="42"/>
      <c r="ARW11" s="42"/>
      <c r="ARX11" s="42"/>
      <c r="ARY11" s="42"/>
      <c r="ARZ11" s="42"/>
      <c r="ASA11" s="42"/>
      <c r="ASB11" s="42"/>
      <c r="ASC11" s="42"/>
      <c r="ASD11" s="42"/>
      <c r="ASE11" s="42"/>
      <c r="ASF11" s="42"/>
      <c r="ASG11" s="42"/>
      <c r="ASH11" s="42"/>
      <c r="ASI11" s="42"/>
      <c r="ASJ11" s="42"/>
      <c r="ASK11" s="42"/>
      <c r="ASL11" s="42"/>
      <c r="ASM11" s="42"/>
      <c r="ASN11" s="42"/>
      <c r="ASO11" s="42"/>
      <c r="ASP11" s="42"/>
      <c r="ASQ11" s="42"/>
      <c r="ASR11" s="42"/>
      <c r="ASS11" s="42"/>
      <c r="AST11" s="42"/>
      <c r="ASU11" s="42"/>
      <c r="ASV11" s="42"/>
      <c r="ASW11" s="42"/>
      <c r="ASX11" s="42"/>
      <c r="ASY11" s="42"/>
      <c r="ASZ11" s="42"/>
      <c r="ATA11" s="42"/>
      <c r="ATB11" s="42"/>
      <c r="ATC11" s="42"/>
      <c r="ATD11" s="42"/>
      <c r="ATE11" s="42"/>
      <c r="ATF11" s="42"/>
      <c r="ATG11" s="42"/>
      <c r="ATH11" s="42"/>
      <c r="ATI11" s="42"/>
      <c r="ATJ11" s="42"/>
      <c r="ATK11" s="42"/>
      <c r="ATL11" s="42"/>
      <c r="ATM11" s="42"/>
      <c r="ATN11" s="42"/>
      <c r="ATO11" s="42"/>
      <c r="ATP11" s="42"/>
      <c r="ATQ11" s="42"/>
      <c r="ATR11" s="42"/>
      <c r="ATS11" s="42"/>
      <c r="ATT11" s="42"/>
      <c r="ATU11" s="42"/>
      <c r="ATV11" s="42"/>
      <c r="ATW11" s="42"/>
      <c r="ATX11" s="42"/>
      <c r="ATY11" s="42"/>
      <c r="ATZ11" s="42"/>
      <c r="AUA11" s="42"/>
      <c r="AUB11" s="42"/>
      <c r="AUC11" s="42"/>
      <c r="AUD11" s="42"/>
      <c r="AUE11" s="42"/>
      <c r="AUF11" s="42"/>
      <c r="AUG11" s="42"/>
      <c r="AUH11" s="42"/>
      <c r="AUI11" s="42"/>
      <c r="AUJ11" s="42"/>
      <c r="AUK11" s="42"/>
      <c r="AUL11" s="42"/>
      <c r="AUM11" s="42"/>
      <c r="AUN11" s="42"/>
      <c r="AUO11" s="42"/>
      <c r="AUP11" s="42"/>
      <c r="AUQ11" s="42"/>
      <c r="AUR11" s="42"/>
      <c r="AUS11" s="42"/>
      <c r="AUT11" s="42"/>
      <c r="AUU11" s="42"/>
      <c r="AUV11" s="42"/>
      <c r="AUW11" s="42"/>
      <c r="AUX11" s="42"/>
      <c r="AUY11" s="42"/>
      <c r="AUZ11" s="42"/>
      <c r="AVA11" s="42"/>
      <c r="AVB11" s="42"/>
      <c r="AVC11" s="42"/>
      <c r="AVD11" s="42"/>
      <c r="AVE11" s="42"/>
      <c r="AVF11" s="42"/>
      <c r="AVG11" s="42"/>
      <c r="AVH11" s="42"/>
      <c r="AVI11" s="42"/>
      <c r="AVJ11" s="42"/>
      <c r="AVK11" s="42"/>
      <c r="AVL11" s="42"/>
      <c r="AVM11" s="42"/>
      <c r="AVN11" s="42"/>
      <c r="AVO11" s="42"/>
      <c r="AVP11" s="42"/>
      <c r="AVQ11" s="42"/>
      <c r="AVR11" s="42"/>
      <c r="AVS11" s="42"/>
      <c r="AVT11" s="42"/>
      <c r="AVU11" s="42"/>
      <c r="AVV11" s="42"/>
      <c r="AVW11" s="42"/>
      <c r="AVX11" s="42"/>
      <c r="AVY11" s="42"/>
      <c r="AVZ11" s="42"/>
      <c r="AWA11" s="42"/>
      <c r="AWB11" s="42"/>
      <c r="AWC11" s="42"/>
      <c r="AWD11" s="42"/>
      <c r="AWE11" s="42"/>
      <c r="AWF11" s="42"/>
      <c r="AWG11" s="42"/>
      <c r="AWH11" s="42"/>
      <c r="AWI11" s="42"/>
      <c r="AWJ11" s="42"/>
      <c r="AWK11" s="42"/>
      <c r="AWL11" s="42"/>
      <c r="AWM11" s="42"/>
      <c r="AWN11" s="42"/>
      <c r="AWO11" s="42"/>
      <c r="AWP11" s="42"/>
      <c r="AWQ11" s="42"/>
      <c r="AWR11" s="42"/>
      <c r="AWS11" s="42"/>
      <c r="AWT11" s="42"/>
      <c r="AWU11" s="42"/>
      <c r="AWV11" s="42"/>
      <c r="AWW11" s="42"/>
      <c r="AWX11" s="42"/>
      <c r="AWY11" s="42"/>
      <c r="AWZ11" s="42"/>
      <c r="AXA11" s="42"/>
      <c r="AXB11" s="42"/>
      <c r="AXC11" s="42"/>
      <c r="AXD11" s="42"/>
      <c r="AXE11" s="42"/>
      <c r="AXF11" s="42"/>
      <c r="AXG11" s="42"/>
      <c r="AXH11" s="42"/>
      <c r="AXI11" s="42"/>
      <c r="AXJ11" s="42"/>
      <c r="AXK11" s="42"/>
      <c r="AXL11" s="42"/>
      <c r="AXM11" s="42"/>
      <c r="AXN11" s="42"/>
      <c r="AXO11" s="42"/>
      <c r="AXP11" s="42"/>
      <c r="AXQ11" s="42"/>
      <c r="AXR11" s="42"/>
      <c r="AXS11" s="42"/>
      <c r="AXT11" s="42"/>
      <c r="AXU11" s="42"/>
      <c r="AXV11" s="42"/>
      <c r="AXW11" s="42"/>
      <c r="AXX11" s="42"/>
      <c r="AXY11" s="42"/>
      <c r="AXZ11" s="42"/>
      <c r="AYA11" s="42"/>
      <c r="AYB11" s="42"/>
      <c r="AYC11" s="42"/>
      <c r="AYD11" s="42"/>
      <c r="AYE11" s="42"/>
      <c r="AYF11" s="42"/>
      <c r="AYG11" s="42"/>
      <c r="AYH11" s="42"/>
      <c r="AYI11" s="42"/>
      <c r="AYJ11" s="42"/>
      <c r="AYK11" s="42"/>
      <c r="AYL11" s="42"/>
      <c r="AYM11" s="42"/>
      <c r="AYN11" s="42"/>
      <c r="AYO11" s="42"/>
      <c r="AYP11" s="42"/>
      <c r="AYQ11" s="42"/>
      <c r="AYR11" s="42"/>
      <c r="AYS11" s="42"/>
      <c r="AYT11" s="42"/>
      <c r="AYU11" s="42"/>
      <c r="AYV11" s="42"/>
      <c r="AYW11" s="42"/>
      <c r="AYX11" s="42"/>
      <c r="AYY11" s="42"/>
      <c r="AYZ11" s="42"/>
      <c r="AZA11" s="42"/>
      <c r="AZB11" s="42"/>
      <c r="AZC11" s="42"/>
      <c r="AZD11" s="42"/>
      <c r="AZE11" s="42"/>
      <c r="AZF11" s="42"/>
      <c r="AZG11" s="42"/>
      <c r="AZH11" s="42"/>
      <c r="AZI11" s="42"/>
      <c r="AZJ11" s="42"/>
      <c r="AZK11" s="42"/>
      <c r="AZL11" s="42"/>
      <c r="AZM11" s="42"/>
      <c r="AZN11" s="42"/>
      <c r="AZO11" s="42"/>
      <c r="AZP11" s="42"/>
      <c r="AZQ11" s="42"/>
      <c r="AZR11" s="42"/>
      <c r="AZS11" s="42"/>
      <c r="AZT11" s="42"/>
      <c r="AZU11" s="42"/>
      <c r="AZV11" s="42"/>
      <c r="AZW11" s="42"/>
      <c r="AZX11" s="42"/>
      <c r="AZY11" s="42"/>
      <c r="AZZ11" s="42"/>
      <c r="BAA11" s="42"/>
      <c r="BAB11" s="42"/>
      <c r="BAC11" s="42"/>
      <c r="BAD11" s="42"/>
      <c r="BAE11" s="42"/>
      <c r="BAF11" s="42"/>
      <c r="BAG11" s="42"/>
      <c r="BAH11" s="42"/>
      <c r="BAI11" s="42"/>
      <c r="BAJ11" s="42"/>
      <c r="BAK11" s="42"/>
      <c r="BAL11" s="42"/>
      <c r="BAM11" s="42"/>
      <c r="BAN11" s="42"/>
      <c r="BAO11" s="42"/>
      <c r="BAP11" s="42"/>
      <c r="BAQ11" s="42"/>
      <c r="BAR11" s="42"/>
      <c r="BAS11" s="42"/>
      <c r="BAT11" s="42"/>
      <c r="BAU11" s="42"/>
      <c r="BAV11" s="42"/>
      <c r="BAW11" s="42"/>
      <c r="BAX11" s="42"/>
      <c r="BAY11" s="42"/>
      <c r="BAZ11" s="42"/>
      <c r="BBA11" s="42"/>
      <c r="BBB11" s="42"/>
      <c r="BBC11" s="42"/>
      <c r="BBD11" s="42"/>
      <c r="BBE11" s="42"/>
      <c r="BBF11" s="42"/>
      <c r="BBG11" s="42"/>
      <c r="BBH11" s="42"/>
      <c r="BBI11" s="42"/>
      <c r="BBJ11" s="42"/>
      <c r="BBK11" s="42"/>
      <c r="BBL11" s="42"/>
      <c r="BBM11" s="42"/>
      <c r="BBN11" s="42"/>
      <c r="BBO11" s="42"/>
      <c r="BBP11" s="42"/>
      <c r="BBQ11" s="42"/>
      <c r="BBR11" s="42"/>
      <c r="BBS11" s="42"/>
      <c r="BBT11" s="42"/>
      <c r="BBU11" s="42"/>
      <c r="BBV11" s="42"/>
      <c r="BBW11" s="42"/>
      <c r="BBX11" s="42"/>
      <c r="BBY11" s="42"/>
      <c r="BBZ11" s="42"/>
      <c r="BCA11" s="42"/>
      <c r="BCB11" s="42"/>
      <c r="BCC11" s="42"/>
      <c r="BCD11" s="42"/>
      <c r="BCE11" s="42"/>
      <c r="BCF11" s="42"/>
      <c r="BCG11" s="42"/>
      <c r="BCH11" s="42"/>
      <c r="BCI11" s="42"/>
      <c r="BCJ11" s="42"/>
      <c r="BCK11" s="42"/>
      <c r="BCL11" s="42"/>
      <c r="BCM11" s="42"/>
      <c r="BCN11" s="42"/>
      <c r="BCO11" s="42"/>
      <c r="BCP11" s="42"/>
      <c r="BCQ11" s="42"/>
      <c r="BCR11" s="42"/>
      <c r="BCS11" s="42"/>
      <c r="BCT11" s="42"/>
      <c r="BCU11" s="42"/>
      <c r="BCV11" s="42"/>
      <c r="BCW11" s="42"/>
      <c r="BCX11" s="42"/>
      <c r="BCY11" s="42"/>
      <c r="BCZ11" s="42"/>
      <c r="BDA11" s="42"/>
      <c r="BDB11" s="42"/>
      <c r="BDC11" s="42"/>
      <c r="BDD11" s="42"/>
      <c r="BDE11" s="42"/>
      <c r="BDF11" s="42"/>
      <c r="BDG11" s="42"/>
      <c r="BDH11" s="42"/>
      <c r="BDI11" s="42"/>
      <c r="BDJ11" s="42"/>
      <c r="BDK11" s="42"/>
      <c r="BDL11" s="42"/>
      <c r="BDM11" s="42"/>
      <c r="BDN11" s="42"/>
      <c r="BDO11" s="42"/>
      <c r="BDP11" s="42"/>
      <c r="BDQ11" s="42"/>
      <c r="BDR11" s="42"/>
      <c r="BDS11" s="42"/>
      <c r="BDT11" s="42"/>
      <c r="BDU11" s="42"/>
      <c r="BDV11" s="42"/>
      <c r="BDW11" s="42"/>
      <c r="BDX11" s="42"/>
      <c r="BDY11" s="42"/>
      <c r="BDZ11" s="42"/>
      <c r="BEA11" s="42"/>
      <c r="BEB11" s="42"/>
      <c r="BEC11" s="42"/>
      <c r="BED11" s="42"/>
      <c r="BEE11" s="42"/>
      <c r="BEF11" s="42"/>
      <c r="BEG11" s="42"/>
      <c r="BEH11" s="42"/>
      <c r="BEI11" s="42"/>
      <c r="BEJ11" s="42"/>
      <c r="BEK11" s="42"/>
      <c r="BEL11" s="42"/>
      <c r="BEM11" s="42"/>
      <c r="BEN11" s="42"/>
      <c r="BEO11" s="42"/>
      <c r="BEP11" s="42"/>
      <c r="BEQ11" s="42"/>
      <c r="BER11" s="42"/>
      <c r="BES11" s="42"/>
      <c r="BET11" s="42"/>
      <c r="BEU11" s="42"/>
      <c r="BEV11" s="42"/>
      <c r="BEW11" s="42"/>
      <c r="BEX11" s="42"/>
      <c r="BEY11" s="42"/>
      <c r="BEZ11" s="42"/>
      <c r="BFA11" s="42"/>
      <c r="BFB11" s="42"/>
      <c r="BFC11" s="42"/>
      <c r="BFD11" s="42"/>
      <c r="BFE11" s="42"/>
      <c r="BFF11" s="42"/>
      <c r="BFG11" s="42"/>
      <c r="BFH11" s="42"/>
      <c r="BFI11" s="42"/>
      <c r="BFJ11" s="42"/>
      <c r="BFK11" s="42"/>
      <c r="BFL11" s="42"/>
      <c r="BFM11" s="42"/>
      <c r="BFN11" s="42"/>
      <c r="BFO11" s="42"/>
      <c r="BFP11" s="42"/>
      <c r="BFQ11" s="42"/>
      <c r="BFR11" s="42"/>
      <c r="BFS11" s="42"/>
      <c r="BFT11" s="42"/>
      <c r="BFU11" s="42"/>
      <c r="BFV11" s="42"/>
      <c r="BFW11" s="42"/>
      <c r="BFX11" s="42"/>
      <c r="BFY11" s="42"/>
      <c r="BFZ11" s="42"/>
      <c r="BGA11" s="42"/>
      <c r="BGB11" s="42"/>
      <c r="BGC11" s="42"/>
      <c r="BGD11" s="42"/>
      <c r="BGE11" s="42"/>
      <c r="BGF11" s="42"/>
      <c r="BGG11" s="42"/>
      <c r="BGH11" s="42"/>
      <c r="BGI11" s="42"/>
      <c r="BGJ11" s="42"/>
      <c r="BGK11" s="42"/>
      <c r="BGL11" s="42"/>
      <c r="BGM11" s="42"/>
      <c r="BGN11" s="42"/>
      <c r="BGO11" s="42"/>
      <c r="BGP11" s="42"/>
      <c r="BGQ11" s="42"/>
      <c r="BGR11" s="42"/>
      <c r="BGS11" s="42"/>
      <c r="BGT11" s="42"/>
      <c r="BGU11" s="42"/>
      <c r="BGV11" s="42"/>
      <c r="BGW11" s="42"/>
      <c r="BGX11" s="42"/>
      <c r="BGY11" s="42"/>
      <c r="BGZ11" s="42"/>
      <c r="BHA11" s="42"/>
      <c r="BHB11" s="42"/>
      <c r="BHC11" s="42"/>
      <c r="BHD11" s="42"/>
      <c r="BHE11" s="42"/>
      <c r="BHF11" s="42"/>
      <c r="BHG11" s="42"/>
      <c r="BHH11" s="42"/>
      <c r="BHI11" s="42"/>
      <c r="BHJ11" s="42"/>
      <c r="BHK11" s="42"/>
      <c r="BHL11" s="42"/>
      <c r="BHM11" s="42"/>
      <c r="BHN11" s="42"/>
      <c r="BHO11" s="42"/>
      <c r="BHP11" s="42"/>
      <c r="BHQ11" s="42"/>
      <c r="BHR11" s="42"/>
      <c r="BHS11" s="42"/>
      <c r="BHT11" s="42"/>
      <c r="BHU11" s="42"/>
      <c r="BHV11" s="42"/>
      <c r="BHW11" s="42"/>
      <c r="BHX11" s="42"/>
      <c r="BHY11" s="42"/>
      <c r="BHZ11" s="42"/>
      <c r="BIA11" s="42"/>
      <c r="BIB11" s="42"/>
      <c r="BIC11" s="42"/>
      <c r="BID11" s="42"/>
      <c r="BIE11" s="42"/>
      <c r="BIF11" s="42"/>
      <c r="BIG11" s="42"/>
      <c r="BIH11" s="42"/>
      <c r="BII11" s="42"/>
      <c r="BIJ11" s="42"/>
      <c r="BIK11" s="42"/>
      <c r="BIL11" s="42"/>
      <c r="BIM11" s="42"/>
      <c r="BIN11" s="42"/>
      <c r="BIO11" s="42"/>
      <c r="BIP11" s="42"/>
      <c r="BIQ11" s="42"/>
      <c r="BIR11" s="42"/>
      <c r="BIS11" s="42"/>
      <c r="BIT11" s="42"/>
      <c r="BIU11" s="42"/>
      <c r="BIV11" s="42"/>
      <c r="BIW11" s="42"/>
      <c r="BIX11" s="42"/>
      <c r="BIY11" s="42"/>
      <c r="BIZ11" s="42"/>
      <c r="BJA11" s="42"/>
      <c r="BJB11" s="42"/>
      <c r="BJC11" s="42"/>
      <c r="BJD11" s="42"/>
      <c r="BJE11" s="42"/>
      <c r="BJF11" s="42"/>
      <c r="BJG11" s="42"/>
      <c r="BJH11" s="42"/>
      <c r="BJI11" s="42"/>
      <c r="BJJ11" s="42"/>
      <c r="BJK11" s="42"/>
      <c r="BJL11" s="42"/>
      <c r="BJM11" s="42"/>
      <c r="BJN11" s="42"/>
      <c r="BJO11" s="42"/>
      <c r="BJP11" s="42"/>
      <c r="BJQ11" s="42"/>
      <c r="BJR11" s="42"/>
      <c r="BJS11" s="42"/>
      <c r="BJT11" s="42"/>
      <c r="BJU11" s="42"/>
      <c r="BJV11" s="42"/>
      <c r="BJW11" s="42"/>
      <c r="BJX11" s="42"/>
      <c r="BJY11" s="42"/>
      <c r="BJZ11" s="42"/>
      <c r="BKA11" s="42"/>
      <c r="BKB11" s="42"/>
      <c r="BKC11" s="42"/>
      <c r="BKD11" s="42"/>
      <c r="BKE11" s="42"/>
      <c r="BKF11" s="42"/>
      <c r="BKG11" s="42"/>
      <c r="BKH11" s="42"/>
      <c r="BKI11" s="42"/>
      <c r="BKJ11" s="42"/>
      <c r="BKK11" s="42"/>
      <c r="BKL11" s="42"/>
      <c r="BKM11" s="42"/>
      <c r="BKN11" s="42"/>
      <c r="BKO11" s="42"/>
      <c r="BKP11" s="42"/>
      <c r="BKQ11" s="42"/>
      <c r="BKR11" s="42"/>
      <c r="BKS11" s="42"/>
      <c r="BKT11" s="42"/>
      <c r="BKU11" s="42"/>
      <c r="BKV11" s="42"/>
      <c r="BKW11" s="42"/>
      <c r="BKX11" s="42"/>
      <c r="BKY11" s="42"/>
      <c r="BKZ11" s="42"/>
      <c r="BLA11" s="42"/>
      <c r="BLB11" s="42"/>
      <c r="BLC11" s="42"/>
      <c r="BLD11" s="42"/>
      <c r="BLE11" s="42"/>
      <c r="BLF11" s="42"/>
      <c r="BLG11" s="42"/>
      <c r="BLH11" s="42"/>
      <c r="BLI11" s="42"/>
      <c r="BLJ11" s="42"/>
      <c r="BLK11" s="42"/>
      <c r="BLL11" s="42"/>
      <c r="BLM11" s="42"/>
      <c r="BLN11" s="42"/>
      <c r="BLO11" s="42"/>
      <c r="BLP11" s="42"/>
      <c r="BLQ11" s="42"/>
      <c r="BLR11" s="42"/>
      <c r="BLS11" s="42"/>
      <c r="BLT11" s="42"/>
      <c r="BLU11" s="42"/>
      <c r="BLV11" s="42"/>
      <c r="BLW11" s="42"/>
      <c r="BLX11" s="42"/>
      <c r="BLY11" s="42"/>
      <c r="BLZ11" s="42"/>
      <c r="BMA11" s="42"/>
      <c r="BMB11" s="42"/>
      <c r="BMC11" s="42"/>
      <c r="BMD11" s="42"/>
      <c r="BME11" s="42"/>
      <c r="BMF11" s="42"/>
      <c r="BMG11" s="42"/>
      <c r="BMH11" s="42"/>
      <c r="BMI11" s="42"/>
      <c r="BMJ11" s="42"/>
      <c r="BMK11" s="42"/>
      <c r="BML11" s="42"/>
      <c r="BMM11" s="42"/>
      <c r="BMN11" s="42"/>
      <c r="BMO11" s="42"/>
      <c r="BMP11" s="42"/>
      <c r="BMQ11" s="42"/>
      <c r="BMR11" s="42"/>
      <c r="BMS11" s="42"/>
      <c r="BMT11" s="42"/>
      <c r="BMU11" s="42"/>
      <c r="BMV11" s="42"/>
      <c r="BMW11" s="42"/>
      <c r="BMX11" s="42"/>
      <c r="BMY11" s="42"/>
      <c r="BMZ11" s="42"/>
      <c r="BNA11" s="42"/>
      <c r="BNB11" s="42"/>
      <c r="BNC11" s="42"/>
      <c r="BND11" s="42"/>
      <c r="BNE11" s="42"/>
      <c r="BNF11" s="42"/>
      <c r="BNG11" s="42"/>
      <c r="BNH11" s="42"/>
      <c r="BNI11" s="42"/>
      <c r="BNJ11" s="42"/>
      <c r="BNK11" s="42"/>
      <c r="BNL11" s="42"/>
      <c r="BNM11" s="42"/>
      <c r="BNN11" s="42"/>
      <c r="BNO11" s="42"/>
      <c r="BNP11" s="42"/>
      <c r="BNQ11" s="42"/>
      <c r="BNR11" s="42"/>
      <c r="BNS11" s="42"/>
      <c r="BNT11" s="42"/>
      <c r="BNU11" s="42"/>
      <c r="BNV11" s="42"/>
      <c r="BNW11" s="42"/>
      <c r="BNX11" s="42"/>
      <c r="BNY11" s="42"/>
      <c r="BNZ11" s="42"/>
      <c r="BOA11" s="42"/>
      <c r="BOB11" s="42"/>
      <c r="BOC11" s="42"/>
      <c r="BOD11" s="42"/>
      <c r="BOE11" s="42"/>
      <c r="BOF11" s="42"/>
      <c r="BOG11" s="42"/>
      <c r="BOH11" s="42"/>
      <c r="BOI11" s="42"/>
      <c r="BOJ11" s="42"/>
      <c r="BOK11" s="42"/>
      <c r="BOL11" s="42"/>
      <c r="BOM11" s="42"/>
      <c r="BON11" s="42"/>
      <c r="BOO11" s="42"/>
      <c r="BOP11" s="42"/>
      <c r="BOQ11" s="42"/>
      <c r="BOR11" s="42"/>
      <c r="BOS11" s="42"/>
      <c r="BOT11" s="42"/>
      <c r="BOU11" s="42"/>
      <c r="BOV11" s="42"/>
      <c r="BOW11" s="42"/>
      <c r="BOX11" s="42"/>
      <c r="BOY11" s="42"/>
      <c r="BOZ11" s="42"/>
      <c r="BPA11" s="42"/>
      <c r="BPB11" s="42"/>
      <c r="BPC11" s="42"/>
      <c r="BPD11" s="42"/>
      <c r="BPE11" s="42"/>
      <c r="BPF11" s="42"/>
      <c r="BPG11" s="42"/>
      <c r="BPH11" s="42"/>
      <c r="BPI11" s="42"/>
      <c r="BPJ11" s="42"/>
      <c r="BPK11" s="42"/>
      <c r="BPL11" s="42"/>
      <c r="BPM11" s="42"/>
      <c r="BPN11" s="42"/>
      <c r="BPO11" s="42"/>
      <c r="BPP11" s="42"/>
      <c r="BPQ11" s="42"/>
      <c r="BPR11" s="42"/>
      <c r="BPS11" s="42"/>
      <c r="BPT11" s="42"/>
      <c r="BPU11" s="42"/>
      <c r="BPV11" s="42"/>
      <c r="BPW11" s="42"/>
      <c r="BPX11" s="42"/>
      <c r="BPY11" s="42"/>
      <c r="BPZ11" s="42"/>
      <c r="BQA11" s="42"/>
      <c r="BQB11" s="42"/>
      <c r="BQC11" s="42"/>
      <c r="BQD11" s="42"/>
      <c r="BQE11" s="42"/>
      <c r="BQF11" s="42"/>
      <c r="BQG11" s="42"/>
      <c r="BQH11" s="42"/>
      <c r="BQI11" s="42"/>
      <c r="BQJ11" s="42"/>
      <c r="BQK11" s="42"/>
      <c r="BQL11" s="42"/>
      <c r="BQM11" s="42"/>
      <c r="BQN11" s="42"/>
      <c r="BQO11" s="42"/>
      <c r="BQP11" s="42"/>
      <c r="BQQ11" s="42"/>
      <c r="BQR11" s="42"/>
      <c r="BQS11" s="42"/>
      <c r="BQT11" s="42"/>
      <c r="BQU11" s="42"/>
      <c r="BQV11" s="42"/>
      <c r="BQW11" s="42"/>
      <c r="BQX11" s="42"/>
      <c r="BQY11" s="42"/>
      <c r="BQZ11" s="42"/>
      <c r="BRA11" s="42"/>
      <c r="BRB11" s="42"/>
      <c r="BRC11" s="42"/>
      <c r="BRD11" s="42"/>
      <c r="BRE11" s="42"/>
      <c r="BRF11" s="42"/>
      <c r="BRG11" s="42"/>
      <c r="BRH11" s="42"/>
      <c r="BRI11" s="42"/>
      <c r="BRJ11" s="42"/>
      <c r="BRK11" s="42"/>
      <c r="BRL11" s="42"/>
      <c r="BRM11" s="42"/>
      <c r="BRN11" s="42"/>
      <c r="BRO11" s="42"/>
      <c r="BRP11" s="42"/>
      <c r="BRQ11" s="42"/>
      <c r="BRR11" s="42"/>
      <c r="BRS11" s="42"/>
      <c r="BRT11" s="42"/>
      <c r="BRU11" s="42"/>
      <c r="BRV11" s="42"/>
      <c r="BRW11" s="42"/>
      <c r="BRX11" s="42"/>
      <c r="BRY11" s="42"/>
      <c r="BRZ11" s="42"/>
      <c r="BSA11" s="42"/>
      <c r="BSB11" s="42"/>
      <c r="BSC11" s="42"/>
      <c r="BSD11" s="42"/>
      <c r="BSE11" s="42"/>
      <c r="BSF11" s="42"/>
      <c r="BSG11" s="42"/>
      <c r="BSH11" s="42"/>
      <c r="BSI11" s="42"/>
      <c r="BSJ11" s="42"/>
      <c r="BSK11" s="42"/>
      <c r="BSL11" s="42"/>
      <c r="BSM11" s="42"/>
      <c r="BSN11" s="42"/>
      <c r="BSO11" s="42"/>
      <c r="BSP11" s="42"/>
      <c r="BSQ11" s="42"/>
      <c r="BSR11" s="42"/>
      <c r="BSS11" s="42"/>
      <c r="BST11" s="42"/>
      <c r="BSU11" s="42"/>
      <c r="BSV11" s="42"/>
      <c r="BSW11" s="42"/>
      <c r="BSX11" s="42"/>
      <c r="BSY11" s="42"/>
      <c r="BSZ11" s="42"/>
      <c r="BTA11" s="42"/>
      <c r="BTB11" s="42"/>
      <c r="BTC11" s="42"/>
      <c r="BTD11" s="42"/>
      <c r="BTE11" s="42"/>
      <c r="BTF11" s="42"/>
      <c r="BTG11" s="42"/>
      <c r="BTH11" s="42"/>
      <c r="BTI11" s="42"/>
      <c r="BTJ11" s="42"/>
      <c r="BTK11" s="42"/>
      <c r="BTL11" s="42"/>
      <c r="BTM11" s="42"/>
      <c r="BTN11" s="42"/>
      <c r="BTO11" s="42"/>
      <c r="BTP11" s="42"/>
      <c r="BTQ11" s="42"/>
      <c r="BTR11" s="42"/>
      <c r="BTS11" s="42"/>
      <c r="BTT11" s="42"/>
      <c r="BTU11" s="42"/>
      <c r="BTV11" s="42"/>
      <c r="BTW11" s="42"/>
      <c r="BTX11" s="42"/>
      <c r="BTY11" s="42"/>
      <c r="BTZ11" s="42"/>
      <c r="BUA11" s="42"/>
      <c r="BUB11" s="42"/>
      <c r="BUC11" s="42"/>
      <c r="BUD11" s="42"/>
      <c r="BUE11" s="42"/>
      <c r="BUF11" s="42"/>
      <c r="BUG11" s="42"/>
      <c r="BUH11" s="42"/>
      <c r="BUI11" s="42"/>
      <c r="BUJ11" s="42"/>
      <c r="BUK11" s="42"/>
      <c r="BUL11" s="42"/>
      <c r="BUM11" s="42"/>
      <c r="BUN11" s="42"/>
      <c r="BUO11" s="42"/>
      <c r="BUP11" s="42"/>
      <c r="BUQ11" s="42"/>
      <c r="BUR11" s="42"/>
      <c r="BUS11" s="42"/>
      <c r="BUT11" s="42"/>
      <c r="BUU11" s="42"/>
      <c r="BUV11" s="42"/>
      <c r="BUW11" s="42"/>
      <c r="BUX11" s="42"/>
      <c r="BUY11" s="42"/>
      <c r="BUZ11" s="42"/>
      <c r="BVA11" s="42"/>
      <c r="BVB11" s="42"/>
      <c r="BVC11" s="42"/>
      <c r="BVD11" s="42"/>
      <c r="BVE11" s="42"/>
      <c r="BVF11" s="42"/>
      <c r="BVG11" s="42"/>
      <c r="BVH11" s="42"/>
      <c r="BVI11" s="42"/>
      <c r="BVJ11" s="42"/>
      <c r="BVK11" s="42"/>
      <c r="BVL11" s="42"/>
      <c r="BVM11" s="42"/>
      <c r="BVN11" s="42"/>
      <c r="BVO11" s="42"/>
      <c r="BVP11" s="42"/>
      <c r="BVQ11" s="42"/>
      <c r="BVR11" s="42"/>
      <c r="BVS11" s="42"/>
      <c r="BVT11" s="42"/>
      <c r="BVU11" s="42"/>
      <c r="BVV11" s="42"/>
      <c r="BVW11" s="42"/>
      <c r="BVX11" s="42"/>
      <c r="BVY11" s="42"/>
      <c r="BVZ11" s="42"/>
      <c r="BWA11" s="42"/>
      <c r="BWB11" s="42"/>
      <c r="BWC11" s="42"/>
      <c r="BWD11" s="42"/>
      <c r="BWE11" s="42"/>
      <c r="BWF11" s="42"/>
      <c r="BWG11" s="42"/>
      <c r="BWH11" s="42"/>
      <c r="BWI11" s="42"/>
      <c r="BWJ11" s="42"/>
      <c r="BWK11" s="42"/>
      <c r="BWL11" s="42"/>
      <c r="BWM11" s="42"/>
      <c r="BWN11" s="42"/>
      <c r="BWO11" s="42"/>
      <c r="BWP11" s="42"/>
      <c r="BWQ11" s="42"/>
      <c r="BWR11" s="42"/>
      <c r="BWS11" s="42"/>
      <c r="BWT11" s="42"/>
      <c r="BWU11" s="42"/>
      <c r="BWV11" s="42"/>
      <c r="BWW11" s="42"/>
      <c r="BWX11" s="42"/>
      <c r="BWY11" s="42"/>
      <c r="BWZ11" s="42"/>
      <c r="BXA11" s="42"/>
      <c r="BXB11" s="42"/>
      <c r="BXC11" s="42"/>
      <c r="BXD11" s="42"/>
      <c r="BXE11" s="42"/>
      <c r="BXF11" s="42"/>
      <c r="BXG11" s="42"/>
      <c r="BXH11" s="42"/>
      <c r="BXI11" s="42"/>
      <c r="BXJ11" s="42"/>
      <c r="BXK11" s="42"/>
      <c r="BXL11" s="42"/>
      <c r="BXM11" s="42"/>
      <c r="BXN11" s="42"/>
      <c r="BXO11" s="42"/>
      <c r="BXP11" s="42"/>
      <c r="BXQ11" s="42"/>
      <c r="BXR11" s="42"/>
      <c r="BXS11" s="42"/>
      <c r="BXT11" s="42"/>
      <c r="BXU11" s="42"/>
      <c r="BXV11" s="42"/>
      <c r="BXW11" s="42"/>
      <c r="BXX11" s="42"/>
      <c r="BXY11" s="42"/>
      <c r="BXZ11" s="42"/>
      <c r="BYA11" s="42"/>
      <c r="BYB11" s="42"/>
      <c r="BYC11" s="42"/>
      <c r="BYD11" s="42"/>
      <c r="BYE11" s="42"/>
      <c r="BYF11" s="42"/>
      <c r="BYG11" s="42"/>
      <c r="BYH11" s="42"/>
      <c r="BYI11" s="42"/>
      <c r="BYJ11" s="42"/>
      <c r="BYK11" s="42"/>
      <c r="BYL11" s="42"/>
      <c r="BYM11" s="42"/>
      <c r="BYN11" s="42"/>
      <c r="BYO11" s="42"/>
      <c r="BYP11" s="42"/>
      <c r="BYQ11" s="42"/>
      <c r="BYR11" s="42"/>
      <c r="BYS11" s="42"/>
      <c r="BYT11" s="42"/>
      <c r="BYU11" s="42"/>
      <c r="BYV11" s="42"/>
      <c r="BYW11" s="42"/>
      <c r="BYX11" s="42"/>
      <c r="BYY11" s="42"/>
      <c r="BYZ11" s="42"/>
      <c r="BZA11" s="42"/>
      <c r="BZB11" s="42"/>
      <c r="BZC11" s="42"/>
      <c r="BZD11" s="42"/>
      <c r="BZE11" s="42"/>
      <c r="BZF11" s="42"/>
      <c r="BZG11" s="42"/>
      <c r="BZH11" s="42"/>
      <c r="BZI11" s="42"/>
      <c r="BZJ11" s="42"/>
      <c r="BZK11" s="42"/>
      <c r="BZL11" s="42"/>
      <c r="BZM11" s="42"/>
      <c r="BZN11" s="42"/>
      <c r="BZO11" s="42"/>
      <c r="BZP11" s="42"/>
      <c r="BZQ11" s="42"/>
      <c r="BZR11" s="42"/>
      <c r="BZS11" s="42"/>
      <c r="BZT11" s="42"/>
      <c r="BZU11" s="42"/>
      <c r="BZV11" s="42"/>
      <c r="BZW11" s="42"/>
      <c r="BZX11" s="42"/>
      <c r="BZY11" s="42"/>
      <c r="BZZ11" s="42"/>
      <c r="CAA11" s="42"/>
      <c r="CAB11" s="42"/>
      <c r="CAC11" s="42"/>
      <c r="CAD11" s="42"/>
      <c r="CAE11" s="42"/>
      <c r="CAF11" s="42"/>
      <c r="CAG11" s="42"/>
      <c r="CAH11" s="42"/>
      <c r="CAI11" s="42"/>
      <c r="CAJ11" s="42"/>
      <c r="CAK11" s="42"/>
      <c r="CAL11" s="42"/>
      <c r="CAM11" s="42"/>
      <c r="CAN11" s="42"/>
      <c r="CAO11" s="42"/>
      <c r="CAP11" s="42"/>
      <c r="CAQ11" s="42"/>
      <c r="CAR11" s="42"/>
      <c r="CAS11" s="42"/>
      <c r="CAT11" s="42"/>
      <c r="CAU11" s="42"/>
      <c r="CAV11" s="42"/>
      <c r="CAW11" s="42"/>
      <c r="CAX11" s="42"/>
      <c r="CAY11" s="42"/>
      <c r="CAZ11" s="42"/>
      <c r="CBA11" s="42"/>
      <c r="CBB11" s="42"/>
      <c r="CBC11" s="42"/>
      <c r="CBD11" s="42"/>
      <c r="CBE11" s="42"/>
      <c r="CBF11" s="42"/>
      <c r="CBG11" s="42"/>
      <c r="CBH11" s="42"/>
      <c r="CBI11" s="42"/>
      <c r="CBJ11" s="42"/>
      <c r="CBK11" s="42"/>
      <c r="CBL11" s="42"/>
      <c r="CBM11" s="42"/>
      <c r="CBN11" s="42"/>
      <c r="CBO11" s="42"/>
      <c r="CBP11" s="42"/>
      <c r="CBQ11" s="42"/>
      <c r="CBR11" s="42"/>
      <c r="CBS11" s="42"/>
      <c r="CBT11" s="42"/>
      <c r="CBU11" s="42"/>
      <c r="CBV11" s="42"/>
      <c r="CBW11" s="42"/>
      <c r="CBX11" s="42"/>
      <c r="CBY11" s="42"/>
      <c r="CBZ11" s="42"/>
      <c r="CCA11" s="42"/>
      <c r="CCB11" s="42"/>
      <c r="CCC11" s="42"/>
      <c r="CCD11" s="42"/>
      <c r="CCE11" s="42"/>
      <c r="CCF11" s="42"/>
      <c r="CCG11" s="42"/>
      <c r="CCH11" s="42"/>
      <c r="CCI11" s="42"/>
      <c r="CCJ11" s="42"/>
      <c r="CCK11" s="42"/>
      <c r="CCL11" s="42"/>
      <c r="CCM11" s="42"/>
      <c r="CCN11" s="42"/>
      <c r="CCO11" s="42"/>
      <c r="CCP11" s="42"/>
      <c r="CCQ11" s="42"/>
      <c r="CCR11" s="42"/>
      <c r="CCS11" s="42"/>
      <c r="CCT11" s="42"/>
      <c r="CCU11" s="42"/>
      <c r="CCV11" s="42"/>
      <c r="CCW11" s="42"/>
      <c r="CCX11" s="42"/>
      <c r="CCY11" s="42"/>
      <c r="CCZ11" s="42"/>
      <c r="CDA11" s="42"/>
      <c r="CDB11" s="42"/>
      <c r="CDC11" s="42"/>
      <c r="CDD11" s="42"/>
      <c r="CDE11" s="42"/>
      <c r="CDF11" s="42"/>
      <c r="CDG11" s="42"/>
      <c r="CDH11" s="42"/>
      <c r="CDI11" s="42"/>
      <c r="CDJ11" s="42"/>
      <c r="CDK11" s="42"/>
      <c r="CDL11" s="42"/>
      <c r="CDM11" s="42"/>
      <c r="CDN11" s="42"/>
      <c r="CDO11" s="42"/>
      <c r="CDP11" s="42"/>
      <c r="CDQ11" s="42"/>
      <c r="CDR11" s="42"/>
      <c r="CDS11" s="42"/>
      <c r="CDT11" s="42"/>
      <c r="CDU11" s="42"/>
      <c r="CDV11" s="42"/>
      <c r="CDW11" s="42"/>
      <c r="CDX11" s="42"/>
      <c r="CDY11" s="42"/>
      <c r="CDZ11" s="42"/>
      <c r="CEA11" s="42"/>
      <c r="CEB11" s="42"/>
      <c r="CEC11" s="42"/>
      <c r="CED11" s="42"/>
      <c r="CEE11" s="42"/>
      <c r="CEF11" s="42"/>
      <c r="CEG11" s="42"/>
      <c r="CEH11" s="42"/>
      <c r="CEI11" s="42"/>
      <c r="CEJ11" s="42"/>
      <c r="CEK11" s="42"/>
      <c r="CEL11" s="42"/>
      <c r="CEM11" s="42"/>
      <c r="CEN11" s="42"/>
      <c r="CEO11" s="42"/>
      <c r="CEP11" s="42"/>
      <c r="CEQ11" s="42"/>
      <c r="CER11" s="42"/>
      <c r="CES11" s="42"/>
      <c r="CET11" s="42"/>
      <c r="CEU11" s="42"/>
      <c r="CEV11" s="42"/>
      <c r="CEW11" s="42"/>
      <c r="CEX11" s="42"/>
      <c r="CEY11" s="42"/>
      <c r="CEZ11" s="42"/>
      <c r="CFA11" s="42"/>
      <c r="CFB11" s="42"/>
      <c r="CFC11" s="42"/>
      <c r="CFD11" s="42"/>
      <c r="CFE11" s="42"/>
      <c r="CFF11" s="42"/>
      <c r="CFG11" s="42"/>
      <c r="CFH11" s="42"/>
      <c r="CFI11" s="42"/>
      <c r="CFJ11" s="42"/>
      <c r="CFK11" s="42"/>
      <c r="CFL11" s="42"/>
      <c r="CFM11" s="42"/>
      <c r="CFN11" s="42"/>
      <c r="CFO11" s="42"/>
      <c r="CFP11" s="42"/>
      <c r="CFQ11" s="42"/>
      <c r="CFR11" s="42"/>
      <c r="CFS11" s="42"/>
      <c r="CFT11" s="42"/>
      <c r="CFU11" s="42"/>
      <c r="CFV11" s="42"/>
      <c r="CFW11" s="42"/>
      <c r="CFX11" s="42"/>
      <c r="CFY11" s="42"/>
      <c r="CFZ11" s="42"/>
      <c r="CGA11" s="42"/>
      <c r="CGB11" s="42"/>
      <c r="CGC11" s="42"/>
      <c r="CGD11" s="42"/>
      <c r="CGE11" s="42"/>
      <c r="CGF11" s="42"/>
      <c r="CGG11" s="42"/>
      <c r="CGH11" s="42"/>
      <c r="CGI11" s="42"/>
      <c r="CGJ11" s="42"/>
      <c r="CGK11" s="42"/>
      <c r="CGL11" s="42"/>
      <c r="CGM11" s="42"/>
      <c r="CGN11" s="42"/>
      <c r="CGO11" s="42"/>
      <c r="CGP11" s="42"/>
      <c r="CGQ11" s="42"/>
      <c r="CGR11" s="42"/>
      <c r="CGS11" s="42"/>
      <c r="CGT11" s="42"/>
      <c r="CGU11" s="42"/>
      <c r="CGV11" s="42"/>
      <c r="CGW11" s="42"/>
      <c r="CGX11" s="42"/>
      <c r="CGY11" s="42"/>
      <c r="CGZ11" s="42"/>
      <c r="CHA11" s="42"/>
      <c r="CHB11" s="42"/>
      <c r="CHC11" s="42"/>
      <c r="CHD11" s="42"/>
      <c r="CHE11" s="42"/>
      <c r="CHF11" s="42"/>
      <c r="CHG11" s="42"/>
      <c r="CHH11" s="42"/>
      <c r="CHI11" s="42"/>
      <c r="CHJ11" s="42"/>
      <c r="CHK11" s="42"/>
      <c r="CHL11" s="42"/>
      <c r="CHM11" s="42"/>
      <c r="CHN11" s="42"/>
      <c r="CHO11" s="42"/>
      <c r="CHP11" s="42"/>
      <c r="CHQ11" s="42"/>
      <c r="CHR11" s="42"/>
      <c r="CHS11" s="42"/>
      <c r="CHT11" s="42"/>
      <c r="CHU11" s="42"/>
      <c r="CHV11" s="42"/>
      <c r="CHW11" s="42"/>
      <c r="CHX11" s="42"/>
      <c r="CHY11" s="42"/>
      <c r="CHZ11" s="42"/>
      <c r="CIA11" s="42"/>
      <c r="CIB11" s="42"/>
      <c r="CIC11" s="42"/>
      <c r="CID11" s="42"/>
      <c r="CIE11" s="42"/>
      <c r="CIF11" s="42"/>
      <c r="CIG11" s="42"/>
      <c r="CIH11" s="42"/>
      <c r="CII11" s="42"/>
      <c r="CIJ11" s="42"/>
      <c r="CIK11" s="42"/>
      <c r="CIL11" s="42"/>
      <c r="CIM11" s="42"/>
      <c r="CIN11" s="42"/>
      <c r="CIO11" s="42"/>
      <c r="CIP11" s="42"/>
      <c r="CIQ11" s="42"/>
      <c r="CIR11" s="42"/>
      <c r="CIS11" s="42"/>
      <c r="CIT11" s="42"/>
      <c r="CIU11" s="42"/>
      <c r="CIV11" s="42"/>
      <c r="CIW11" s="42"/>
      <c r="CIX11" s="42"/>
      <c r="CIY11" s="42"/>
      <c r="CIZ11" s="42"/>
      <c r="CJA11" s="42"/>
      <c r="CJB11" s="42"/>
      <c r="CJC11" s="42"/>
      <c r="CJD11" s="42"/>
      <c r="CJE11" s="42"/>
      <c r="CJF11" s="42"/>
      <c r="CJG11" s="42"/>
      <c r="CJH11" s="42"/>
      <c r="CJI11" s="42"/>
      <c r="CJJ11" s="42"/>
      <c r="CJK11" s="42"/>
      <c r="CJL11" s="42"/>
      <c r="CJM11" s="42"/>
      <c r="CJN11" s="42"/>
      <c r="CJO11" s="42"/>
      <c r="CJP11" s="42"/>
      <c r="CJQ11" s="42"/>
      <c r="CJR11" s="42"/>
      <c r="CJS11" s="42"/>
      <c r="CJT11" s="42"/>
      <c r="CJU11" s="42"/>
      <c r="CJV11" s="42"/>
      <c r="CJW11" s="42"/>
      <c r="CJX11" s="42"/>
      <c r="CJY11" s="42"/>
      <c r="CJZ11" s="42"/>
      <c r="CKA11" s="42"/>
      <c r="CKB11" s="42"/>
      <c r="CKC11" s="42"/>
      <c r="CKD11" s="42"/>
      <c r="CKE11" s="42"/>
      <c r="CKF11" s="42"/>
      <c r="CKG11" s="42"/>
      <c r="CKH11" s="42"/>
      <c r="CKI11" s="42"/>
      <c r="CKJ11" s="42"/>
      <c r="CKK11" s="42"/>
      <c r="CKL11" s="42"/>
      <c r="CKM11" s="42"/>
      <c r="CKN11" s="42"/>
      <c r="CKO11" s="42"/>
      <c r="CKP11" s="42"/>
      <c r="CKQ11" s="42"/>
      <c r="CKR11" s="42"/>
      <c r="CKS11" s="42"/>
      <c r="CKT11" s="42"/>
      <c r="CKU11" s="42"/>
      <c r="CKV11" s="42"/>
      <c r="CKW11" s="42"/>
      <c r="CKX11" s="42"/>
      <c r="CKY11" s="42"/>
      <c r="CKZ11" s="42"/>
      <c r="CLA11" s="42"/>
      <c r="CLB11" s="42"/>
      <c r="CLC11" s="42"/>
      <c r="CLD11" s="42"/>
      <c r="CLE11" s="42"/>
      <c r="CLF11" s="42"/>
      <c r="CLG11" s="42"/>
      <c r="CLH11" s="42"/>
      <c r="CLI11" s="42"/>
      <c r="CLJ11" s="42"/>
      <c r="CLK11" s="42"/>
      <c r="CLL11" s="42"/>
      <c r="CLM11" s="42"/>
      <c r="CLN11" s="42"/>
      <c r="CLO11" s="42"/>
      <c r="CLP11" s="42"/>
      <c r="CLQ11" s="42"/>
      <c r="CLR11" s="42"/>
      <c r="CLS11" s="42"/>
      <c r="CLT11" s="42"/>
      <c r="CLU11" s="42"/>
      <c r="CLV11" s="42"/>
      <c r="CLW11" s="42"/>
      <c r="CLX11" s="42"/>
      <c r="CLY11" s="42"/>
      <c r="CLZ11" s="42"/>
      <c r="CMA11" s="42"/>
      <c r="CMB11" s="42"/>
      <c r="CMC11" s="42"/>
      <c r="CMD11" s="42"/>
      <c r="CME11" s="42"/>
      <c r="CMF11" s="42"/>
      <c r="CMG11" s="42"/>
      <c r="CMH11" s="42"/>
      <c r="CMI11" s="42"/>
      <c r="CMJ11" s="42"/>
      <c r="CMK11" s="42"/>
      <c r="CML11" s="42"/>
      <c r="CMM11" s="42"/>
      <c r="CMN11" s="42"/>
      <c r="CMO11" s="42"/>
      <c r="CMP11" s="42"/>
      <c r="CMQ11" s="42"/>
      <c r="CMR11" s="42"/>
      <c r="CMS11" s="42"/>
      <c r="CMT11" s="42"/>
      <c r="CMU11" s="42"/>
      <c r="CMV11" s="42"/>
      <c r="CMW11" s="42"/>
      <c r="CMX11" s="42"/>
      <c r="CMY11" s="42"/>
      <c r="CMZ11" s="42"/>
      <c r="CNA11" s="42"/>
      <c r="CNB11" s="42"/>
      <c r="CNC11" s="42"/>
      <c r="CND11" s="42"/>
      <c r="CNE11" s="42"/>
      <c r="CNF11" s="42"/>
      <c r="CNG11" s="42"/>
      <c r="CNH11" s="42"/>
      <c r="CNI11" s="42"/>
      <c r="CNJ11" s="42"/>
      <c r="CNK11" s="42"/>
      <c r="CNL11" s="42"/>
      <c r="CNM11" s="42"/>
      <c r="CNN11" s="42"/>
      <c r="CNO11" s="42"/>
      <c r="CNP11" s="42"/>
      <c r="CNQ11" s="42"/>
      <c r="CNR11" s="42"/>
      <c r="CNS11" s="42"/>
      <c r="CNT11" s="42"/>
      <c r="CNU11" s="42"/>
      <c r="CNV11" s="42"/>
      <c r="CNW11" s="42"/>
      <c r="CNX11" s="42"/>
      <c r="CNY11" s="42"/>
      <c r="CNZ11" s="42"/>
      <c r="COA11" s="42"/>
      <c r="COB11" s="42"/>
      <c r="COC11" s="42"/>
      <c r="COD11" s="42"/>
      <c r="COE11" s="42"/>
      <c r="COF11" s="42"/>
      <c r="COG11" s="42"/>
      <c r="COH11" s="42"/>
      <c r="COI11" s="42"/>
      <c r="COJ11" s="42"/>
      <c r="COK11" s="42"/>
      <c r="COL11" s="42"/>
      <c r="COM11" s="42"/>
      <c r="CON11" s="42"/>
      <c r="COO11" s="42"/>
      <c r="COP11" s="42"/>
      <c r="COQ11" s="42"/>
      <c r="COR11" s="42"/>
      <c r="COS11" s="42"/>
      <c r="COT11" s="42"/>
      <c r="COU11" s="42"/>
      <c r="COV11" s="42"/>
      <c r="COW11" s="42"/>
      <c r="COX11" s="42"/>
      <c r="COY11" s="42"/>
      <c r="COZ11" s="42"/>
      <c r="CPA11" s="42"/>
      <c r="CPB11" s="42"/>
      <c r="CPC11" s="42"/>
      <c r="CPD11" s="42"/>
      <c r="CPE11" s="42"/>
      <c r="CPF11" s="42"/>
      <c r="CPG11" s="42"/>
      <c r="CPH11" s="42"/>
      <c r="CPI11" s="42"/>
      <c r="CPJ11" s="42"/>
      <c r="CPK11" s="42"/>
      <c r="CPL11" s="42"/>
      <c r="CPM11" s="42"/>
      <c r="CPN11" s="42"/>
      <c r="CPO11" s="42"/>
      <c r="CPP11" s="42"/>
      <c r="CPQ11" s="42"/>
      <c r="CPR11" s="42"/>
      <c r="CPS11" s="42"/>
      <c r="CPT11" s="42"/>
      <c r="CPU11" s="42"/>
      <c r="CPV11" s="42"/>
      <c r="CPW11" s="42"/>
      <c r="CPX11" s="42"/>
      <c r="CPY11" s="42"/>
      <c r="CPZ11" s="42"/>
      <c r="CQA11" s="42"/>
      <c r="CQB11" s="42"/>
      <c r="CQC11" s="42"/>
      <c r="CQD11" s="42"/>
      <c r="CQE11" s="42"/>
      <c r="CQF11" s="42"/>
      <c r="CQG11" s="42"/>
      <c r="CQH11" s="42"/>
      <c r="CQI11" s="42"/>
      <c r="CQJ11" s="42"/>
      <c r="CQK11" s="42"/>
      <c r="CQL11" s="42"/>
      <c r="CQM11" s="42"/>
      <c r="CQN11" s="42"/>
      <c r="CQO11" s="42"/>
      <c r="CQP11" s="42"/>
      <c r="CQQ11" s="42"/>
      <c r="CQR11" s="42"/>
      <c r="CQS11" s="42"/>
      <c r="CQT11" s="42"/>
      <c r="CQU11" s="42"/>
      <c r="CQV11" s="42"/>
      <c r="CQW11" s="42"/>
      <c r="CQX11" s="42"/>
      <c r="CQY11" s="42"/>
      <c r="CQZ11" s="42"/>
      <c r="CRA11" s="42"/>
      <c r="CRB11" s="42"/>
      <c r="CRC11" s="42"/>
      <c r="CRD11" s="42"/>
      <c r="CRE11" s="42"/>
      <c r="CRF11" s="42"/>
      <c r="CRG11" s="42"/>
      <c r="CRH11" s="42"/>
      <c r="CRI11" s="42"/>
      <c r="CRJ11" s="42"/>
      <c r="CRK11" s="42"/>
      <c r="CRL11" s="42"/>
      <c r="CRM11" s="42"/>
      <c r="CRN11" s="42"/>
      <c r="CRO11" s="42"/>
      <c r="CRP11" s="42"/>
      <c r="CRQ11" s="42"/>
      <c r="CRR11" s="42"/>
      <c r="CRS11" s="42"/>
      <c r="CRT11" s="42"/>
      <c r="CRU11" s="42"/>
      <c r="CRV11" s="42"/>
      <c r="CRW11" s="42"/>
      <c r="CRX11" s="42"/>
      <c r="CRY11" s="42"/>
      <c r="CRZ11" s="42"/>
      <c r="CSA11" s="42"/>
      <c r="CSB11" s="42"/>
      <c r="CSC11" s="42"/>
      <c r="CSD11" s="42"/>
      <c r="CSE11" s="42"/>
      <c r="CSF11" s="42"/>
      <c r="CSG11" s="42"/>
      <c r="CSH11" s="42"/>
      <c r="CSI11" s="42"/>
      <c r="CSJ11" s="42"/>
      <c r="CSK11" s="42"/>
      <c r="CSL11" s="42"/>
      <c r="CSM11" s="42"/>
      <c r="CSN11" s="42"/>
      <c r="CSO11" s="42"/>
      <c r="CSP11" s="42"/>
      <c r="CSQ11" s="42"/>
      <c r="CSR11" s="42"/>
      <c r="CSS11" s="42"/>
      <c r="CST11" s="42"/>
      <c r="CSU11" s="42"/>
      <c r="CSV11" s="42"/>
      <c r="CSW11" s="42"/>
      <c r="CSX11" s="42"/>
      <c r="CSY11" s="42"/>
      <c r="CSZ11" s="42"/>
      <c r="CTA11" s="42"/>
      <c r="CTB11" s="42"/>
      <c r="CTC11" s="42"/>
      <c r="CTD11" s="42"/>
      <c r="CTE11" s="42"/>
      <c r="CTF11" s="42"/>
      <c r="CTG11" s="42"/>
      <c r="CTH11" s="42"/>
      <c r="CTI11" s="42"/>
      <c r="CTJ11" s="42"/>
      <c r="CTK11" s="42"/>
      <c r="CTL11" s="42"/>
      <c r="CTM11" s="42"/>
      <c r="CTN11" s="42"/>
      <c r="CTO11" s="42"/>
      <c r="CTP11" s="42"/>
      <c r="CTQ11" s="42"/>
      <c r="CTR11" s="42"/>
      <c r="CTS11" s="42"/>
      <c r="CTT11" s="42"/>
      <c r="CTU11" s="42"/>
      <c r="CTV11" s="42"/>
      <c r="CTW11" s="42"/>
      <c r="CTX11" s="42"/>
      <c r="CTY11" s="42"/>
      <c r="CTZ11" s="42"/>
      <c r="CUA11" s="42"/>
      <c r="CUB11" s="42"/>
      <c r="CUC11" s="42"/>
      <c r="CUD11" s="42"/>
      <c r="CUE11" s="42"/>
      <c r="CUF11" s="42"/>
      <c r="CUG11" s="42"/>
      <c r="CUH11" s="42"/>
      <c r="CUI11" s="42"/>
      <c r="CUJ11" s="42"/>
      <c r="CUK11" s="42"/>
      <c r="CUL11" s="42"/>
      <c r="CUM11" s="42"/>
      <c r="CUN11" s="42"/>
      <c r="CUO11" s="42"/>
      <c r="CUP11" s="42"/>
      <c r="CUQ11" s="42"/>
      <c r="CUR11" s="42"/>
      <c r="CUS11" s="42"/>
      <c r="CUT11" s="42"/>
      <c r="CUU11" s="42"/>
      <c r="CUV11" s="42"/>
      <c r="CUW11" s="42"/>
      <c r="CUX11" s="42"/>
      <c r="CUY11" s="42"/>
      <c r="CUZ11" s="42"/>
      <c r="CVA11" s="42"/>
      <c r="CVB11" s="42"/>
      <c r="CVC11" s="42"/>
      <c r="CVD11" s="42"/>
      <c r="CVE11" s="42"/>
      <c r="CVF11" s="42"/>
      <c r="CVG11" s="42"/>
      <c r="CVH11" s="42"/>
      <c r="CVI11" s="42"/>
      <c r="CVJ11" s="42"/>
      <c r="CVK11" s="42"/>
      <c r="CVL11" s="42"/>
      <c r="CVM11" s="42"/>
      <c r="CVN11" s="42"/>
      <c r="CVO11" s="42"/>
      <c r="CVP11" s="42"/>
      <c r="CVQ11" s="42"/>
      <c r="CVR11" s="42"/>
      <c r="CVS11" s="42"/>
      <c r="CVT11" s="42"/>
      <c r="CVU11" s="42"/>
      <c r="CVV11" s="42"/>
      <c r="CVW11" s="42"/>
      <c r="CVX11" s="42"/>
      <c r="CVY11" s="42"/>
      <c r="CVZ11" s="42"/>
      <c r="CWA11" s="42"/>
      <c r="CWB11" s="42"/>
      <c r="CWC11" s="42"/>
      <c r="CWD11" s="42"/>
      <c r="CWE11" s="42"/>
      <c r="CWF11" s="42"/>
      <c r="CWG11" s="42"/>
      <c r="CWH11" s="42"/>
      <c r="CWI11" s="42"/>
      <c r="CWJ11" s="42"/>
      <c r="CWK11" s="42"/>
      <c r="CWL11" s="42"/>
      <c r="CWM11" s="42"/>
      <c r="CWN11" s="42"/>
      <c r="CWO11" s="42"/>
      <c r="CWP11" s="42"/>
      <c r="CWQ11" s="42"/>
      <c r="CWR11" s="42"/>
      <c r="CWS11" s="42"/>
      <c r="CWT11" s="42"/>
      <c r="CWU11" s="42"/>
      <c r="CWV11" s="42"/>
      <c r="CWW11" s="42"/>
      <c r="CWX11" s="42"/>
      <c r="CWY11" s="42"/>
      <c r="CWZ11" s="42"/>
      <c r="CXA11" s="42"/>
      <c r="CXB11" s="42"/>
      <c r="CXC11" s="42"/>
      <c r="CXD11" s="42"/>
      <c r="CXE11" s="42"/>
      <c r="CXF11" s="42"/>
      <c r="CXG11" s="42"/>
      <c r="CXH11" s="42"/>
      <c r="CXI11" s="42"/>
      <c r="CXJ11" s="42"/>
      <c r="CXK11" s="42"/>
      <c r="CXL11" s="42"/>
      <c r="CXM11" s="42"/>
      <c r="CXN11" s="42"/>
      <c r="CXO11" s="42"/>
      <c r="CXP11" s="42"/>
      <c r="CXQ11" s="42"/>
      <c r="CXR11" s="42"/>
      <c r="CXS11" s="42"/>
      <c r="CXT11" s="42"/>
      <c r="CXU11" s="42"/>
      <c r="CXV11" s="42"/>
      <c r="CXW11" s="42"/>
      <c r="CXX11" s="42"/>
      <c r="CXY11" s="42"/>
      <c r="CXZ11" s="42"/>
      <c r="CYA11" s="42"/>
      <c r="CYB11" s="42"/>
      <c r="CYC11" s="42"/>
      <c r="CYD11" s="42"/>
      <c r="CYE11" s="42"/>
      <c r="CYF11" s="42"/>
      <c r="CYG11" s="42"/>
      <c r="CYH11" s="42"/>
      <c r="CYI11" s="42"/>
      <c r="CYJ11" s="42"/>
      <c r="CYK11" s="42"/>
      <c r="CYL11" s="42"/>
      <c r="CYM11" s="42"/>
      <c r="CYN11" s="42"/>
      <c r="CYO11" s="42"/>
      <c r="CYP11" s="42"/>
      <c r="CYQ11" s="42"/>
      <c r="CYR11" s="42"/>
      <c r="CYS11" s="42"/>
      <c r="CYT11" s="42"/>
      <c r="CYU11" s="42"/>
      <c r="CYV11" s="42"/>
      <c r="CYW11" s="42"/>
      <c r="CYX11" s="42"/>
      <c r="CYY11" s="42"/>
      <c r="CYZ11" s="42"/>
      <c r="CZA11" s="42"/>
      <c r="CZB11" s="42"/>
      <c r="CZC11" s="42"/>
      <c r="CZD11" s="42"/>
      <c r="CZE11" s="42"/>
      <c r="CZF11" s="42"/>
      <c r="CZG11" s="42"/>
      <c r="CZH11" s="42"/>
      <c r="CZI11" s="42"/>
      <c r="CZJ11" s="42"/>
      <c r="CZK11" s="42"/>
      <c r="CZL11" s="42"/>
      <c r="CZM11" s="42"/>
      <c r="CZN11" s="42"/>
      <c r="CZO11" s="42"/>
      <c r="CZP11" s="42"/>
      <c r="CZQ11" s="42"/>
      <c r="CZR11" s="42"/>
      <c r="CZS11" s="42"/>
      <c r="CZT11" s="42"/>
      <c r="CZU11" s="42"/>
      <c r="CZV11" s="42"/>
      <c r="CZW11" s="42"/>
      <c r="CZX11" s="42"/>
      <c r="CZY11" s="42"/>
      <c r="CZZ11" s="42"/>
      <c r="DAA11" s="42"/>
      <c r="DAB11" s="42"/>
      <c r="DAC11" s="42"/>
      <c r="DAD11" s="42"/>
      <c r="DAE11" s="42"/>
      <c r="DAF11" s="42"/>
      <c r="DAG11" s="42"/>
      <c r="DAH11" s="42"/>
      <c r="DAI11" s="42"/>
      <c r="DAJ11" s="42"/>
      <c r="DAK11" s="42"/>
      <c r="DAL11" s="42"/>
      <c r="DAM11" s="42"/>
      <c r="DAN11" s="42"/>
      <c r="DAO11" s="42"/>
      <c r="DAP11" s="42"/>
      <c r="DAQ11" s="42"/>
      <c r="DAR11" s="42"/>
      <c r="DAS11" s="42"/>
      <c r="DAT11" s="42"/>
      <c r="DAU11" s="42"/>
      <c r="DAV11" s="42"/>
      <c r="DAW11" s="42"/>
      <c r="DAX11" s="42"/>
      <c r="DAY11" s="42"/>
      <c r="DAZ11" s="42"/>
      <c r="DBA11" s="42"/>
      <c r="DBB11" s="42"/>
      <c r="DBC11" s="42"/>
      <c r="DBD11" s="42"/>
      <c r="DBE11" s="42"/>
      <c r="DBF11" s="42"/>
      <c r="DBG11" s="42"/>
      <c r="DBH11" s="42"/>
      <c r="DBI11" s="42"/>
      <c r="DBJ11" s="42"/>
      <c r="DBK11" s="42"/>
      <c r="DBL11" s="42"/>
      <c r="DBM11" s="42"/>
      <c r="DBN11" s="42"/>
      <c r="DBO11" s="42"/>
      <c r="DBP11" s="42"/>
      <c r="DBQ11" s="42"/>
      <c r="DBR11" s="42"/>
      <c r="DBS11" s="42"/>
      <c r="DBT11" s="42"/>
      <c r="DBU11" s="42"/>
      <c r="DBV11" s="42"/>
      <c r="DBW11" s="42"/>
      <c r="DBX11" s="42"/>
      <c r="DBY11" s="42"/>
      <c r="DBZ11" s="42"/>
      <c r="DCA11" s="42"/>
      <c r="DCB11" s="42"/>
      <c r="DCC11" s="42"/>
      <c r="DCD11" s="42"/>
      <c r="DCE11" s="42"/>
      <c r="DCF11" s="42"/>
      <c r="DCG11" s="42"/>
      <c r="DCH11" s="42"/>
      <c r="DCI11" s="42"/>
      <c r="DCJ11" s="42"/>
      <c r="DCK11" s="42"/>
      <c r="DCL11" s="42"/>
      <c r="DCM11" s="42"/>
      <c r="DCN11" s="42"/>
      <c r="DCO11" s="42"/>
      <c r="DCP11" s="42"/>
      <c r="DCQ11" s="42"/>
      <c r="DCR11" s="42"/>
      <c r="DCS11" s="42"/>
      <c r="DCT11" s="42"/>
      <c r="DCU11" s="42"/>
      <c r="DCV11" s="42"/>
      <c r="DCW11" s="42"/>
      <c r="DCX11" s="42"/>
      <c r="DCY11" s="42"/>
      <c r="DCZ11" s="42"/>
      <c r="DDA11" s="42"/>
      <c r="DDB11" s="42"/>
      <c r="DDC11" s="42"/>
      <c r="DDD11" s="42"/>
      <c r="DDE11" s="42"/>
      <c r="DDF11" s="42"/>
      <c r="DDG11" s="42"/>
      <c r="DDH11" s="42"/>
      <c r="DDI11" s="42"/>
      <c r="DDJ11" s="42"/>
      <c r="DDK11" s="42"/>
      <c r="DDL11" s="42"/>
      <c r="DDM11" s="42"/>
      <c r="DDN11" s="42"/>
      <c r="DDO11" s="42"/>
      <c r="DDP11" s="42"/>
      <c r="DDQ11" s="42"/>
      <c r="DDR11" s="42"/>
      <c r="DDS11" s="42"/>
      <c r="DDT11" s="42"/>
      <c r="DDU11" s="42"/>
      <c r="DDV11" s="42"/>
      <c r="DDW11" s="42"/>
      <c r="DDX11" s="42"/>
      <c r="DDY11" s="42"/>
      <c r="DDZ11" s="42"/>
      <c r="DEA11" s="42"/>
      <c r="DEB11" s="42"/>
      <c r="DEC11" s="42"/>
      <c r="DED11" s="42"/>
      <c r="DEE11" s="42"/>
      <c r="DEF11" s="42"/>
      <c r="DEG11" s="42"/>
      <c r="DEH11" s="42"/>
      <c r="DEI11" s="42"/>
      <c r="DEJ11" s="42"/>
      <c r="DEK11" s="42"/>
      <c r="DEL11" s="42"/>
      <c r="DEM11" s="42"/>
      <c r="DEN11" s="42"/>
      <c r="DEO11" s="42"/>
      <c r="DEP11" s="42"/>
      <c r="DEQ11" s="42"/>
      <c r="DER11" s="42"/>
      <c r="DES11" s="42"/>
      <c r="DET11" s="42"/>
      <c r="DEU11" s="42"/>
      <c r="DEV11" s="42"/>
      <c r="DEW11" s="42"/>
      <c r="DEX11" s="42"/>
      <c r="DEY11" s="42"/>
      <c r="DEZ11" s="42"/>
      <c r="DFA11" s="42"/>
      <c r="DFB11" s="42"/>
      <c r="DFC11" s="42"/>
      <c r="DFD11" s="42"/>
      <c r="DFE11" s="42"/>
      <c r="DFF11" s="42"/>
      <c r="DFG11" s="42"/>
      <c r="DFH11" s="42"/>
      <c r="DFI11" s="42"/>
      <c r="DFJ11" s="42"/>
      <c r="DFK11" s="42"/>
      <c r="DFL11" s="42"/>
      <c r="DFM11" s="42"/>
      <c r="DFN11" s="42"/>
      <c r="DFO11" s="42"/>
      <c r="DFP11" s="42"/>
      <c r="DFQ11" s="42"/>
      <c r="DFR11" s="42"/>
      <c r="DFS11" s="42"/>
      <c r="DFT11" s="42"/>
      <c r="DFU11" s="42"/>
      <c r="DFV11" s="42"/>
      <c r="DFW11" s="42"/>
      <c r="DFX11" s="42"/>
      <c r="DFY11" s="42"/>
      <c r="DFZ11" s="42"/>
      <c r="DGA11" s="42"/>
      <c r="DGB11" s="42"/>
      <c r="DGC11" s="42"/>
      <c r="DGD11" s="42"/>
      <c r="DGE11" s="42"/>
      <c r="DGF11" s="42"/>
      <c r="DGG11" s="42"/>
      <c r="DGH11" s="42"/>
      <c r="DGI11" s="42"/>
      <c r="DGJ11" s="42"/>
      <c r="DGK11" s="42"/>
      <c r="DGL11" s="42"/>
      <c r="DGM11" s="42"/>
      <c r="DGN11" s="42"/>
      <c r="DGO11" s="42"/>
      <c r="DGP11" s="42"/>
      <c r="DGQ11" s="42"/>
      <c r="DGR11" s="42"/>
      <c r="DGS11" s="42"/>
      <c r="DGT11" s="42"/>
      <c r="DGU11" s="42"/>
      <c r="DGV11" s="42"/>
      <c r="DGW11" s="42"/>
      <c r="DGX11" s="42"/>
      <c r="DGY11" s="42"/>
      <c r="DGZ11" s="42"/>
      <c r="DHA11" s="42"/>
      <c r="DHB11" s="42"/>
      <c r="DHC11" s="42"/>
      <c r="DHD11" s="42"/>
      <c r="DHE11" s="42"/>
      <c r="DHF11" s="42"/>
      <c r="DHG11" s="42"/>
      <c r="DHH11" s="42"/>
      <c r="DHI11" s="42"/>
      <c r="DHJ11" s="42"/>
      <c r="DHK11" s="42"/>
      <c r="DHL11" s="42"/>
      <c r="DHM11" s="42"/>
      <c r="DHN11" s="42"/>
      <c r="DHO11" s="42"/>
      <c r="DHP11" s="42"/>
      <c r="DHQ11" s="42"/>
      <c r="DHR11" s="42"/>
      <c r="DHS11" s="42"/>
      <c r="DHT11" s="42"/>
      <c r="DHU11" s="42"/>
      <c r="DHV11" s="42"/>
      <c r="DHW11" s="42"/>
      <c r="DHX11" s="42"/>
      <c r="DHY11" s="42"/>
      <c r="DHZ11" s="42"/>
      <c r="DIA11" s="42"/>
      <c r="DIB11" s="42"/>
      <c r="DIC11" s="42"/>
      <c r="DID11" s="42"/>
      <c r="DIE11" s="42"/>
      <c r="DIF11" s="42"/>
      <c r="DIG11" s="42"/>
      <c r="DIH11" s="42"/>
      <c r="DII11" s="42"/>
      <c r="DIJ11" s="42"/>
      <c r="DIK11" s="42"/>
      <c r="DIL11" s="42"/>
      <c r="DIM11" s="42"/>
      <c r="DIN11" s="42"/>
      <c r="DIO11" s="42"/>
      <c r="DIP11" s="42"/>
      <c r="DIQ11" s="42"/>
      <c r="DIR11" s="42"/>
      <c r="DIS11" s="42"/>
      <c r="DIT11" s="42"/>
      <c r="DIU11" s="42"/>
      <c r="DIV11" s="42"/>
      <c r="DIW11" s="42"/>
      <c r="DIX11" s="42"/>
      <c r="DIY11" s="42"/>
      <c r="DIZ11" s="42"/>
      <c r="DJA11" s="42"/>
      <c r="DJB11" s="42"/>
      <c r="DJC11" s="42"/>
      <c r="DJD11" s="42"/>
      <c r="DJE11" s="42"/>
      <c r="DJF11" s="42"/>
      <c r="DJG11" s="42"/>
      <c r="DJH11" s="42"/>
      <c r="DJI11" s="42"/>
      <c r="DJJ11" s="42"/>
      <c r="DJK11" s="42"/>
      <c r="DJL11" s="42"/>
      <c r="DJM11" s="42"/>
      <c r="DJN11" s="42"/>
      <c r="DJO11" s="42"/>
      <c r="DJP11" s="42"/>
      <c r="DJQ11" s="42"/>
      <c r="DJR11" s="42"/>
      <c r="DJS11" s="42"/>
      <c r="DJT11" s="42"/>
      <c r="DJU11" s="42"/>
      <c r="DJV11" s="42"/>
      <c r="DJW11" s="42"/>
      <c r="DJX11" s="42"/>
      <c r="DJY11" s="42"/>
      <c r="DJZ11" s="42"/>
      <c r="DKA11" s="42"/>
      <c r="DKB11" s="42"/>
      <c r="DKC11" s="42"/>
      <c r="DKD11" s="42"/>
      <c r="DKE11" s="42"/>
      <c r="DKF11" s="42"/>
      <c r="DKG11" s="42"/>
      <c r="DKH11" s="42"/>
      <c r="DKI11" s="42"/>
      <c r="DKJ11" s="42"/>
      <c r="DKK11" s="42"/>
      <c r="DKL11" s="42"/>
      <c r="DKM11" s="42"/>
      <c r="DKN11" s="42"/>
      <c r="DKO11" s="42"/>
      <c r="DKP11" s="42"/>
      <c r="DKQ11" s="42"/>
      <c r="DKR11" s="42"/>
      <c r="DKS11" s="42"/>
      <c r="DKT11" s="42"/>
      <c r="DKU11" s="42"/>
      <c r="DKV11" s="42"/>
      <c r="DKW11" s="42"/>
      <c r="DKX11" s="42"/>
      <c r="DKY11" s="42"/>
      <c r="DKZ11" s="42"/>
      <c r="DLA11" s="42"/>
      <c r="DLB11" s="42"/>
      <c r="DLC11" s="42"/>
      <c r="DLD11" s="42"/>
      <c r="DLE11" s="42"/>
      <c r="DLF11" s="42"/>
      <c r="DLG11" s="42"/>
      <c r="DLH11" s="42"/>
      <c r="DLI11" s="42"/>
      <c r="DLJ11" s="42"/>
      <c r="DLK11" s="42"/>
      <c r="DLL11" s="42"/>
      <c r="DLM11" s="42"/>
      <c r="DLN11" s="42"/>
      <c r="DLO11" s="42"/>
      <c r="DLP11" s="42"/>
      <c r="DLQ11" s="42"/>
      <c r="DLR11" s="42"/>
      <c r="DLS11" s="42"/>
      <c r="DLT11" s="42"/>
      <c r="DLU11" s="42"/>
      <c r="DLV11" s="42"/>
      <c r="DLW11" s="42"/>
      <c r="DLX11" s="42"/>
      <c r="DLY11" s="42"/>
      <c r="DLZ11" s="42"/>
      <c r="DMA11" s="42"/>
      <c r="DMB11" s="42"/>
      <c r="DMC11" s="42"/>
      <c r="DMD11" s="42"/>
      <c r="DME11" s="42"/>
      <c r="DMF11" s="42"/>
      <c r="DMG11" s="42"/>
      <c r="DMH11" s="42"/>
      <c r="DMI11" s="42"/>
      <c r="DMJ11" s="42"/>
      <c r="DMK11" s="42"/>
      <c r="DML11" s="42"/>
      <c r="DMM11" s="42"/>
      <c r="DMN11" s="42"/>
      <c r="DMO11" s="42"/>
      <c r="DMP11" s="42"/>
      <c r="DMQ11" s="42"/>
      <c r="DMR11" s="42"/>
      <c r="DMS11" s="42"/>
      <c r="DMT11" s="42"/>
      <c r="DMU11" s="42"/>
      <c r="DMV11" s="42"/>
      <c r="DMW11" s="42"/>
      <c r="DMX11" s="42"/>
      <c r="DMY11" s="42"/>
      <c r="DMZ11" s="42"/>
      <c r="DNA11" s="42"/>
      <c r="DNB11" s="42"/>
      <c r="DNC11" s="42"/>
      <c r="DND11" s="42"/>
      <c r="DNE11" s="42"/>
      <c r="DNF11" s="42"/>
      <c r="DNG11" s="42"/>
      <c r="DNH11" s="42"/>
      <c r="DNI11" s="42"/>
      <c r="DNJ11" s="42"/>
      <c r="DNK11" s="42"/>
      <c r="DNL11" s="42"/>
      <c r="DNM11" s="42"/>
      <c r="DNN11" s="42"/>
      <c r="DNO11" s="42"/>
      <c r="DNP11" s="42"/>
      <c r="DNQ11" s="42"/>
      <c r="DNR11" s="42"/>
      <c r="DNS11" s="42"/>
      <c r="DNT11" s="42"/>
      <c r="DNU11" s="42"/>
      <c r="DNV11" s="42"/>
      <c r="DNW11" s="42"/>
      <c r="DNX11" s="42"/>
      <c r="DNY11" s="42"/>
      <c r="DNZ11" s="42"/>
      <c r="DOA11" s="42"/>
      <c r="DOB11" s="42"/>
      <c r="DOC11" s="42"/>
      <c r="DOD11" s="42"/>
      <c r="DOE11" s="42"/>
      <c r="DOF11" s="42"/>
      <c r="DOG11" s="42"/>
      <c r="DOH11" s="42"/>
      <c r="DOI11" s="42"/>
      <c r="DOJ11" s="42"/>
      <c r="DOK11" s="42"/>
      <c r="DOL11" s="42"/>
      <c r="DOM11" s="42"/>
      <c r="DON11" s="42"/>
      <c r="DOO11" s="42"/>
      <c r="DOP11" s="42"/>
      <c r="DOQ11" s="42"/>
      <c r="DOR11" s="42"/>
      <c r="DOS11" s="42"/>
      <c r="DOT11" s="42"/>
      <c r="DOU11" s="42"/>
      <c r="DOV11" s="42"/>
      <c r="DOW11" s="42"/>
      <c r="DOX11" s="42"/>
      <c r="DOY11" s="42"/>
      <c r="DOZ11" s="42"/>
      <c r="DPA11" s="42"/>
      <c r="DPB11" s="42"/>
      <c r="DPC11" s="42"/>
      <c r="DPD11" s="42"/>
      <c r="DPE11" s="42"/>
      <c r="DPF11" s="42"/>
      <c r="DPG11" s="42"/>
      <c r="DPH11" s="42"/>
      <c r="DPI11" s="42"/>
      <c r="DPJ11" s="42"/>
      <c r="DPK11" s="42"/>
      <c r="DPL11" s="42"/>
      <c r="DPM11" s="42"/>
      <c r="DPN11" s="42"/>
      <c r="DPO11" s="42"/>
      <c r="DPP11" s="42"/>
      <c r="DPQ11" s="42"/>
      <c r="DPR11" s="42"/>
      <c r="DPS11" s="42"/>
      <c r="DPT11" s="42"/>
      <c r="DPU11" s="42"/>
      <c r="DPV11" s="42"/>
      <c r="DPW11" s="42"/>
      <c r="DPX11" s="42"/>
      <c r="DPY11" s="42"/>
      <c r="DPZ11" s="42"/>
      <c r="DQA11" s="42"/>
      <c r="DQB11" s="42"/>
      <c r="DQC11" s="42"/>
      <c r="DQD11" s="42"/>
      <c r="DQE11" s="42"/>
      <c r="DQF11" s="42"/>
      <c r="DQG11" s="42"/>
      <c r="DQH11" s="42"/>
      <c r="DQI11" s="42"/>
      <c r="DQJ11" s="42"/>
      <c r="DQK11" s="42"/>
      <c r="DQL11" s="42"/>
      <c r="DQM11" s="42"/>
      <c r="DQN11" s="42"/>
      <c r="DQO11" s="42"/>
      <c r="DQP11" s="42"/>
      <c r="DQQ11" s="42"/>
      <c r="DQR11" s="42"/>
      <c r="DQS11" s="42"/>
      <c r="DQT11" s="42"/>
      <c r="DQU11" s="42"/>
      <c r="DQV11" s="42"/>
      <c r="DQW11" s="42"/>
      <c r="DQX11" s="42"/>
      <c r="DQY11" s="42"/>
      <c r="DQZ11" s="42"/>
      <c r="DRA11" s="42"/>
      <c r="DRB11" s="42"/>
      <c r="DRC11" s="42"/>
      <c r="DRD11" s="42"/>
      <c r="DRE11" s="42"/>
      <c r="DRF11" s="42"/>
      <c r="DRG11" s="42"/>
      <c r="DRH11" s="42"/>
      <c r="DRI11" s="42"/>
      <c r="DRJ11" s="42"/>
      <c r="DRK11" s="42"/>
      <c r="DRL11" s="42"/>
      <c r="DRM11" s="42"/>
      <c r="DRN11" s="42"/>
      <c r="DRO11" s="42"/>
      <c r="DRP11" s="42"/>
      <c r="DRQ11" s="42"/>
      <c r="DRR11" s="42"/>
      <c r="DRS11" s="42"/>
      <c r="DRT11" s="42"/>
      <c r="DRU11" s="42"/>
      <c r="DRV11" s="42"/>
      <c r="DRW11" s="42"/>
      <c r="DRX11" s="42"/>
      <c r="DRY11" s="42"/>
      <c r="DRZ11" s="42"/>
      <c r="DSA11" s="42"/>
      <c r="DSB11" s="42"/>
      <c r="DSC11" s="42"/>
      <c r="DSD11" s="42"/>
      <c r="DSE11" s="42"/>
      <c r="DSF11" s="42"/>
      <c r="DSG11" s="42"/>
      <c r="DSH11" s="42"/>
      <c r="DSI11" s="42"/>
      <c r="DSJ11" s="42"/>
      <c r="DSK11" s="42"/>
      <c r="DSL11" s="42"/>
      <c r="DSM11" s="42"/>
      <c r="DSN11" s="42"/>
      <c r="DSO11" s="42"/>
      <c r="DSP11" s="42"/>
      <c r="DSQ11" s="42"/>
      <c r="DSR11" s="42"/>
      <c r="DSS11" s="42"/>
      <c r="DST11" s="42"/>
      <c r="DSU11" s="42"/>
      <c r="DSV11" s="42"/>
      <c r="DSW11" s="42"/>
      <c r="DSX11" s="42"/>
      <c r="DSY11" s="42"/>
      <c r="DSZ11" s="42"/>
      <c r="DTA11" s="42"/>
      <c r="DTB11" s="42"/>
      <c r="DTC11" s="42"/>
      <c r="DTD11" s="42"/>
      <c r="DTE11" s="42"/>
      <c r="DTF11" s="42"/>
      <c r="DTG11" s="42"/>
      <c r="DTH11" s="42"/>
      <c r="DTI11" s="42"/>
      <c r="DTJ11" s="42"/>
      <c r="DTK11" s="42"/>
      <c r="DTL11" s="42"/>
      <c r="DTM11" s="42"/>
      <c r="DTN11" s="42"/>
      <c r="DTO11" s="42"/>
      <c r="DTP11" s="42"/>
      <c r="DTQ11" s="42"/>
      <c r="DTR11" s="42"/>
      <c r="DTS11" s="42"/>
      <c r="DTT11" s="42"/>
      <c r="DTU11" s="42"/>
      <c r="DTV11" s="42"/>
      <c r="DTW11" s="42"/>
      <c r="DTX11" s="42"/>
      <c r="DTY11" s="42"/>
      <c r="DTZ11" s="42"/>
      <c r="DUA11" s="42"/>
      <c r="DUB11" s="42"/>
      <c r="DUC11" s="42"/>
      <c r="DUD11" s="42"/>
      <c r="DUE11" s="42"/>
      <c r="DUF11" s="42"/>
      <c r="DUG11" s="42"/>
      <c r="DUH11" s="42"/>
      <c r="DUI11" s="42"/>
      <c r="DUJ11" s="42"/>
      <c r="DUK11" s="42"/>
      <c r="DUL11" s="42"/>
      <c r="DUM11" s="42"/>
      <c r="DUN11" s="42"/>
      <c r="DUO11" s="42"/>
      <c r="DUP11" s="42"/>
      <c r="DUQ11" s="42"/>
      <c r="DUR11" s="42"/>
      <c r="DUS11" s="42"/>
      <c r="DUT11" s="42"/>
      <c r="DUU11" s="42"/>
      <c r="DUV11" s="42"/>
      <c r="DUW11" s="42"/>
      <c r="DUX11" s="42"/>
      <c r="DUY11" s="42"/>
      <c r="DUZ11" s="42"/>
      <c r="DVA11" s="42"/>
      <c r="DVB11" s="42"/>
      <c r="DVC11" s="42"/>
      <c r="DVD11" s="42"/>
      <c r="DVE11" s="42"/>
      <c r="DVF11" s="42"/>
      <c r="DVG11" s="42"/>
      <c r="DVH11" s="42"/>
      <c r="DVI11" s="42"/>
      <c r="DVJ11" s="42"/>
      <c r="DVK11" s="42"/>
      <c r="DVL11" s="42"/>
      <c r="DVM11" s="42"/>
      <c r="DVN11" s="42"/>
      <c r="DVO11" s="42"/>
      <c r="DVP11" s="42"/>
      <c r="DVQ11" s="42"/>
      <c r="DVR11" s="42"/>
      <c r="DVS11" s="42"/>
      <c r="DVT11" s="42"/>
      <c r="DVU11" s="42"/>
      <c r="DVV11" s="42"/>
      <c r="DVW11" s="42"/>
      <c r="DVX11" s="42"/>
      <c r="DVY11" s="42"/>
      <c r="DVZ11" s="42"/>
      <c r="DWA11" s="42"/>
      <c r="DWB11" s="42"/>
      <c r="DWC11" s="42"/>
      <c r="DWD11" s="42"/>
      <c r="DWE11" s="42"/>
      <c r="DWF11" s="42"/>
      <c r="DWG11" s="42"/>
      <c r="DWH11" s="42"/>
      <c r="DWI11" s="42"/>
      <c r="DWJ11" s="42"/>
      <c r="DWK11" s="42"/>
      <c r="DWL11" s="42"/>
      <c r="DWM11" s="42"/>
      <c r="DWN11" s="42"/>
      <c r="DWO11" s="42"/>
      <c r="DWP11" s="42"/>
      <c r="DWQ11" s="42"/>
      <c r="DWR11" s="42"/>
      <c r="DWS11" s="42"/>
      <c r="DWT11" s="42"/>
      <c r="DWU11" s="42"/>
      <c r="DWV11" s="42"/>
      <c r="DWW11" s="42"/>
      <c r="DWX11" s="42"/>
      <c r="DWY11" s="42"/>
      <c r="DWZ11" s="42"/>
      <c r="DXA11" s="42"/>
      <c r="DXB11" s="42"/>
      <c r="DXC11" s="42"/>
      <c r="DXD11" s="42"/>
      <c r="DXE11" s="42"/>
      <c r="DXF11" s="42"/>
      <c r="DXG11" s="42"/>
      <c r="DXH11" s="42"/>
      <c r="DXI11" s="42"/>
      <c r="DXJ11" s="42"/>
      <c r="DXK11" s="42"/>
      <c r="DXL11" s="42"/>
      <c r="DXM11" s="42"/>
      <c r="DXN11" s="42"/>
      <c r="DXO11" s="42"/>
      <c r="DXP11" s="42"/>
      <c r="DXQ11" s="42"/>
      <c r="DXR11" s="42"/>
      <c r="DXS11" s="42"/>
      <c r="DXT11" s="42"/>
      <c r="DXU11" s="42"/>
      <c r="DXV11" s="42"/>
      <c r="DXW11" s="42"/>
      <c r="DXX11" s="42"/>
      <c r="DXY11" s="42"/>
      <c r="DXZ11" s="42"/>
      <c r="DYA11" s="42"/>
      <c r="DYB11" s="42"/>
      <c r="DYC11" s="42"/>
      <c r="DYD11" s="42"/>
      <c r="DYE11" s="42"/>
      <c r="DYF11" s="42"/>
      <c r="DYG11" s="42"/>
      <c r="DYH11" s="42"/>
      <c r="DYI11" s="42"/>
      <c r="DYJ11" s="42"/>
      <c r="DYK11" s="42"/>
      <c r="DYL11" s="42"/>
      <c r="DYM11" s="42"/>
      <c r="DYN11" s="42"/>
      <c r="DYO11" s="42"/>
      <c r="DYP11" s="42"/>
      <c r="DYQ11" s="42"/>
      <c r="DYR11" s="42"/>
      <c r="DYS11" s="42"/>
      <c r="DYT11" s="42"/>
      <c r="DYU11" s="42"/>
      <c r="DYV11" s="42"/>
      <c r="DYW11" s="42"/>
      <c r="DYX11" s="42"/>
      <c r="DYY11" s="42"/>
      <c r="DYZ11" s="42"/>
      <c r="DZA11" s="42"/>
      <c r="DZB11" s="42"/>
      <c r="DZC11" s="42"/>
      <c r="DZD11" s="42"/>
      <c r="DZE11" s="42"/>
      <c r="DZF11" s="42"/>
      <c r="DZG11" s="42"/>
      <c r="DZH11" s="42"/>
      <c r="DZI11" s="42"/>
      <c r="DZJ11" s="42"/>
      <c r="DZK11" s="42"/>
      <c r="DZL11" s="42"/>
      <c r="DZM11" s="42"/>
      <c r="DZN11" s="42"/>
      <c r="DZO11" s="42"/>
      <c r="DZP11" s="42"/>
      <c r="DZQ11" s="42"/>
      <c r="DZR11" s="42"/>
      <c r="DZS11" s="42"/>
      <c r="DZT11" s="42"/>
      <c r="DZU11" s="42"/>
      <c r="DZV11" s="42"/>
      <c r="DZW11" s="42"/>
      <c r="DZX11" s="42"/>
      <c r="DZY11" s="42"/>
      <c r="DZZ11" s="42"/>
      <c r="EAA11" s="42"/>
      <c r="EAB11" s="42"/>
      <c r="EAC11" s="42"/>
      <c r="EAD11" s="42"/>
      <c r="EAE11" s="42"/>
      <c r="EAF11" s="42"/>
      <c r="EAG11" s="42"/>
      <c r="EAH11" s="42"/>
      <c r="EAI11" s="42"/>
      <c r="EAJ11" s="42"/>
      <c r="EAK11" s="42"/>
      <c r="EAL11" s="42"/>
      <c r="EAM11" s="42"/>
      <c r="EAN11" s="42"/>
      <c r="EAO11" s="42"/>
      <c r="EAP11" s="42"/>
      <c r="EAQ11" s="42"/>
      <c r="EAR11" s="42"/>
      <c r="EAS11" s="42"/>
      <c r="EAT11" s="42"/>
      <c r="EAU11" s="42"/>
      <c r="EAV11" s="42"/>
      <c r="EAW11" s="42"/>
      <c r="EAX11" s="42"/>
      <c r="EAY11" s="42"/>
      <c r="EAZ11" s="42"/>
      <c r="EBA11" s="42"/>
      <c r="EBB11" s="42"/>
      <c r="EBC11" s="42"/>
      <c r="EBD11" s="42"/>
      <c r="EBE11" s="42"/>
      <c r="EBF11" s="42"/>
      <c r="EBG11" s="42"/>
      <c r="EBH11" s="42"/>
      <c r="EBI11" s="42"/>
      <c r="EBJ11" s="42"/>
      <c r="EBK11" s="42"/>
      <c r="EBL11" s="42"/>
      <c r="EBM11" s="42"/>
      <c r="EBN11" s="42"/>
      <c r="EBO11" s="42"/>
      <c r="EBP11" s="42"/>
      <c r="EBQ11" s="42"/>
      <c r="EBR11" s="42"/>
      <c r="EBS11" s="42"/>
      <c r="EBT11" s="42"/>
      <c r="EBU11" s="42"/>
      <c r="EBV11" s="42"/>
      <c r="EBW11" s="42"/>
      <c r="EBX11" s="42"/>
      <c r="EBY11" s="42"/>
      <c r="EBZ11" s="42"/>
      <c r="ECA11" s="42"/>
      <c r="ECB11" s="42"/>
      <c r="ECC11" s="42"/>
      <c r="ECD11" s="42"/>
      <c r="ECE11" s="42"/>
      <c r="ECF11" s="42"/>
      <c r="ECG11" s="42"/>
      <c r="ECH11" s="42"/>
      <c r="ECI11" s="42"/>
      <c r="ECJ11" s="42"/>
      <c r="ECK11" s="42"/>
      <c r="ECL11" s="42"/>
      <c r="ECM11" s="42"/>
      <c r="ECN11" s="42"/>
      <c r="ECO11" s="42"/>
      <c r="ECP11" s="42"/>
      <c r="ECQ11" s="42"/>
      <c r="ECR11" s="42"/>
      <c r="ECS11" s="42"/>
      <c r="ECT11" s="42"/>
      <c r="ECU11" s="42"/>
      <c r="ECV11" s="42"/>
      <c r="ECW11" s="42"/>
      <c r="ECX11" s="42"/>
      <c r="ECY11" s="42"/>
      <c r="ECZ11" s="42"/>
      <c r="EDA11" s="42"/>
      <c r="EDB11" s="42"/>
      <c r="EDC11" s="42"/>
      <c r="EDD11" s="42"/>
      <c r="EDE11" s="42"/>
      <c r="EDF11" s="42"/>
      <c r="EDG11" s="42"/>
      <c r="EDH11" s="42"/>
      <c r="EDI11" s="42"/>
      <c r="EDJ11" s="42"/>
      <c r="EDK11" s="42"/>
      <c r="EDL11" s="42"/>
      <c r="EDM11" s="42"/>
      <c r="EDN11" s="42"/>
      <c r="EDO11" s="42"/>
      <c r="EDP11" s="42"/>
      <c r="EDQ11" s="42"/>
      <c r="EDR11" s="42"/>
      <c r="EDS11" s="42"/>
      <c r="EDT11" s="42"/>
      <c r="EDU11" s="42"/>
      <c r="EDV11" s="42"/>
      <c r="EDW11" s="42"/>
      <c r="EDX11" s="42"/>
      <c r="EDY11" s="42"/>
      <c r="EDZ11" s="42"/>
      <c r="EEA11" s="42"/>
      <c r="EEB11" s="42"/>
      <c r="EEC11" s="42"/>
      <c r="EED11" s="42"/>
      <c r="EEE11" s="42"/>
      <c r="EEF11" s="42"/>
      <c r="EEG11" s="42"/>
      <c r="EEH11" s="42"/>
      <c r="EEI11" s="42"/>
      <c r="EEJ11" s="42"/>
      <c r="EEK11" s="42"/>
      <c r="EEL11" s="42"/>
      <c r="EEM11" s="42"/>
      <c r="EEN11" s="42"/>
      <c r="EEO11" s="42"/>
      <c r="EEP11" s="42"/>
      <c r="EEQ11" s="42"/>
      <c r="EER11" s="42"/>
      <c r="EES11" s="42"/>
      <c r="EET11" s="42"/>
      <c r="EEU11" s="42"/>
      <c r="EEV11" s="42"/>
      <c r="EEW11" s="42"/>
      <c r="EEX11" s="42"/>
      <c r="EEY11" s="42"/>
      <c r="EEZ11" s="42"/>
      <c r="EFA11" s="42"/>
      <c r="EFB11" s="42"/>
      <c r="EFC11" s="42"/>
      <c r="EFD11" s="42"/>
      <c r="EFE11" s="42"/>
      <c r="EFF11" s="42"/>
      <c r="EFG11" s="42"/>
      <c r="EFH11" s="42"/>
      <c r="EFI11" s="42"/>
      <c r="EFJ11" s="42"/>
      <c r="EFK11" s="42"/>
      <c r="EFL11" s="42"/>
      <c r="EFM11" s="42"/>
      <c r="EFN11" s="42"/>
      <c r="EFO11" s="42"/>
      <c r="EFP11" s="42"/>
      <c r="EFQ11" s="42"/>
      <c r="EFR11" s="42"/>
      <c r="EFS11" s="42"/>
      <c r="EFT11" s="42"/>
      <c r="EFU11" s="42"/>
      <c r="EFV11" s="42"/>
      <c r="EFW11" s="42"/>
      <c r="EFX11" s="42"/>
      <c r="EFY11" s="42"/>
      <c r="EFZ11" s="42"/>
      <c r="EGA11" s="42"/>
      <c r="EGB11" s="42"/>
      <c r="EGC11" s="42"/>
      <c r="EGD11" s="42"/>
      <c r="EGE11" s="42"/>
      <c r="EGF11" s="42"/>
      <c r="EGG11" s="42"/>
      <c r="EGH11" s="42"/>
      <c r="EGI11" s="42"/>
      <c r="EGJ11" s="42"/>
      <c r="EGK11" s="42"/>
      <c r="EGL11" s="42"/>
      <c r="EGM11" s="42"/>
      <c r="EGN11" s="42"/>
      <c r="EGO11" s="42"/>
      <c r="EGP11" s="42"/>
      <c r="EGQ11" s="42"/>
      <c r="EGR11" s="42"/>
      <c r="EGS11" s="42"/>
      <c r="EGT11" s="42"/>
      <c r="EGU11" s="42"/>
      <c r="EGV11" s="42"/>
      <c r="EGW11" s="42"/>
      <c r="EGX11" s="42"/>
      <c r="EGY11" s="42"/>
      <c r="EGZ11" s="42"/>
      <c r="EHA11" s="42"/>
      <c r="EHB11" s="42"/>
      <c r="EHC11" s="42"/>
      <c r="EHD11" s="42"/>
      <c r="EHE11" s="42"/>
      <c r="EHF11" s="42"/>
      <c r="EHG11" s="42"/>
      <c r="EHH11" s="42"/>
      <c r="EHI11" s="42"/>
      <c r="EHJ11" s="42"/>
      <c r="EHK11" s="42"/>
      <c r="EHL11" s="42"/>
      <c r="EHM11" s="42"/>
      <c r="EHN11" s="42"/>
      <c r="EHO11" s="42"/>
      <c r="EHP11" s="42"/>
      <c r="EHQ11" s="42"/>
      <c r="EHR11" s="42"/>
      <c r="EHS11" s="42"/>
      <c r="EHT11" s="42"/>
      <c r="EHU11" s="42"/>
      <c r="EHV11" s="42"/>
      <c r="EHW11" s="42"/>
      <c r="EHX11" s="42"/>
      <c r="EHY11" s="42"/>
      <c r="EHZ11" s="42"/>
      <c r="EIA11" s="42"/>
      <c r="EIB11" s="42"/>
      <c r="EIC11" s="42"/>
      <c r="EID11" s="42"/>
      <c r="EIE11" s="42"/>
      <c r="EIF11" s="42"/>
      <c r="EIG11" s="42"/>
      <c r="EIH11" s="42"/>
      <c r="EII11" s="42"/>
      <c r="EIJ11" s="42"/>
      <c r="EIK11" s="42"/>
      <c r="EIL11" s="42"/>
      <c r="EIM11" s="42"/>
      <c r="EIN11" s="42"/>
      <c r="EIO11" s="42"/>
      <c r="EIP11" s="42"/>
      <c r="EIQ11" s="42"/>
      <c r="EIR11" s="42"/>
      <c r="EIS11" s="42"/>
      <c r="EIT11" s="42"/>
      <c r="EIU11" s="42"/>
      <c r="EIV11" s="42"/>
      <c r="EIW11" s="42"/>
      <c r="EIX11" s="42"/>
      <c r="EIY11" s="42"/>
      <c r="EIZ11" s="42"/>
      <c r="EJA11" s="42"/>
      <c r="EJB11" s="42"/>
      <c r="EJC11" s="42"/>
      <c r="EJD11" s="42"/>
      <c r="EJE11" s="42"/>
      <c r="EJF11" s="42"/>
      <c r="EJG11" s="42"/>
      <c r="EJH11" s="42"/>
      <c r="EJI11" s="42"/>
      <c r="EJJ11" s="42"/>
      <c r="EJK11" s="42"/>
      <c r="EJL11" s="42"/>
      <c r="EJM11" s="42"/>
      <c r="EJN11" s="42"/>
      <c r="EJO11" s="42"/>
      <c r="EJP11" s="42"/>
      <c r="EJQ11" s="42"/>
      <c r="EJR11" s="42"/>
      <c r="EJS11" s="42"/>
      <c r="EJT11" s="42"/>
      <c r="EJU11" s="42"/>
      <c r="EJV11" s="42"/>
      <c r="EJW11" s="42"/>
      <c r="EJX11" s="42"/>
      <c r="EJY11" s="42"/>
      <c r="EJZ11" s="42"/>
      <c r="EKA11" s="42"/>
      <c r="EKB11" s="42"/>
      <c r="EKC11" s="42"/>
      <c r="EKD11" s="42"/>
      <c r="EKE11" s="42"/>
      <c r="EKF11" s="42"/>
      <c r="EKG11" s="42"/>
      <c r="EKH11" s="42"/>
      <c r="EKI11" s="42"/>
      <c r="EKJ11" s="42"/>
      <c r="EKK11" s="42"/>
      <c r="EKL11" s="42"/>
      <c r="EKM11" s="42"/>
      <c r="EKN11" s="42"/>
      <c r="EKO11" s="42"/>
      <c r="EKP11" s="42"/>
      <c r="EKQ11" s="42"/>
      <c r="EKR11" s="42"/>
      <c r="EKS11" s="42"/>
      <c r="EKT11" s="42"/>
      <c r="EKU11" s="42"/>
      <c r="EKV11" s="42"/>
      <c r="EKW11" s="42"/>
      <c r="EKX11" s="42"/>
      <c r="EKY11" s="42"/>
      <c r="EKZ11" s="42"/>
      <c r="ELA11" s="42"/>
      <c r="ELB11" s="42"/>
      <c r="ELC11" s="42"/>
      <c r="ELD11" s="42"/>
      <c r="ELE11" s="42"/>
      <c r="ELF11" s="42"/>
      <c r="ELG11" s="42"/>
      <c r="ELH11" s="42"/>
      <c r="ELI11" s="42"/>
      <c r="ELJ11" s="42"/>
      <c r="ELK11" s="42"/>
      <c r="ELL11" s="42"/>
      <c r="ELM11" s="42"/>
      <c r="ELN11" s="42"/>
      <c r="ELO11" s="42"/>
      <c r="ELP11" s="42"/>
      <c r="ELQ11" s="42"/>
      <c r="ELR11" s="42"/>
      <c r="ELS11" s="42"/>
      <c r="ELT11" s="42"/>
      <c r="ELU11" s="42"/>
      <c r="ELV11" s="42"/>
      <c r="ELW11" s="42"/>
      <c r="ELX11" s="42"/>
      <c r="ELY11" s="42"/>
      <c r="ELZ11" s="42"/>
      <c r="EMA11" s="42"/>
      <c r="EMB11" s="42"/>
      <c r="EMC11" s="42"/>
      <c r="EMD11" s="42"/>
      <c r="EME11" s="42"/>
      <c r="EMF11" s="42"/>
      <c r="EMG11" s="42"/>
      <c r="EMH11" s="42"/>
      <c r="EMI11" s="42"/>
      <c r="EMJ11" s="42"/>
      <c r="EMK11" s="42"/>
      <c r="EML11" s="42"/>
      <c r="EMM11" s="42"/>
      <c r="EMN11" s="42"/>
      <c r="EMO11" s="42"/>
      <c r="EMP11" s="42"/>
      <c r="EMQ11" s="42"/>
      <c r="EMR11" s="42"/>
      <c r="EMS11" s="42"/>
      <c r="EMT11" s="42"/>
      <c r="EMU11" s="42"/>
      <c r="EMV11" s="42"/>
      <c r="EMW11" s="42"/>
      <c r="EMX11" s="42"/>
      <c r="EMY11" s="42"/>
      <c r="EMZ11" s="42"/>
      <c r="ENA11" s="42"/>
      <c r="ENB11" s="42"/>
      <c r="ENC11" s="42"/>
      <c r="END11" s="42"/>
      <c r="ENE11" s="42"/>
      <c r="ENF11" s="42"/>
      <c r="ENG11" s="42"/>
      <c r="ENH11" s="42"/>
      <c r="ENI11" s="42"/>
      <c r="ENJ11" s="42"/>
      <c r="ENK11" s="42"/>
      <c r="ENL11" s="42"/>
      <c r="ENM11" s="42"/>
      <c r="ENN11" s="42"/>
      <c r="ENO11" s="42"/>
      <c r="ENP11" s="42"/>
      <c r="ENQ11" s="42"/>
      <c r="ENR11" s="42"/>
      <c r="ENS11" s="42"/>
      <c r="ENT11" s="42"/>
      <c r="ENU11" s="42"/>
      <c r="ENV11" s="42"/>
      <c r="ENW11" s="42"/>
      <c r="ENX11" s="42"/>
      <c r="ENY11" s="42"/>
      <c r="ENZ11" s="42"/>
      <c r="EOA11" s="42"/>
      <c r="EOB11" s="42"/>
      <c r="EOC11" s="42"/>
      <c r="EOD11" s="42"/>
      <c r="EOE11" s="42"/>
      <c r="EOF11" s="42"/>
      <c r="EOG11" s="42"/>
      <c r="EOH11" s="42"/>
      <c r="EOI11" s="42"/>
      <c r="EOJ11" s="42"/>
      <c r="EOK11" s="42"/>
      <c r="EOL11" s="42"/>
      <c r="EOM11" s="42"/>
      <c r="EON11" s="42"/>
      <c r="EOO11" s="42"/>
      <c r="EOP11" s="42"/>
      <c r="EOQ11" s="42"/>
      <c r="EOR11" s="42"/>
      <c r="EOS11" s="42"/>
      <c r="EOT11" s="42"/>
      <c r="EOU11" s="42"/>
      <c r="EOV11" s="42"/>
      <c r="EOW11" s="42"/>
      <c r="EOX11" s="42"/>
      <c r="EOY11" s="42"/>
      <c r="EOZ11" s="42"/>
      <c r="EPA11" s="42"/>
      <c r="EPB11" s="42"/>
      <c r="EPC11" s="42"/>
      <c r="EPD11" s="42"/>
      <c r="EPE11" s="42"/>
      <c r="EPF11" s="42"/>
      <c r="EPG11" s="42"/>
      <c r="EPH11" s="42"/>
      <c r="EPI11" s="42"/>
      <c r="EPJ11" s="42"/>
      <c r="EPK11" s="42"/>
      <c r="EPL11" s="42"/>
      <c r="EPM11" s="42"/>
      <c r="EPN11" s="42"/>
      <c r="EPO11" s="42"/>
      <c r="EPP11" s="42"/>
      <c r="EPQ11" s="42"/>
      <c r="EPR11" s="42"/>
      <c r="EPS11" s="42"/>
      <c r="EPT11" s="42"/>
      <c r="EPU11" s="42"/>
      <c r="EPV11" s="42"/>
      <c r="EPW11" s="42"/>
      <c r="EPX11" s="42"/>
      <c r="EPY11" s="42"/>
      <c r="EPZ11" s="42"/>
      <c r="EQA11" s="42"/>
      <c r="EQB11" s="42"/>
      <c r="EQC11" s="42"/>
      <c r="EQD11" s="42"/>
      <c r="EQE11" s="42"/>
      <c r="EQF11" s="42"/>
      <c r="EQG11" s="42"/>
      <c r="EQH11" s="42"/>
      <c r="EQI11" s="42"/>
      <c r="EQJ11" s="42"/>
      <c r="EQK11" s="42"/>
      <c r="EQL11" s="42"/>
      <c r="EQM11" s="42"/>
      <c r="EQN11" s="42"/>
      <c r="EQO11" s="42"/>
      <c r="EQP11" s="42"/>
      <c r="EQQ11" s="42"/>
      <c r="EQR11" s="42"/>
      <c r="EQS11" s="42"/>
      <c r="EQT11" s="42"/>
      <c r="EQU11" s="42"/>
      <c r="EQV11" s="42"/>
      <c r="EQW11" s="42"/>
      <c r="EQX11" s="42"/>
      <c r="EQY11" s="42"/>
      <c r="EQZ11" s="42"/>
      <c r="ERA11" s="42"/>
      <c r="ERB11" s="42"/>
      <c r="ERC11" s="42"/>
      <c r="ERD11" s="42"/>
      <c r="ERE11" s="42"/>
      <c r="ERF11" s="42"/>
      <c r="ERG11" s="42"/>
      <c r="ERH11" s="42"/>
      <c r="ERI11" s="42"/>
      <c r="ERJ11" s="42"/>
      <c r="ERK11" s="42"/>
      <c r="ERL11" s="42"/>
      <c r="ERM11" s="42"/>
      <c r="ERN11" s="42"/>
      <c r="ERO11" s="42"/>
      <c r="ERP11" s="42"/>
      <c r="ERQ11" s="42"/>
      <c r="ERR11" s="42"/>
      <c r="ERS11" s="42"/>
      <c r="ERT11" s="42"/>
      <c r="ERU11" s="42"/>
      <c r="ERV11" s="42"/>
      <c r="ERW11" s="42"/>
      <c r="ERX11" s="42"/>
      <c r="ERY11" s="42"/>
      <c r="ERZ11" s="42"/>
      <c r="ESA11" s="42"/>
      <c r="ESB11" s="42"/>
      <c r="ESC11" s="42"/>
      <c r="ESD11" s="42"/>
      <c r="ESE11" s="42"/>
      <c r="ESF11" s="42"/>
      <c r="ESG11" s="42"/>
      <c r="ESH11" s="42"/>
      <c r="ESI11" s="42"/>
      <c r="ESJ11" s="42"/>
      <c r="ESK11" s="42"/>
      <c r="ESL11" s="42"/>
      <c r="ESM11" s="42"/>
      <c r="ESN11" s="42"/>
      <c r="ESO11" s="42"/>
      <c r="ESP11" s="42"/>
      <c r="ESQ11" s="42"/>
      <c r="ESR11" s="42"/>
      <c r="ESS11" s="42"/>
      <c r="EST11" s="42"/>
      <c r="ESU11" s="42"/>
      <c r="ESV11" s="42"/>
      <c r="ESW11" s="42"/>
      <c r="ESX11" s="42"/>
      <c r="ESY11" s="42"/>
      <c r="ESZ11" s="42"/>
      <c r="ETA11" s="42"/>
      <c r="ETB11" s="42"/>
      <c r="ETC11" s="42"/>
      <c r="ETD11" s="42"/>
      <c r="ETE11" s="42"/>
      <c r="ETF11" s="42"/>
      <c r="ETG11" s="42"/>
      <c r="ETH11" s="42"/>
      <c r="ETI11" s="42"/>
      <c r="ETJ11" s="42"/>
      <c r="ETK11" s="42"/>
      <c r="ETL11" s="42"/>
      <c r="ETM11" s="42"/>
      <c r="ETN11" s="42"/>
      <c r="ETO11" s="42"/>
      <c r="ETP11" s="42"/>
      <c r="ETQ11" s="42"/>
      <c r="ETR11" s="42"/>
      <c r="ETS11" s="42"/>
      <c r="ETT11" s="42"/>
      <c r="ETU11" s="42"/>
      <c r="ETV11" s="42"/>
      <c r="ETW11" s="42"/>
      <c r="ETX11" s="42"/>
      <c r="ETY11" s="42"/>
      <c r="ETZ11" s="42"/>
      <c r="EUA11" s="42"/>
      <c r="EUB11" s="42"/>
      <c r="EUC11" s="42"/>
      <c r="EUD11" s="42"/>
      <c r="EUE11" s="42"/>
      <c r="EUF11" s="42"/>
      <c r="EUG11" s="42"/>
      <c r="EUH11" s="42"/>
      <c r="EUI11" s="42"/>
      <c r="EUJ11" s="42"/>
      <c r="EUK11" s="42"/>
      <c r="EUL11" s="42"/>
      <c r="EUM11" s="42"/>
      <c r="EUN11" s="42"/>
      <c r="EUO11" s="42"/>
      <c r="EUP11" s="42"/>
      <c r="EUQ11" s="42"/>
      <c r="EUR11" s="42"/>
      <c r="EUS11" s="42"/>
      <c r="EUT11" s="42"/>
      <c r="EUU11" s="42"/>
      <c r="EUV11" s="42"/>
      <c r="EUW11" s="42"/>
      <c r="EUX11" s="42"/>
      <c r="EUY11" s="42"/>
      <c r="EUZ11" s="42"/>
      <c r="EVA11" s="42"/>
      <c r="EVB11" s="42"/>
      <c r="EVC11" s="42"/>
      <c r="EVD11" s="42"/>
      <c r="EVE11" s="42"/>
      <c r="EVF11" s="42"/>
      <c r="EVG11" s="42"/>
      <c r="EVH11" s="42"/>
      <c r="EVI11" s="42"/>
      <c r="EVJ11" s="42"/>
      <c r="EVK11" s="42"/>
      <c r="EVL11" s="42"/>
      <c r="EVM11" s="42"/>
      <c r="EVN11" s="42"/>
      <c r="EVO11" s="42"/>
      <c r="EVP11" s="42"/>
      <c r="EVQ11" s="42"/>
      <c r="EVR11" s="42"/>
      <c r="EVS11" s="42"/>
      <c r="EVT11" s="42"/>
      <c r="EVU11" s="42"/>
      <c r="EVV11" s="42"/>
      <c r="EVW11" s="42"/>
      <c r="EVX11" s="42"/>
      <c r="EVY11" s="42"/>
      <c r="EVZ11" s="42"/>
      <c r="EWA11" s="42"/>
      <c r="EWB11" s="42"/>
      <c r="EWC11" s="42"/>
      <c r="EWD11" s="42"/>
      <c r="EWE11" s="42"/>
      <c r="EWF11" s="42"/>
      <c r="EWG11" s="42"/>
      <c r="EWH11" s="42"/>
      <c r="EWI11" s="42"/>
      <c r="EWJ11" s="42"/>
      <c r="EWK11" s="42"/>
      <c r="EWL11" s="42"/>
      <c r="EWM11" s="42"/>
      <c r="EWN11" s="42"/>
      <c r="EWO11" s="42"/>
      <c r="EWP11" s="42"/>
      <c r="EWQ11" s="42"/>
      <c r="EWR11" s="42"/>
      <c r="EWS11" s="42"/>
      <c r="EWT11" s="42"/>
      <c r="EWU11" s="42"/>
      <c r="EWV11" s="42"/>
      <c r="EWW11" s="42"/>
      <c r="EWX11" s="42"/>
      <c r="EWY11" s="42"/>
      <c r="EWZ11" s="42"/>
      <c r="EXA11" s="42"/>
      <c r="EXB11" s="42"/>
      <c r="EXC11" s="42"/>
      <c r="EXD11" s="42"/>
      <c r="EXE11" s="42"/>
      <c r="EXF11" s="42"/>
      <c r="EXG11" s="42"/>
      <c r="EXH11" s="42"/>
      <c r="EXI11" s="42"/>
      <c r="EXJ11" s="42"/>
      <c r="EXK11" s="42"/>
      <c r="EXL11" s="42"/>
      <c r="EXM11" s="42"/>
      <c r="EXN11" s="42"/>
      <c r="EXO11" s="42"/>
      <c r="EXP11" s="42"/>
      <c r="EXQ11" s="42"/>
      <c r="EXR11" s="42"/>
      <c r="EXS11" s="42"/>
      <c r="EXT11" s="42"/>
      <c r="EXU11" s="42"/>
      <c r="EXV11" s="42"/>
      <c r="EXW11" s="42"/>
      <c r="EXX11" s="42"/>
      <c r="EXY11" s="42"/>
      <c r="EXZ11" s="42"/>
      <c r="EYA11" s="42"/>
      <c r="EYB11" s="42"/>
      <c r="EYC11" s="42"/>
      <c r="EYD11" s="42"/>
      <c r="EYE11" s="42"/>
      <c r="EYF11" s="42"/>
      <c r="EYG11" s="42"/>
      <c r="EYH11" s="42"/>
      <c r="EYI11" s="42"/>
      <c r="EYJ11" s="42"/>
      <c r="EYK11" s="42"/>
      <c r="EYL11" s="42"/>
      <c r="EYM11" s="42"/>
      <c r="EYN11" s="42"/>
      <c r="EYO11" s="42"/>
      <c r="EYP11" s="42"/>
      <c r="EYQ11" s="42"/>
      <c r="EYR11" s="42"/>
      <c r="EYS11" s="42"/>
      <c r="EYT11" s="42"/>
      <c r="EYU11" s="42"/>
      <c r="EYV11" s="42"/>
      <c r="EYW11" s="42"/>
      <c r="EYX11" s="42"/>
      <c r="EYY11" s="42"/>
      <c r="EYZ11" s="42"/>
      <c r="EZA11" s="42"/>
      <c r="EZB11" s="42"/>
      <c r="EZC11" s="42"/>
      <c r="EZD11" s="42"/>
      <c r="EZE11" s="42"/>
      <c r="EZF11" s="42"/>
      <c r="EZG11" s="42"/>
      <c r="EZH11" s="42"/>
      <c r="EZI11" s="42"/>
      <c r="EZJ11" s="42"/>
      <c r="EZK11" s="42"/>
      <c r="EZL11" s="42"/>
      <c r="EZM11" s="42"/>
      <c r="EZN11" s="42"/>
      <c r="EZO11" s="42"/>
      <c r="EZP11" s="42"/>
      <c r="EZQ11" s="42"/>
      <c r="EZR11" s="42"/>
      <c r="EZS11" s="42"/>
      <c r="EZT11" s="42"/>
      <c r="EZU11" s="42"/>
      <c r="EZV11" s="42"/>
      <c r="EZW11" s="42"/>
      <c r="EZX11" s="42"/>
      <c r="EZY11" s="42"/>
      <c r="EZZ11" s="42"/>
      <c r="FAA11" s="42"/>
      <c r="FAB11" s="42"/>
      <c r="FAC11" s="42"/>
      <c r="FAD11" s="42"/>
      <c r="FAE11" s="42"/>
      <c r="FAF11" s="42"/>
      <c r="FAG11" s="42"/>
      <c r="FAH11" s="42"/>
      <c r="FAI11" s="42"/>
      <c r="FAJ11" s="42"/>
      <c r="FAK11" s="42"/>
      <c r="FAL11" s="42"/>
      <c r="FAM11" s="42"/>
      <c r="FAN11" s="42"/>
      <c r="FAO11" s="42"/>
      <c r="FAP11" s="42"/>
      <c r="FAQ11" s="42"/>
      <c r="FAR11" s="42"/>
      <c r="FAS11" s="42"/>
      <c r="FAT11" s="42"/>
      <c r="FAU11" s="42"/>
      <c r="FAV11" s="42"/>
      <c r="FAW11" s="42"/>
      <c r="FAX11" s="42"/>
      <c r="FAY11" s="42"/>
      <c r="FAZ11" s="42"/>
      <c r="FBA11" s="42"/>
      <c r="FBB11" s="42"/>
      <c r="FBC11" s="42"/>
      <c r="FBD11" s="42"/>
      <c r="FBE11" s="42"/>
      <c r="FBF11" s="42"/>
      <c r="FBG11" s="42"/>
      <c r="FBH11" s="42"/>
      <c r="FBI11" s="42"/>
      <c r="FBJ11" s="42"/>
      <c r="FBK11" s="42"/>
      <c r="FBL11" s="42"/>
      <c r="FBM11" s="42"/>
      <c r="FBN11" s="42"/>
      <c r="FBO11" s="42"/>
      <c r="FBP11" s="42"/>
      <c r="FBQ11" s="42"/>
      <c r="FBR11" s="42"/>
      <c r="FBS11" s="42"/>
      <c r="FBT11" s="42"/>
      <c r="FBU11" s="42"/>
      <c r="FBV11" s="42"/>
      <c r="FBW11" s="42"/>
      <c r="FBX11" s="42"/>
      <c r="FBY11" s="42"/>
      <c r="FBZ11" s="42"/>
      <c r="FCA11" s="42"/>
      <c r="FCB11" s="42"/>
      <c r="FCC11" s="42"/>
      <c r="FCD11" s="42"/>
      <c r="FCE11" s="42"/>
      <c r="FCF11" s="42"/>
      <c r="FCG11" s="42"/>
      <c r="FCH11" s="42"/>
      <c r="FCI11" s="42"/>
      <c r="FCJ11" s="42"/>
      <c r="FCK11" s="42"/>
      <c r="FCL11" s="42"/>
      <c r="FCM11" s="42"/>
      <c r="FCN11" s="42"/>
      <c r="FCO11" s="42"/>
      <c r="FCP11" s="42"/>
      <c r="FCQ11" s="42"/>
      <c r="FCR11" s="42"/>
      <c r="FCS11" s="42"/>
      <c r="FCT11" s="42"/>
      <c r="FCU11" s="42"/>
      <c r="FCV11" s="42"/>
      <c r="FCW11" s="42"/>
      <c r="FCX11" s="42"/>
      <c r="FCY11" s="42"/>
      <c r="FCZ11" s="42"/>
      <c r="FDA11" s="42"/>
      <c r="FDB11" s="42"/>
      <c r="FDC11" s="42"/>
      <c r="FDD11" s="42"/>
      <c r="FDE11" s="42"/>
      <c r="FDF11" s="42"/>
      <c r="FDG11" s="42"/>
      <c r="FDH11" s="42"/>
      <c r="FDI11" s="42"/>
      <c r="FDJ11" s="42"/>
      <c r="FDK11" s="42"/>
      <c r="FDL11" s="42"/>
      <c r="FDM11" s="42"/>
      <c r="FDN11" s="42"/>
      <c r="FDO11" s="42"/>
      <c r="FDP11" s="42"/>
      <c r="FDQ11" s="42"/>
      <c r="FDR11" s="42"/>
      <c r="FDS11" s="42"/>
      <c r="FDT11" s="42"/>
      <c r="FDU11" s="42"/>
      <c r="FDV11" s="42"/>
      <c r="FDW11" s="42"/>
      <c r="FDX11" s="42"/>
      <c r="FDY11" s="42"/>
      <c r="FDZ11" s="42"/>
      <c r="FEA11" s="42"/>
      <c r="FEB11" s="42"/>
      <c r="FEC11" s="42"/>
      <c r="FED11" s="42"/>
      <c r="FEE11" s="42"/>
      <c r="FEF11" s="42"/>
      <c r="FEG11" s="42"/>
      <c r="FEH11" s="42"/>
      <c r="FEI11" s="42"/>
      <c r="FEJ11" s="42"/>
      <c r="FEK11" s="42"/>
      <c r="FEL11" s="42"/>
      <c r="FEM11" s="42"/>
      <c r="FEN11" s="42"/>
      <c r="FEO11" s="42"/>
      <c r="FEP11" s="42"/>
      <c r="FEQ11" s="42"/>
      <c r="FER11" s="42"/>
      <c r="FES11" s="42"/>
      <c r="FET11" s="42"/>
      <c r="FEU11" s="42"/>
      <c r="FEV11" s="42"/>
      <c r="FEW11" s="42"/>
      <c r="FEX11" s="42"/>
      <c r="FEY11" s="42"/>
      <c r="FEZ11" s="42"/>
      <c r="FFA11" s="42"/>
      <c r="FFB11" s="42"/>
      <c r="FFC11" s="42"/>
      <c r="FFD11" s="42"/>
      <c r="FFE11" s="42"/>
      <c r="FFF11" s="42"/>
      <c r="FFG11" s="42"/>
      <c r="FFH11" s="42"/>
      <c r="FFI11" s="42"/>
      <c r="FFJ11" s="42"/>
      <c r="FFK11" s="42"/>
      <c r="FFL11" s="42"/>
      <c r="FFM11" s="42"/>
      <c r="FFN11" s="42"/>
      <c r="FFO11" s="42"/>
      <c r="FFP11" s="42"/>
      <c r="FFQ11" s="42"/>
      <c r="FFR11" s="42"/>
      <c r="FFS11" s="42"/>
      <c r="FFT11" s="42"/>
      <c r="FFU11" s="42"/>
      <c r="FFV11" s="42"/>
      <c r="FFW11" s="42"/>
      <c r="FFX11" s="42"/>
      <c r="FFY11" s="42"/>
      <c r="FFZ11" s="42"/>
      <c r="FGA11" s="42"/>
      <c r="FGB11" s="42"/>
      <c r="FGC11" s="42"/>
      <c r="FGD11" s="42"/>
      <c r="FGE11" s="42"/>
      <c r="FGF11" s="42"/>
      <c r="FGG11" s="42"/>
      <c r="FGH11" s="42"/>
      <c r="FGI11" s="42"/>
      <c r="FGJ11" s="42"/>
      <c r="FGK11" s="42"/>
      <c r="FGL11" s="42"/>
      <c r="FGM11" s="42"/>
      <c r="FGN11" s="42"/>
      <c r="FGO11" s="42"/>
      <c r="FGP11" s="42"/>
      <c r="FGQ11" s="42"/>
      <c r="FGR11" s="42"/>
      <c r="FGS11" s="42"/>
      <c r="FGT11" s="42"/>
      <c r="FGU11" s="42"/>
      <c r="FGV11" s="42"/>
      <c r="FGW11" s="42"/>
      <c r="FGX11" s="42"/>
      <c r="FGY11" s="42"/>
      <c r="FGZ11" s="42"/>
      <c r="FHA11" s="42"/>
      <c r="FHB11" s="42"/>
      <c r="FHC11" s="42"/>
      <c r="FHD11" s="42"/>
      <c r="FHE11" s="42"/>
      <c r="FHF11" s="42"/>
      <c r="FHG11" s="42"/>
      <c r="FHH11" s="42"/>
      <c r="FHI11" s="42"/>
      <c r="FHJ11" s="42"/>
      <c r="FHK11" s="42"/>
      <c r="FHL11" s="42"/>
      <c r="FHM11" s="42"/>
      <c r="FHN11" s="42"/>
      <c r="FHO11" s="42"/>
      <c r="FHP11" s="42"/>
      <c r="FHQ11" s="42"/>
      <c r="FHR11" s="42"/>
      <c r="FHS11" s="42"/>
      <c r="FHT11" s="42"/>
      <c r="FHU11" s="42"/>
      <c r="FHV11" s="42"/>
      <c r="FHW11" s="42"/>
      <c r="FHX11" s="42"/>
      <c r="FHY11" s="42"/>
      <c r="FHZ11" s="42"/>
      <c r="FIA11" s="42"/>
      <c r="FIB11" s="42"/>
      <c r="FIC11" s="42"/>
      <c r="FID11" s="42"/>
      <c r="FIE11" s="42"/>
      <c r="FIF11" s="42"/>
      <c r="FIG11" s="42"/>
      <c r="FIH11" s="42"/>
      <c r="FII11" s="42"/>
      <c r="FIJ11" s="42"/>
      <c r="FIK11" s="42"/>
      <c r="FIL11" s="42"/>
      <c r="FIM11" s="42"/>
      <c r="FIN11" s="42"/>
      <c r="FIO11" s="42"/>
      <c r="FIP11" s="42"/>
      <c r="FIQ11" s="42"/>
      <c r="FIR11" s="42"/>
      <c r="FIS11" s="42"/>
      <c r="FIT11" s="42"/>
      <c r="FIU11" s="42"/>
      <c r="FIV11" s="42"/>
      <c r="FIW11" s="42"/>
      <c r="FIX11" s="42"/>
      <c r="FIY11" s="42"/>
      <c r="FIZ11" s="42"/>
      <c r="FJA11" s="42"/>
      <c r="FJB11" s="42"/>
      <c r="FJC11" s="42"/>
      <c r="FJD11" s="42"/>
      <c r="FJE11" s="42"/>
      <c r="FJF11" s="42"/>
      <c r="FJG11" s="42"/>
      <c r="FJH11" s="42"/>
      <c r="FJI11" s="42"/>
      <c r="FJJ11" s="42"/>
      <c r="FJK11" s="42"/>
      <c r="FJL11" s="42"/>
      <c r="FJM11" s="42"/>
      <c r="FJN11" s="42"/>
      <c r="FJO11" s="42"/>
      <c r="FJP11" s="42"/>
      <c r="FJQ11" s="42"/>
      <c r="FJR11" s="42"/>
      <c r="FJS11" s="42"/>
      <c r="FJT11" s="42"/>
      <c r="FJU11" s="42"/>
      <c r="FJV11" s="42"/>
      <c r="FJW11" s="42"/>
      <c r="FJX11" s="42"/>
      <c r="FJY11" s="42"/>
      <c r="FJZ11" s="42"/>
      <c r="FKA11" s="42"/>
      <c r="FKB11" s="42"/>
      <c r="FKC11" s="42"/>
      <c r="FKD11" s="42"/>
      <c r="FKE11" s="42"/>
      <c r="FKF11" s="42"/>
      <c r="FKG11" s="42"/>
      <c r="FKH11" s="42"/>
      <c r="FKI11" s="42"/>
      <c r="FKJ11" s="42"/>
      <c r="FKK11" s="42"/>
      <c r="FKL11" s="42"/>
      <c r="FKM11" s="42"/>
      <c r="FKN11" s="42"/>
      <c r="FKO11" s="42"/>
      <c r="FKP11" s="42"/>
      <c r="FKQ11" s="42"/>
      <c r="FKR11" s="42"/>
      <c r="FKS11" s="42"/>
      <c r="FKT11" s="42"/>
      <c r="FKU11" s="42"/>
      <c r="FKV11" s="42"/>
      <c r="FKW11" s="42"/>
      <c r="FKX11" s="42"/>
      <c r="FKY11" s="42"/>
      <c r="FKZ11" s="42"/>
      <c r="FLA11" s="42"/>
      <c r="FLB11" s="42"/>
      <c r="FLC11" s="42"/>
      <c r="FLD11" s="42"/>
      <c r="FLE11" s="42"/>
      <c r="FLF11" s="42"/>
      <c r="FLG11" s="42"/>
      <c r="FLH11" s="42"/>
      <c r="FLI11" s="42"/>
      <c r="FLJ11" s="42"/>
      <c r="FLK11" s="42"/>
      <c r="FLL11" s="42"/>
      <c r="FLM11" s="42"/>
      <c r="FLN11" s="42"/>
      <c r="FLO11" s="42"/>
      <c r="FLP11" s="42"/>
      <c r="FLQ11" s="42"/>
      <c r="FLR11" s="42"/>
      <c r="FLS11" s="42"/>
      <c r="FLT11" s="42"/>
      <c r="FLU11" s="42"/>
      <c r="FLV11" s="42"/>
      <c r="FLW11" s="42"/>
      <c r="FLX11" s="42"/>
      <c r="FLY11" s="42"/>
      <c r="FLZ11" s="42"/>
      <c r="FMA11" s="42"/>
      <c r="FMB11" s="42"/>
      <c r="FMC11" s="42"/>
      <c r="FMD11" s="42"/>
      <c r="FME11" s="42"/>
      <c r="FMF11" s="42"/>
      <c r="FMG11" s="42"/>
      <c r="FMH11" s="42"/>
      <c r="FMI11" s="42"/>
      <c r="FMJ11" s="42"/>
      <c r="FMK11" s="42"/>
      <c r="FML11" s="42"/>
      <c r="FMM11" s="42"/>
      <c r="FMN11" s="42"/>
      <c r="FMO11" s="42"/>
      <c r="FMP11" s="42"/>
      <c r="FMQ11" s="42"/>
      <c r="FMR11" s="42"/>
      <c r="FMS11" s="42"/>
      <c r="FMT11" s="42"/>
      <c r="FMU11" s="42"/>
      <c r="FMV11" s="42"/>
      <c r="FMW11" s="42"/>
      <c r="FMX11" s="42"/>
      <c r="FMY11" s="42"/>
      <c r="FMZ11" s="42"/>
      <c r="FNA11" s="42"/>
      <c r="FNB11" s="42"/>
      <c r="FNC11" s="42"/>
      <c r="FND11" s="42"/>
      <c r="FNE11" s="42"/>
      <c r="FNF11" s="42"/>
      <c r="FNG11" s="42"/>
      <c r="FNH11" s="42"/>
      <c r="FNI11" s="42"/>
      <c r="FNJ11" s="42"/>
      <c r="FNK11" s="42"/>
      <c r="FNL11" s="42"/>
      <c r="FNM11" s="42"/>
      <c r="FNN11" s="42"/>
      <c r="FNO11" s="42"/>
      <c r="FNP11" s="42"/>
      <c r="FNQ11" s="42"/>
      <c r="FNR11" s="42"/>
      <c r="FNS11" s="42"/>
      <c r="FNT11" s="42"/>
      <c r="FNU11" s="42"/>
      <c r="FNV11" s="42"/>
      <c r="FNW11" s="42"/>
      <c r="FNX11" s="42"/>
      <c r="FNY11" s="42"/>
      <c r="FNZ11" s="42"/>
      <c r="FOA11" s="42"/>
      <c r="FOB11" s="42"/>
      <c r="FOC11" s="42"/>
      <c r="FOD11" s="42"/>
      <c r="FOE11" s="42"/>
      <c r="FOF11" s="42"/>
      <c r="FOG11" s="42"/>
      <c r="FOH11" s="42"/>
      <c r="FOI11" s="42"/>
      <c r="FOJ11" s="42"/>
      <c r="FOK11" s="42"/>
      <c r="FOL11" s="42"/>
      <c r="FOM11" s="42"/>
      <c r="FON11" s="42"/>
      <c r="FOO11" s="42"/>
      <c r="FOP11" s="42"/>
      <c r="FOQ11" s="42"/>
      <c r="FOR11" s="42"/>
      <c r="FOS11" s="42"/>
      <c r="FOT11" s="42"/>
      <c r="FOU11" s="42"/>
      <c r="FOV11" s="42"/>
      <c r="FOW11" s="42"/>
      <c r="FOX11" s="42"/>
      <c r="FOY11" s="42"/>
      <c r="FOZ11" s="42"/>
      <c r="FPA11" s="42"/>
      <c r="FPB11" s="42"/>
      <c r="FPC11" s="42"/>
      <c r="FPD11" s="42"/>
      <c r="FPE11" s="42"/>
      <c r="FPF11" s="42"/>
      <c r="FPG11" s="42"/>
      <c r="FPH11" s="42"/>
      <c r="FPI11" s="42"/>
      <c r="FPJ11" s="42"/>
      <c r="FPK11" s="42"/>
      <c r="FPL11" s="42"/>
      <c r="FPM11" s="42"/>
      <c r="FPN11" s="42"/>
      <c r="FPO11" s="42"/>
      <c r="FPP11" s="42"/>
      <c r="FPQ11" s="42"/>
      <c r="FPR11" s="42"/>
      <c r="FPS11" s="42"/>
      <c r="FPT11" s="42"/>
      <c r="FPU11" s="42"/>
      <c r="FPV11" s="42"/>
      <c r="FPW11" s="42"/>
      <c r="FPX11" s="42"/>
      <c r="FPY11" s="42"/>
      <c r="FPZ11" s="42"/>
      <c r="FQA11" s="42"/>
      <c r="FQB11" s="42"/>
      <c r="FQC11" s="42"/>
      <c r="FQD11" s="42"/>
      <c r="FQE11" s="42"/>
      <c r="FQF11" s="42"/>
      <c r="FQG11" s="42"/>
      <c r="FQH11" s="42"/>
      <c r="FQI11" s="42"/>
      <c r="FQJ11" s="42"/>
      <c r="FQK11" s="42"/>
      <c r="FQL11" s="42"/>
      <c r="FQM11" s="42"/>
      <c r="FQN11" s="42"/>
      <c r="FQO11" s="42"/>
      <c r="FQP11" s="42"/>
      <c r="FQQ11" s="42"/>
      <c r="FQR11" s="42"/>
      <c r="FQS11" s="42"/>
      <c r="FQT11" s="42"/>
      <c r="FQU11" s="42"/>
      <c r="FQV11" s="42"/>
      <c r="FQW11" s="42"/>
      <c r="FQX11" s="42"/>
      <c r="FQY11" s="42"/>
      <c r="FQZ11" s="42"/>
      <c r="FRA11" s="42"/>
      <c r="FRB11" s="42"/>
      <c r="FRC11" s="42"/>
      <c r="FRD11" s="42"/>
      <c r="FRE11" s="42"/>
      <c r="FRF11" s="42"/>
      <c r="FRG11" s="42"/>
      <c r="FRH11" s="42"/>
      <c r="FRI11" s="42"/>
      <c r="FRJ11" s="42"/>
      <c r="FRK11" s="42"/>
      <c r="FRL11" s="42"/>
      <c r="FRM11" s="42"/>
      <c r="FRN11" s="42"/>
      <c r="FRO11" s="42"/>
      <c r="FRP11" s="42"/>
      <c r="FRQ11" s="42"/>
      <c r="FRR11" s="42"/>
      <c r="FRS11" s="42"/>
      <c r="FRT11" s="42"/>
      <c r="FRU11" s="42"/>
      <c r="FRV11" s="42"/>
      <c r="FRW11" s="42"/>
      <c r="FRX11" s="42"/>
      <c r="FRY11" s="42"/>
      <c r="FRZ11" s="42"/>
      <c r="FSA11" s="42"/>
      <c r="FSB11" s="42"/>
      <c r="FSC11" s="42"/>
      <c r="FSD11" s="42"/>
      <c r="FSE11" s="42"/>
      <c r="FSF11" s="42"/>
      <c r="FSG11" s="42"/>
      <c r="FSH11" s="42"/>
      <c r="FSI11" s="42"/>
      <c r="FSJ11" s="42"/>
      <c r="FSK11" s="42"/>
      <c r="FSL11" s="42"/>
      <c r="FSM11" s="42"/>
      <c r="FSN11" s="42"/>
      <c r="FSO11" s="42"/>
      <c r="FSP11" s="42"/>
      <c r="FSQ11" s="42"/>
      <c r="FSR11" s="42"/>
      <c r="FSS11" s="42"/>
      <c r="FST11" s="42"/>
      <c r="FSU11" s="42"/>
      <c r="FSV11" s="42"/>
      <c r="FSW11" s="42"/>
      <c r="FSX11" s="42"/>
      <c r="FSY11" s="42"/>
      <c r="FSZ11" s="42"/>
      <c r="FTA11" s="42"/>
      <c r="FTB11" s="42"/>
      <c r="FTC11" s="42"/>
      <c r="FTD11" s="42"/>
      <c r="FTE11" s="42"/>
      <c r="FTF11" s="42"/>
      <c r="FTG11" s="42"/>
      <c r="FTH11" s="42"/>
      <c r="FTI11" s="42"/>
      <c r="FTJ11" s="42"/>
      <c r="FTK11" s="42"/>
      <c r="FTL11" s="42"/>
      <c r="FTM11" s="42"/>
      <c r="FTN11" s="42"/>
      <c r="FTO11" s="42"/>
      <c r="FTP11" s="42"/>
      <c r="FTQ11" s="42"/>
      <c r="FTR11" s="42"/>
      <c r="FTS11" s="42"/>
      <c r="FTT11" s="42"/>
      <c r="FTU11" s="42"/>
      <c r="FTV11" s="42"/>
      <c r="FTW11" s="42"/>
      <c r="FTX11" s="42"/>
      <c r="FTY11" s="42"/>
      <c r="FTZ11" s="42"/>
      <c r="FUA11" s="42"/>
      <c r="FUB11" s="42"/>
      <c r="FUC11" s="42"/>
      <c r="FUD11" s="42"/>
      <c r="FUE11" s="42"/>
      <c r="FUF11" s="42"/>
      <c r="FUG11" s="42"/>
      <c r="FUH11" s="42"/>
      <c r="FUI11" s="42"/>
      <c r="FUJ11" s="42"/>
      <c r="FUK11" s="42"/>
      <c r="FUL11" s="42"/>
      <c r="FUM11" s="42"/>
      <c r="FUN11" s="42"/>
      <c r="FUO11" s="42"/>
      <c r="FUP11" s="42"/>
      <c r="FUQ11" s="42"/>
      <c r="FUR11" s="42"/>
      <c r="FUS11" s="42"/>
      <c r="FUT11" s="42"/>
      <c r="FUU11" s="42"/>
      <c r="FUV11" s="42"/>
      <c r="FUW11" s="42"/>
      <c r="FUX11" s="42"/>
      <c r="FUY11" s="42"/>
      <c r="FUZ11" s="42"/>
      <c r="FVA11" s="42"/>
      <c r="FVB11" s="42"/>
      <c r="FVC11" s="42"/>
      <c r="FVD11" s="42"/>
      <c r="FVE11" s="42"/>
      <c r="FVF11" s="42"/>
      <c r="FVG11" s="42"/>
      <c r="FVH11" s="42"/>
      <c r="FVI11" s="42"/>
      <c r="FVJ11" s="42"/>
      <c r="FVK11" s="42"/>
      <c r="FVL11" s="42"/>
      <c r="FVM11" s="42"/>
      <c r="FVN11" s="42"/>
      <c r="FVO11" s="42"/>
      <c r="FVP11" s="42"/>
      <c r="FVQ11" s="42"/>
      <c r="FVR11" s="42"/>
      <c r="FVS11" s="42"/>
      <c r="FVT11" s="42"/>
      <c r="FVU11" s="42"/>
      <c r="FVV11" s="42"/>
      <c r="FVW11" s="42"/>
      <c r="FVX11" s="42"/>
      <c r="FVY11" s="42"/>
      <c r="FVZ11" s="42"/>
      <c r="FWA11" s="42"/>
      <c r="FWB11" s="42"/>
      <c r="FWC11" s="42"/>
      <c r="FWD11" s="42"/>
      <c r="FWE11" s="42"/>
      <c r="FWF11" s="42"/>
      <c r="FWG11" s="42"/>
      <c r="FWH11" s="42"/>
      <c r="FWI11" s="42"/>
      <c r="FWJ11" s="42"/>
      <c r="FWK11" s="42"/>
      <c r="FWL11" s="42"/>
      <c r="FWM11" s="42"/>
      <c r="FWN11" s="42"/>
      <c r="FWO11" s="42"/>
      <c r="FWP11" s="42"/>
      <c r="FWQ11" s="42"/>
      <c r="FWR11" s="42"/>
      <c r="FWS11" s="42"/>
      <c r="FWT11" s="42"/>
      <c r="FWU11" s="42"/>
      <c r="FWV11" s="42"/>
      <c r="FWW11" s="42"/>
      <c r="FWX11" s="42"/>
      <c r="FWY11" s="42"/>
      <c r="FWZ11" s="42"/>
      <c r="FXA11" s="42"/>
      <c r="FXB11" s="42"/>
      <c r="FXC11" s="42"/>
      <c r="FXD11" s="42"/>
      <c r="FXE11" s="42"/>
      <c r="FXF11" s="42"/>
      <c r="FXG11" s="42"/>
      <c r="FXH11" s="42"/>
      <c r="FXI11" s="42"/>
      <c r="FXJ11" s="42"/>
      <c r="FXK11" s="42"/>
      <c r="FXL11" s="42"/>
      <c r="FXM11" s="42"/>
      <c r="FXN11" s="42"/>
      <c r="FXO11" s="42"/>
      <c r="FXP11" s="42"/>
      <c r="FXQ11" s="42"/>
      <c r="FXR11" s="42"/>
      <c r="FXS11" s="42"/>
      <c r="FXT11" s="42"/>
      <c r="FXU11" s="42"/>
      <c r="FXV11" s="42"/>
      <c r="FXW11" s="42"/>
      <c r="FXX11" s="42"/>
      <c r="FXY11" s="42"/>
      <c r="FXZ11" s="42"/>
      <c r="FYA11" s="42"/>
      <c r="FYB11" s="42"/>
      <c r="FYC11" s="42"/>
      <c r="FYD11" s="42"/>
      <c r="FYE11" s="42"/>
      <c r="FYF11" s="42"/>
      <c r="FYG11" s="42"/>
      <c r="FYH11" s="42"/>
      <c r="FYI11" s="42"/>
      <c r="FYJ11" s="42"/>
      <c r="FYK11" s="42"/>
      <c r="FYL11" s="42"/>
      <c r="FYM11" s="42"/>
      <c r="FYN11" s="42"/>
      <c r="FYO11" s="42"/>
      <c r="FYP11" s="42"/>
      <c r="FYQ11" s="42"/>
      <c r="FYR11" s="42"/>
      <c r="FYS11" s="42"/>
      <c r="FYT11" s="42"/>
      <c r="FYU11" s="42"/>
      <c r="FYV11" s="42"/>
      <c r="FYW11" s="42"/>
      <c r="FYX11" s="42"/>
      <c r="FYY11" s="42"/>
      <c r="FYZ11" s="42"/>
      <c r="FZA11" s="42"/>
      <c r="FZB11" s="42"/>
      <c r="FZC11" s="42"/>
      <c r="FZD11" s="42"/>
      <c r="FZE11" s="42"/>
      <c r="FZF11" s="42"/>
      <c r="FZG11" s="42"/>
      <c r="FZH11" s="42"/>
      <c r="FZI11" s="42"/>
      <c r="FZJ11" s="42"/>
      <c r="FZK11" s="42"/>
      <c r="FZL11" s="42"/>
      <c r="FZM11" s="42"/>
      <c r="FZN11" s="42"/>
      <c r="FZO11" s="42"/>
      <c r="FZP11" s="42"/>
      <c r="FZQ11" s="42"/>
      <c r="FZR11" s="42"/>
      <c r="FZS11" s="42"/>
      <c r="FZT11" s="42"/>
      <c r="FZU11" s="42"/>
      <c r="FZV11" s="42"/>
      <c r="FZW11" s="42"/>
      <c r="FZX11" s="42"/>
      <c r="FZY11" s="42"/>
      <c r="FZZ11" s="42"/>
      <c r="GAA11" s="42"/>
      <c r="GAB11" s="42"/>
      <c r="GAC11" s="42"/>
      <c r="GAD11" s="42"/>
      <c r="GAE11" s="42"/>
      <c r="GAF11" s="42"/>
      <c r="GAG11" s="42"/>
      <c r="GAH11" s="42"/>
      <c r="GAI11" s="42"/>
      <c r="GAJ11" s="42"/>
      <c r="GAK11" s="42"/>
      <c r="GAL11" s="42"/>
      <c r="GAM11" s="42"/>
      <c r="GAN11" s="42"/>
      <c r="GAO11" s="42"/>
      <c r="GAP11" s="42"/>
      <c r="GAQ11" s="42"/>
      <c r="GAR11" s="42"/>
      <c r="GAS11" s="42"/>
      <c r="GAT11" s="42"/>
      <c r="GAU11" s="42"/>
      <c r="GAV11" s="42"/>
      <c r="GAW11" s="42"/>
      <c r="GAX11" s="42"/>
      <c r="GAY11" s="42"/>
      <c r="GAZ11" s="42"/>
      <c r="GBA11" s="42"/>
      <c r="GBB11" s="42"/>
      <c r="GBC11" s="42"/>
      <c r="GBD11" s="42"/>
      <c r="GBE11" s="42"/>
      <c r="GBF11" s="42"/>
      <c r="GBG11" s="42"/>
      <c r="GBH11" s="42"/>
      <c r="GBI11" s="42"/>
      <c r="GBJ11" s="42"/>
      <c r="GBK11" s="42"/>
      <c r="GBL11" s="42"/>
      <c r="GBM11" s="42"/>
      <c r="GBN11" s="42"/>
      <c r="GBO11" s="42"/>
      <c r="GBP11" s="42"/>
      <c r="GBQ11" s="42"/>
      <c r="GBR11" s="42"/>
      <c r="GBS11" s="42"/>
      <c r="GBT11" s="42"/>
      <c r="GBU11" s="42"/>
      <c r="GBV11" s="42"/>
      <c r="GBW11" s="42"/>
      <c r="GBX11" s="42"/>
      <c r="GBY11" s="42"/>
      <c r="GBZ11" s="42"/>
      <c r="GCA11" s="42"/>
      <c r="GCB11" s="42"/>
      <c r="GCC11" s="42"/>
      <c r="GCD11" s="42"/>
      <c r="GCE11" s="42"/>
      <c r="GCF11" s="42"/>
      <c r="GCG11" s="42"/>
      <c r="GCH11" s="42"/>
      <c r="GCI11" s="42"/>
      <c r="GCJ11" s="42"/>
      <c r="GCK11" s="42"/>
      <c r="GCL11" s="42"/>
      <c r="GCM11" s="42"/>
      <c r="GCN11" s="42"/>
      <c r="GCO11" s="42"/>
      <c r="GCP11" s="42"/>
      <c r="GCQ11" s="42"/>
      <c r="GCR11" s="42"/>
      <c r="GCS11" s="42"/>
      <c r="GCT11" s="42"/>
      <c r="GCU11" s="42"/>
      <c r="GCV11" s="42"/>
      <c r="GCW11" s="42"/>
      <c r="GCX11" s="42"/>
      <c r="GCY11" s="42"/>
      <c r="GCZ11" s="42"/>
      <c r="GDA11" s="42"/>
      <c r="GDB11" s="42"/>
      <c r="GDC11" s="42"/>
      <c r="GDD11" s="42"/>
      <c r="GDE11" s="42"/>
      <c r="GDF11" s="42"/>
      <c r="GDG11" s="42"/>
      <c r="GDH11" s="42"/>
      <c r="GDI11" s="42"/>
      <c r="GDJ11" s="42"/>
      <c r="GDK11" s="42"/>
      <c r="GDL11" s="42"/>
      <c r="GDM11" s="42"/>
      <c r="GDN11" s="42"/>
      <c r="GDO11" s="42"/>
      <c r="GDP11" s="42"/>
      <c r="GDQ11" s="42"/>
      <c r="GDR11" s="42"/>
      <c r="GDS11" s="42"/>
      <c r="GDT11" s="42"/>
      <c r="GDU11" s="42"/>
      <c r="GDV11" s="42"/>
      <c r="GDW11" s="42"/>
      <c r="GDX11" s="42"/>
      <c r="GDY11" s="42"/>
      <c r="GDZ11" s="42"/>
      <c r="GEA11" s="42"/>
      <c r="GEB11" s="42"/>
      <c r="GEC11" s="42"/>
      <c r="GED11" s="42"/>
      <c r="GEE11" s="42"/>
      <c r="GEF11" s="42"/>
      <c r="GEG11" s="42"/>
      <c r="GEH11" s="42"/>
      <c r="GEI11" s="42"/>
      <c r="GEJ11" s="42"/>
      <c r="GEK11" s="42"/>
      <c r="GEL11" s="42"/>
      <c r="GEM11" s="42"/>
      <c r="GEN11" s="42"/>
      <c r="GEO11" s="42"/>
      <c r="GEP11" s="42"/>
      <c r="GEQ11" s="42"/>
      <c r="GER11" s="42"/>
      <c r="GES11" s="42"/>
      <c r="GET11" s="42"/>
      <c r="GEU11" s="42"/>
      <c r="GEV11" s="42"/>
      <c r="GEW11" s="42"/>
      <c r="GEX11" s="42"/>
      <c r="GEY11" s="42"/>
      <c r="GEZ11" s="42"/>
      <c r="GFA11" s="42"/>
      <c r="GFB11" s="42"/>
      <c r="GFC11" s="42"/>
      <c r="GFD11" s="42"/>
      <c r="GFE11" s="42"/>
      <c r="GFF11" s="42"/>
      <c r="GFG11" s="42"/>
      <c r="GFH11" s="42"/>
      <c r="GFI11" s="42"/>
      <c r="GFJ11" s="42"/>
      <c r="GFK11" s="42"/>
      <c r="GFL11" s="42"/>
      <c r="GFM11" s="42"/>
      <c r="GFN11" s="42"/>
      <c r="GFO11" s="42"/>
      <c r="GFP11" s="42"/>
      <c r="GFQ11" s="42"/>
      <c r="GFR11" s="42"/>
      <c r="GFS11" s="42"/>
      <c r="GFT11" s="42"/>
      <c r="GFU11" s="42"/>
      <c r="GFV11" s="42"/>
      <c r="GFW11" s="42"/>
      <c r="GFX11" s="42"/>
      <c r="GFY11" s="42"/>
      <c r="GFZ11" s="42"/>
      <c r="GGA11" s="42"/>
      <c r="GGB11" s="42"/>
      <c r="GGC11" s="42"/>
      <c r="GGD11" s="42"/>
      <c r="GGE11" s="42"/>
      <c r="GGF11" s="42"/>
      <c r="GGG11" s="42"/>
      <c r="GGH11" s="42"/>
      <c r="GGI11" s="42"/>
      <c r="GGJ11" s="42"/>
      <c r="GGK11" s="42"/>
      <c r="GGL11" s="42"/>
      <c r="GGM11" s="42"/>
      <c r="GGN11" s="42"/>
      <c r="GGO11" s="42"/>
      <c r="GGP11" s="42"/>
      <c r="GGQ11" s="42"/>
      <c r="GGR11" s="42"/>
      <c r="GGS11" s="42"/>
      <c r="GGT11" s="42"/>
      <c r="GGU11" s="42"/>
      <c r="GGV11" s="42"/>
      <c r="GGW11" s="42"/>
      <c r="GGX11" s="42"/>
      <c r="GGY11" s="42"/>
      <c r="GGZ11" s="42"/>
      <c r="GHA11" s="42"/>
      <c r="GHB11" s="42"/>
      <c r="GHC11" s="42"/>
      <c r="GHD11" s="42"/>
      <c r="GHE11" s="42"/>
      <c r="GHF11" s="42"/>
      <c r="GHG11" s="42"/>
      <c r="GHH11" s="42"/>
      <c r="GHI11" s="42"/>
      <c r="GHJ11" s="42"/>
      <c r="GHK11" s="42"/>
      <c r="GHL11" s="42"/>
      <c r="GHM11" s="42"/>
      <c r="GHN11" s="42"/>
      <c r="GHO11" s="42"/>
      <c r="GHP11" s="42"/>
      <c r="GHQ11" s="42"/>
      <c r="GHR11" s="42"/>
      <c r="GHS11" s="42"/>
      <c r="GHT11" s="42"/>
      <c r="GHU11" s="42"/>
      <c r="GHV11" s="42"/>
      <c r="GHW11" s="42"/>
      <c r="GHX11" s="42"/>
      <c r="GHY11" s="42"/>
      <c r="GHZ11" s="42"/>
      <c r="GIA11" s="42"/>
      <c r="GIB11" s="42"/>
      <c r="GIC11" s="42"/>
      <c r="GID11" s="42"/>
      <c r="GIE11" s="42"/>
      <c r="GIF11" s="42"/>
      <c r="GIG11" s="42"/>
      <c r="GIH11" s="42"/>
      <c r="GII11" s="42"/>
      <c r="GIJ11" s="42"/>
      <c r="GIK11" s="42"/>
      <c r="GIL11" s="42"/>
      <c r="GIM11" s="42"/>
      <c r="GIN11" s="42"/>
      <c r="GIO11" s="42"/>
      <c r="GIP11" s="42"/>
      <c r="GIQ11" s="42"/>
      <c r="GIR11" s="42"/>
      <c r="GIS11" s="42"/>
      <c r="GIT11" s="42"/>
      <c r="GIU11" s="42"/>
      <c r="GIV11" s="42"/>
      <c r="GIW11" s="42"/>
      <c r="GIX11" s="42"/>
      <c r="GIY11" s="42"/>
      <c r="GIZ11" s="42"/>
      <c r="GJA11" s="42"/>
      <c r="GJB11" s="42"/>
      <c r="GJC11" s="42"/>
      <c r="GJD11" s="42"/>
      <c r="GJE11" s="42"/>
      <c r="GJF11" s="42"/>
      <c r="GJG11" s="42"/>
      <c r="GJH11" s="42"/>
      <c r="GJI11" s="42"/>
      <c r="GJJ11" s="42"/>
      <c r="GJK11" s="42"/>
      <c r="GJL11" s="42"/>
      <c r="GJM11" s="42"/>
      <c r="GJN11" s="42"/>
      <c r="GJO11" s="42"/>
      <c r="GJP11" s="42"/>
      <c r="GJQ11" s="42"/>
      <c r="GJR11" s="42"/>
      <c r="GJS11" s="42"/>
      <c r="GJT11" s="42"/>
      <c r="GJU11" s="42"/>
      <c r="GJV11" s="42"/>
      <c r="GJW11" s="42"/>
      <c r="GJX11" s="42"/>
      <c r="GJY11" s="42"/>
      <c r="GJZ11" s="42"/>
      <c r="GKA11" s="42"/>
      <c r="GKB11" s="42"/>
      <c r="GKC11" s="42"/>
      <c r="GKD11" s="42"/>
      <c r="GKE11" s="42"/>
      <c r="GKF11" s="42"/>
      <c r="GKG11" s="42"/>
      <c r="GKH11" s="42"/>
      <c r="GKI11" s="42"/>
      <c r="GKJ11" s="42"/>
      <c r="GKK11" s="42"/>
      <c r="GKL11" s="42"/>
      <c r="GKM11" s="42"/>
      <c r="GKN11" s="42"/>
      <c r="GKO11" s="42"/>
      <c r="GKP11" s="42"/>
      <c r="GKQ11" s="42"/>
      <c r="GKR11" s="42"/>
      <c r="GKS11" s="42"/>
      <c r="GKT11" s="42"/>
      <c r="GKU11" s="42"/>
      <c r="GKV11" s="42"/>
      <c r="GKW11" s="42"/>
      <c r="GKX11" s="42"/>
      <c r="GKY11" s="42"/>
      <c r="GKZ11" s="42"/>
      <c r="GLA11" s="42"/>
      <c r="GLB11" s="42"/>
      <c r="GLC11" s="42"/>
      <c r="GLD11" s="42"/>
      <c r="GLE11" s="42"/>
      <c r="GLF11" s="42"/>
      <c r="GLG11" s="42"/>
      <c r="GLH11" s="42"/>
      <c r="GLI11" s="42"/>
      <c r="GLJ11" s="42"/>
      <c r="GLK11" s="42"/>
      <c r="GLL11" s="42"/>
      <c r="GLM11" s="42"/>
      <c r="GLN11" s="42"/>
      <c r="GLO11" s="42"/>
      <c r="GLP11" s="42"/>
      <c r="GLQ11" s="42"/>
      <c r="GLR11" s="42"/>
      <c r="GLS11" s="42"/>
      <c r="GLT11" s="42"/>
      <c r="GLU11" s="42"/>
      <c r="GLV11" s="42"/>
      <c r="GLW11" s="42"/>
      <c r="GLX11" s="42"/>
      <c r="GLY11" s="42"/>
      <c r="GLZ11" s="42"/>
      <c r="GMA11" s="42"/>
      <c r="GMB11" s="42"/>
      <c r="GMC11" s="42"/>
      <c r="GMD11" s="42"/>
      <c r="GME11" s="42"/>
      <c r="GMF11" s="42"/>
      <c r="GMG11" s="42"/>
      <c r="GMH11" s="42"/>
      <c r="GMI11" s="42"/>
      <c r="GMJ11" s="42"/>
      <c r="GMK11" s="42"/>
      <c r="GML11" s="42"/>
      <c r="GMM11" s="42"/>
      <c r="GMN11" s="42"/>
      <c r="GMO11" s="42"/>
      <c r="GMP11" s="42"/>
      <c r="GMQ11" s="42"/>
      <c r="GMR11" s="42"/>
      <c r="GMS11" s="42"/>
      <c r="GMT11" s="42"/>
      <c r="GMU11" s="42"/>
      <c r="GMV11" s="42"/>
      <c r="GMW11" s="42"/>
      <c r="GMX11" s="42"/>
      <c r="GMY11" s="42"/>
      <c r="GMZ11" s="42"/>
      <c r="GNA11" s="42"/>
      <c r="GNB11" s="42"/>
      <c r="GNC11" s="42"/>
      <c r="GND11" s="42"/>
      <c r="GNE11" s="42"/>
      <c r="GNF11" s="42"/>
      <c r="GNG11" s="42"/>
      <c r="GNH11" s="42"/>
      <c r="GNI11" s="42"/>
      <c r="GNJ11" s="42"/>
      <c r="GNK11" s="42"/>
      <c r="GNL11" s="42"/>
      <c r="GNM11" s="42"/>
      <c r="GNN11" s="42"/>
      <c r="GNO11" s="42"/>
      <c r="GNP11" s="42"/>
      <c r="GNQ11" s="42"/>
      <c r="GNR11" s="42"/>
      <c r="GNS11" s="42"/>
      <c r="GNT11" s="42"/>
      <c r="GNU11" s="42"/>
      <c r="GNV11" s="42"/>
      <c r="GNW11" s="42"/>
      <c r="GNX11" s="42"/>
      <c r="GNY11" s="42"/>
      <c r="GNZ11" s="42"/>
      <c r="GOA11" s="42"/>
      <c r="GOB11" s="42"/>
      <c r="GOC11" s="42"/>
      <c r="GOD11" s="42"/>
      <c r="GOE11" s="42"/>
      <c r="GOF11" s="42"/>
      <c r="GOG11" s="42"/>
      <c r="GOH11" s="42"/>
      <c r="GOI11" s="42"/>
      <c r="GOJ11" s="42"/>
      <c r="GOK11" s="42"/>
      <c r="GOL11" s="42"/>
      <c r="GOM11" s="42"/>
      <c r="GON11" s="42"/>
      <c r="GOO11" s="42"/>
      <c r="GOP11" s="42"/>
      <c r="GOQ11" s="42"/>
      <c r="GOR11" s="42"/>
      <c r="GOS11" s="42"/>
      <c r="GOT11" s="42"/>
      <c r="GOU11" s="42"/>
      <c r="GOV11" s="42"/>
      <c r="GOW11" s="42"/>
      <c r="GOX11" s="42"/>
      <c r="GOY11" s="42"/>
      <c r="GOZ11" s="42"/>
      <c r="GPA11" s="42"/>
      <c r="GPB11" s="42"/>
      <c r="GPC11" s="42"/>
      <c r="GPD11" s="42"/>
      <c r="GPE11" s="42"/>
      <c r="GPF11" s="42"/>
      <c r="GPG11" s="42"/>
      <c r="GPH11" s="42"/>
      <c r="GPI11" s="42"/>
      <c r="GPJ11" s="42"/>
      <c r="GPK11" s="42"/>
      <c r="GPL11" s="42"/>
      <c r="GPM11" s="42"/>
      <c r="GPN11" s="42"/>
      <c r="GPO11" s="42"/>
      <c r="GPP11" s="42"/>
      <c r="GPQ11" s="42"/>
      <c r="GPR11" s="42"/>
      <c r="GPS11" s="42"/>
      <c r="GPT11" s="42"/>
      <c r="GPU11" s="42"/>
      <c r="GPV11" s="42"/>
      <c r="GPW11" s="42"/>
      <c r="GPX11" s="42"/>
      <c r="GPY11" s="42"/>
      <c r="GPZ11" s="42"/>
      <c r="GQA11" s="42"/>
      <c r="GQB11" s="42"/>
      <c r="GQC11" s="42"/>
      <c r="GQD11" s="42"/>
      <c r="GQE11" s="42"/>
      <c r="GQF11" s="42"/>
      <c r="GQG11" s="42"/>
      <c r="GQH11" s="42"/>
      <c r="GQI11" s="42"/>
      <c r="GQJ11" s="42"/>
      <c r="GQK11" s="42"/>
      <c r="GQL11" s="42"/>
      <c r="GQM11" s="42"/>
      <c r="GQN11" s="42"/>
      <c r="GQO11" s="42"/>
      <c r="GQP11" s="42"/>
      <c r="GQQ11" s="42"/>
      <c r="GQR11" s="42"/>
      <c r="GQS11" s="42"/>
      <c r="GQT11" s="42"/>
      <c r="GQU11" s="42"/>
      <c r="GQV11" s="42"/>
      <c r="GQW11" s="42"/>
      <c r="GQX11" s="42"/>
      <c r="GQY11" s="42"/>
      <c r="GQZ11" s="42"/>
      <c r="GRA11" s="42"/>
      <c r="GRB11" s="42"/>
      <c r="GRC11" s="42"/>
      <c r="GRD11" s="42"/>
      <c r="GRE11" s="42"/>
      <c r="GRF11" s="42"/>
      <c r="GRG11" s="42"/>
      <c r="GRH11" s="42"/>
      <c r="GRI11" s="42"/>
      <c r="GRJ11" s="42"/>
      <c r="GRK11" s="42"/>
      <c r="GRL11" s="42"/>
      <c r="GRM11" s="42"/>
      <c r="GRN11" s="42"/>
      <c r="GRO11" s="42"/>
      <c r="GRP11" s="42"/>
      <c r="GRQ11" s="42"/>
      <c r="GRR11" s="42"/>
      <c r="GRS11" s="42"/>
      <c r="GRT11" s="42"/>
      <c r="GRU11" s="42"/>
      <c r="GRV11" s="42"/>
      <c r="GRW11" s="42"/>
      <c r="GRX11" s="42"/>
      <c r="GRY11" s="42"/>
      <c r="GRZ11" s="42"/>
      <c r="GSA11" s="42"/>
      <c r="GSB11" s="42"/>
      <c r="GSC11" s="42"/>
      <c r="GSD11" s="42"/>
      <c r="GSE11" s="42"/>
      <c r="GSF11" s="42"/>
      <c r="GSG11" s="42"/>
      <c r="GSH11" s="42"/>
      <c r="GSI11" s="42"/>
      <c r="GSJ11" s="42"/>
      <c r="GSK11" s="42"/>
      <c r="GSL11" s="42"/>
      <c r="GSM11" s="42"/>
      <c r="GSN11" s="42"/>
      <c r="GSO11" s="42"/>
      <c r="GSP11" s="42"/>
      <c r="GSQ11" s="42"/>
      <c r="GSR11" s="42"/>
      <c r="GSS11" s="42"/>
      <c r="GST11" s="42"/>
      <c r="GSU11" s="42"/>
      <c r="GSV11" s="42"/>
      <c r="GSW11" s="42"/>
      <c r="GSX11" s="42"/>
      <c r="GSY11" s="42"/>
      <c r="GSZ11" s="42"/>
      <c r="GTA11" s="42"/>
      <c r="GTB11" s="42"/>
      <c r="GTC11" s="42"/>
      <c r="GTD11" s="42"/>
      <c r="GTE11" s="42"/>
      <c r="GTF11" s="42"/>
      <c r="GTG11" s="42"/>
      <c r="GTH11" s="42"/>
      <c r="GTI11" s="42"/>
      <c r="GTJ11" s="42"/>
      <c r="GTK11" s="42"/>
      <c r="GTL11" s="42"/>
      <c r="GTM11" s="42"/>
      <c r="GTN11" s="42"/>
      <c r="GTO11" s="42"/>
      <c r="GTP11" s="42"/>
      <c r="GTQ11" s="42"/>
      <c r="GTR11" s="42"/>
      <c r="GTS11" s="42"/>
      <c r="GTT11" s="42"/>
      <c r="GTU11" s="42"/>
      <c r="GTV11" s="42"/>
      <c r="GTW11" s="42"/>
      <c r="GTX11" s="42"/>
      <c r="GTY11" s="42"/>
      <c r="GTZ11" s="42"/>
      <c r="GUA11" s="42"/>
      <c r="GUB11" s="42"/>
      <c r="GUC11" s="42"/>
      <c r="GUD11" s="42"/>
      <c r="GUE11" s="42"/>
      <c r="GUF11" s="42"/>
      <c r="GUG11" s="42"/>
      <c r="GUH11" s="42"/>
      <c r="GUI11" s="42"/>
      <c r="GUJ11" s="42"/>
      <c r="GUK11" s="42"/>
      <c r="GUL11" s="42"/>
      <c r="GUM11" s="42"/>
      <c r="GUN11" s="42"/>
      <c r="GUO11" s="42"/>
      <c r="GUP11" s="42"/>
      <c r="GUQ11" s="42"/>
      <c r="GUR11" s="42"/>
      <c r="GUS11" s="42"/>
      <c r="GUT11" s="42"/>
      <c r="GUU11" s="42"/>
      <c r="GUV11" s="42"/>
      <c r="GUW11" s="42"/>
      <c r="GUX11" s="42"/>
      <c r="GUY11" s="42"/>
      <c r="GUZ11" s="42"/>
      <c r="GVA11" s="42"/>
      <c r="GVB11" s="42"/>
      <c r="GVC11" s="42"/>
      <c r="GVD11" s="42"/>
      <c r="GVE11" s="42"/>
      <c r="GVF11" s="42"/>
      <c r="GVG11" s="42"/>
      <c r="GVH11" s="42"/>
      <c r="GVI11" s="42"/>
      <c r="GVJ11" s="42"/>
      <c r="GVK11" s="42"/>
      <c r="GVL11" s="42"/>
      <c r="GVM11" s="42"/>
      <c r="GVN11" s="42"/>
      <c r="GVO11" s="42"/>
      <c r="GVP11" s="42"/>
      <c r="GVQ11" s="42"/>
      <c r="GVR11" s="42"/>
      <c r="GVS11" s="42"/>
      <c r="GVT11" s="42"/>
      <c r="GVU11" s="42"/>
      <c r="GVV11" s="42"/>
      <c r="GVW11" s="42"/>
      <c r="GVX11" s="42"/>
      <c r="GVY11" s="42"/>
      <c r="GVZ11" s="42"/>
      <c r="GWA11" s="42"/>
      <c r="GWB11" s="42"/>
      <c r="GWC11" s="42"/>
      <c r="GWD11" s="42"/>
      <c r="GWE11" s="42"/>
      <c r="GWF11" s="42"/>
      <c r="GWG11" s="42"/>
      <c r="GWH11" s="42"/>
      <c r="GWI11" s="42"/>
      <c r="GWJ11" s="42"/>
      <c r="GWK11" s="42"/>
      <c r="GWL11" s="42"/>
      <c r="GWM11" s="42"/>
      <c r="GWN11" s="42"/>
      <c r="GWO11" s="42"/>
      <c r="GWP11" s="42"/>
      <c r="GWQ11" s="42"/>
      <c r="GWR11" s="42"/>
      <c r="GWS11" s="42"/>
      <c r="GWT11" s="42"/>
      <c r="GWU11" s="42"/>
      <c r="GWV11" s="42"/>
      <c r="GWW11" s="42"/>
      <c r="GWX11" s="42"/>
      <c r="GWY11" s="42"/>
      <c r="GWZ11" s="42"/>
      <c r="GXA11" s="42"/>
      <c r="GXB11" s="42"/>
      <c r="GXC11" s="42"/>
      <c r="GXD11" s="42"/>
      <c r="GXE11" s="42"/>
      <c r="GXF11" s="42"/>
      <c r="GXG11" s="42"/>
      <c r="GXH11" s="42"/>
      <c r="GXI11" s="42"/>
      <c r="GXJ11" s="42"/>
      <c r="GXK11" s="42"/>
      <c r="GXL11" s="42"/>
      <c r="GXM11" s="42"/>
      <c r="GXN11" s="42"/>
      <c r="GXO11" s="42"/>
      <c r="GXP11" s="42"/>
      <c r="GXQ11" s="42"/>
      <c r="GXR11" s="42"/>
      <c r="GXS11" s="42"/>
      <c r="GXT11" s="42"/>
      <c r="GXU11" s="42"/>
      <c r="GXV11" s="42"/>
      <c r="GXW11" s="42"/>
      <c r="GXX11" s="42"/>
      <c r="GXY11" s="42"/>
      <c r="GXZ11" s="42"/>
      <c r="GYA11" s="42"/>
      <c r="GYB11" s="42"/>
      <c r="GYC11" s="42"/>
      <c r="GYD11" s="42"/>
      <c r="GYE11" s="42"/>
      <c r="GYF11" s="42"/>
      <c r="GYG11" s="42"/>
      <c r="GYH11" s="42"/>
      <c r="GYI11" s="42"/>
      <c r="GYJ11" s="42"/>
      <c r="GYK11" s="42"/>
      <c r="GYL11" s="42"/>
      <c r="GYM11" s="42"/>
      <c r="GYN11" s="42"/>
      <c r="GYO11" s="42"/>
      <c r="GYP11" s="42"/>
      <c r="GYQ11" s="42"/>
      <c r="GYR11" s="42"/>
      <c r="GYS11" s="42"/>
      <c r="GYT11" s="42"/>
      <c r="GYU11" s="42"/>
      <c r="GYV11" s="42"/>
      <c r="GYW11" s="42"/>
      <c r="GYX11" s="42"/>
      <c r="GYY11" s="42"/>
      <c r="GYZ11" s="42"/>
      <c r="GZA11" s="42"/>
      <c r="GZB11" s="42"/>
      <c r="GZC11" s="42"/>
      <c r="GZD11" s="42"/>
      <c r="GZE11" s="42"/>
      <c r="GZF11" s="42"/>
      <c r="GZG11" s="42"/>
      <c r="GZH11" s="42"/>
      <c r="GZI11" s="42"/>
      <c r="GZJ11" s="42"/>
      <c r="GZK11" s="42"/>
      <c r="GZL11" s="42"/>
      <c r="GZM11" s="42"/>
      <c r="GZN11" s="42"/>
      <c r="GZO11" s="42"/>
      <c r="GZP11" s="42"/>
      <c r="GZQ11" s="42"/>
      <c r="GZR11" s="42"/>
      <c r="GZS11" s="42"/>
      <c r="GZT11" s="42"/>
      <c r="GZU11" s="42"/>
      <c r="GZV11" s="42"/>
      <c r="GZW11" s="42"/>
      <c r="GZX11" s="42"/>
      <c r="GZY11" s="42"/>
      <c r="GZZ11" s="42"/>
      <c r="HAA11" s="42"/>
      <c r="HAB11" s="42"/>
      <c r="HAC11" s="42"/>
      <c r="HAD11" s="42"/>
      <c r="HAE11" s="42"/>
      <c r="HAF11" s="42"/>
      <c r="HAG11" s="42"/>
      <c r="HAH11" s="42"/>
      <c r="HAI11" s="42"/>
      <c r="HAJ11" s="42"/>
      <c r="HAK11" s="42"/>
      <c r="HAL11" s="42"/>
      <c r="HAM11" s="42"/>
      <c r="HAN11" s="42"/>
      <c r="HAO11" s="42"/>
      <c r="HAP11" s="42"/>
      <c r="HAQ11" s="42"/>
      <c r="HAR11" s="42"/>
      <c r="HAS11" s="42"/>
      <c r="HAT11" s="42"/>
      <c r="HAU11" s="42"/>
      <c r="HAV11" s="42"/>
      <c r="HAW11" s="42"/>
      <c r="HAX11" s="42"/>
      <c r="HAY11" s="42"/>
      <c r="HAZ11" s="42"/>
      <c r="HBA11" s="42"/>
      <c r="HBB11" s="42"/>
      <c r="HBC11" s="42"/>
      <c r="HBD11" s="42"/>
      <c r="HBE11" s="42"/>
      <c r="HBF11" s="42"/>
      <c r="HBG11" s="42"/>
      <c r="HBH11" s="42"/>
      <c r="HBI11" s="42"/>
      <c r="HBJ11" s="42"/>
      <c r="HBK11" s="42"/>
      <c r="HBL11" s="42"/>
      <c r="HBM11" s="42"/>
      <c r="HBN11" s="42"/>
      <c r="HBO11" s="42"/>
      <c r="HBP11" s="42"/>
      <c r="HBQ11" s="42"/>
      <c r="HBR11" s="42"/>
      <c r="HBS11" s="42"/>
      <c r="HBT11" s="42"/>
      <c r="HBU11" s="42"/>
      <c r="HBV11" s="42"/>
      <c r="HBW11" s="42"/>
      <c r="HBX11" s="42"/>
      <c r="HBY11" s="42"/>
      <c r="HBZ11" s="42"/>
      <c r="HCA11" s="42"/>
      <c r="HCB11" s="42"/>
      <c r="HCC11" s="42"/>
      <c r="HCD11" s="42"/>
      <c r="HCE11" s="42"/>
      <c r="HCF11" s="42"/>
      <c r="HCG11" s="42"/>
      <c r="HCH11" s="42"/>
      <c r="HCI11" s="42"/>
      <c r="HCJ11" s="42"/>
      <c r="HCK11" s="42"/>
      <c r="HCL11" s="42"/>
      <c r="HCM11" s="42"/>
      <c r="HCN11" s="42"/>
      <c r="HCO11" s="42"/>
      <c r="HCP11" s="42"/>
      <c r="HCQ11" s="42"/>
      <c r="HCR11" s="42"/>
      <c r="HCS11" s="42"/>
      <c r="HCT11" s="42"/>
      <c r="HCU11" s="42"/>
      <c r="HCV11" s="42"/>
      <c r="HCW11" s="42"/>
      <c r="HCX11" s="42"/>
      <c r="HCY11" s="42"/>
      <c r="HCZ11" s="42"/>
      <c r="HDA11" s="42"/>
      <c r="HDB11" s="42"/>
      <c r="HDC11" s="42"/>
      <c r="HDD11" s="42"/>
      <c r="HDE11" s="42"/>
      <c r="HDF11" s="42"/>
      <c r="HDG11" s="42"/>
      <c r="HDH11" s="42"/>
      <c r="HDI11" s="42"/>
      <c r="HDJ11" s="42"/>
      <c r="HDK11" s="42"/>
      <c r="HDL11" s="42"/>
      <c r="HDM11" s="42"/>
      <c r="HDN11" s="42"/>
      <c r="HDO11" s="42"/>
      <c r="HDP11" s="42"/>
      <c r="HDQ11" s="42"/>
      <c r="HDR11" s="42"/>
      <c r="HDS11" s="42"/>
      <c r="HDT11" s="42"/>
      <c r="HDU11" s="42"/>
      <c r="HDV11" s="42"/>
      <c r="HDW11" s="42"/>
      <c r="HDX11" s="42"/>
      <c r="HDY11" s="42"/>
      <c r="HDZ11" s="42"/>
      <c r="HEA11" s="42"/>
      <c r="HEB11" s="42"/>
      <c r="HEC11" s="42"/>
      <c r="HED11" s="42"/>
      <c r="HEE11" s="42"/>
      <c r="HEF11" s="42"/>
      <c r="HEG11" s="42"/>
      <c r="HEH11" s="42"/>
      <c r="HEI11" s="42"/>
      <c r="HEJ11" s="42"/>
      <c r="HEK11" s="42"/>
      <c r="HEL11" s="42"/>
      <c r="HEM11" s="42"/>
      <c r="HEN11" s="42"/>
      <c r="HEO11" s="42"/>
      <c r="HEP11" s="42"/>
      <c r="HEQ11" s="42"/>
      <c r="HER11" s="42"/>
      <c r="HES11" s="42"/>
      <c r="HET11" s="42"/>
      <c r="HEU11" s="42"/>
      <c r="HEV11" s="42"/>
      <c r="HEW11" s="42"/>
      <c r="HEX11" s="42"/>
      <c r="HEY11" s="42"/>
      <c r="HEZ11" s="42"/>
      <c r="HFA11" s="42"/>
      <c r="HFB11" s="42"/>
      <c r="HFC11" s="42"/>
      <c r="HFD11" s="42"/>
      <c r="HFE11" s="42"/>
      <c r="HFF11" s="42"/>
      <c r="HFG11" s="42"/>
      <c r="HFH11" s="42"/>
      <c r="HFI11" s="42"/>
      <c r="HFJ11" s="42"/>
      <c r="HFK11" s="42"/>
      <c r="HFL11" s="42"/>
      <c r="HFM11" s="42"/>
      <c r="HFN11" s="42"/>
      <c r="HFO11" s="42"/>
      <c r="HFP11" s="42"/>
      <c r="HFQ11" s="42"/>
      <c r="HFR11" s="42"/>
      <c r="HFS11" s="42"/>
      <c r="HFT11" s="42"/>
      <c r="HFU11" s="42"/>
      <c r="HFV11" s="42"/>
      <c r="HFW11" s="42"/>
      <c r="HFX11" s="42"/>
      <c r="HFY11" s="42"/>
      <c r="HFZ11" s="42"/>
      <c r="HGA11" s="42"/>
      <c r="HGB11" s="42"/>
      <c r="HGC11" s="42"/>
      <c r="HGD11" s="42"/>
      <c r="HGE11" s="42"/>
      <c r="HGF11" s="42"/>
      <c r="HGG11" s="42"/>
      <c r="HGH11" s="42"/>
      <c r="HGI11" s="42"/>
      <c r="HGJ11" s="42"/>
      <c r="HGK11" s="42"/>
      <c r="HGL11" s="42"/>
      <c r="HGM11" s="42"/>
      <c r="HGN11" s="42"/>
      <c r="HGO11" s="42"/>
      <c r="HGP11" s="42"/>
      <c r="HGQ11" s="42"/>
      <c r="HGR11" s="42"/>
      <c r="HGS11" s="42"/>
      <c r="HGT11" s="42"/>
      <c r="HGU11" s="42"/>
      <c r="HGV11" s="42"/>
      <c r="HGW11" s="42"/>
      <c r="HGX11" s="42"/>
      <c r="HGY11" s="42"/>
      <c r="HGZ11" s="42"/>
      <c r="HHA11" s="42"/>
      <c r="HHB11" s="42"/>
      <c r="HHC11" s="42"/>
      <c r="HHD11" s="42"/>
      <c r="HHE11" s="42"/>
      <c r="HHF11" s="42"/>
      <c r="HHG11" s="42"/>
      <c r="HHH11" s="42"/>
      <c r="HHI11" s="42"/>
      <c r="HHJ11" s="42"/>
      <c r="HHK11" s="42"/>
      <c r="HHL11" s="42"/>
      <c r="HHM11" s="42"/>
      <c r="HHN11" s="42"/>
      <c r="HHO11" s="42"/>
      <c r="HHP11" s="42"/>
      <c r="HHQ11" s="42"/>
      <c r="HHR11" s="42"/>
      <c r="HHS11" s="42"/>
      <c r="HHT11" s="42"/>
      <c r="HHU11" s="42"/>
      <c r="HHV11" s="42"/>
      <c r="HHW11" s="42"/>
      <c r="HHX11" s="42"/>
      <c r="HHY11" s="42"/>
      <c r="HHZ11" s="42"/>
      <c r="HIA11" s="42"/>
      <c r="HIB11" s="42"/>
      <c r="HIC11" s="42"/>
      <c r="HID11" s="42"/>
      <c r="HIE11" s="42"/>
      <c r="HIF11" s="42"/>
      <c r="HIG11" s="42"/>
      <c r="HIH11" s="42"/>
      <c r="HII11" s="42"/>
      <c r="HIJ11" s="42"/>
      <c r="HIK11" s="42"/>
      <c r="HIL11" s="42"/>
      <c r="HIM11" s="42"/>
      <c r="HIN11" s="42"/>
      <c r="HIO11" s="42"/>
      <c r="HIP11" s="42"/>
      <c r="HIQ11" s="42"/>
      <c r="HIR11" s="42"/>
      <c r="HIS11" s="42"/>
      <c r="HIT11" s="42"/>
      <c r="HIU11" s="42"/>
      <c r="HIV11" s="42"/>
      <c r="HIW11" s="42"/>
      <c r="HIX11" s="42"/>
      <c r="HIY11" s="42"/>
      <c r="HIZ11" s="42"/>
      <c r="HJA11" s="42"/>
      <c r="HJB11" s="42"/>
      <c r="HJC11" s="42"/>
      <c r="HJD11" s="42"/>
      <c r="HJE11" s="42"/>
      <c r="HJF11" s="42"/>
      <c r="HJG11" s="42"/>
      <c r="HJH11" s="42"/>
      <c r="HJI11" s="42"/>
      <c r="HJJ11" s="42"/>
      <c r="HJK11" s="42"/>
      <c r="HJL11" s="42"/>
      <c r="HJM11" s="42"/>
      <c r="HJN11" s="42"/>
      <c r="HJO11" s="42"/>
      <c r="HJP11" s="42"/>
      <c r="HJQ11" s="42"/>
      <c r="HJR11" s="42"/>
      <c r="HJS11" s="42"/>
      <c r="HJT11" s="42"/>
      <c r="HJU11" s="42"/>
      <c r="HJV11" s="42"/>
      <c r="HJW11" s="42"/>
      <c r="HJX11" s="42"/>
      <c r="HJY11" s="42"/>
      <c r="HJZ11" s="42"/>
      <c r="HKA11" s="42"/>
      <c r="HKB11" s="42"/>
      <c r="HKC11" s="42"/>
      <c r="HKD11" s="42"/>
      <c r="HKE11" s="42"/>
      <c r="HKF11" s="42"/>
      <c r="HKG11" s="42"/>
      <c r="HKH11" s="42"/>
      <c r="HKI11" s="42"/>
      <c r="HKJ11" s="42"/>
      <c r="HKK11" s="42"/>
      <c r="HKL11" s="42"/>
      <c r="HKM11" s="42"/>
      <c r="HKN11" s="42"/>
      <c r="HKO11" s="42"/>
      <c r="HKP11" s="42"/>
      <c r="HKQ11" s="42"/>
      <c r="HKR11" s="42"/>
      <c r="HKS11" s="42"/>
      <c r="HKT11" s="42"/>
      <c r="HKU11" s="42"/>
      <c r="HKV11" s="42"/>
      <c r="HKW11" s="42"/>
      <c r="HKX11" s="42"/>
      <c r="HKY11" s="42"/>
      <c r="HKZ11" s="42"/>
      <c r="HLA11" s="42"/>
      <c r="HLB11" s="42"/>
      <c r="HLC11" s="42"/>
      <c r="HLD11" s="42"/>
      <c r="HLE11" s="42"/>
      <c r="HLF11" s="42"/>
      <c r="HLG11" s="42"/>
      <c r="HLH11" s="42"/>
      <c r="HLI11" s="42"/>
      <c r="HLJ11" s="42"/>
      <c r="HLK11" s="42"/>
      <c r="HLL11" s="42"/>
      <c r="HLM11" s="42"/>
      <c r="HLN11" s="42"/>
      <c r="HLO11" s="42"/>
      <c r="HLP11" s="42"/>
      <c r="HLQ11" s="42"/>
      <c r="HLR11" s="42"/>
      <c r="HLS11" s="42"/>
      <c r="HLT11" s="42"/>
      <c r="HLU11" s="42"/>
      <c r="HLV11" s="42"/>
      <c r="HLW11" s="42"/>
      <c r="HLX11" s="42"/>
      <c r="HLY11" s="42"/>
      <c r="HLZ11" s="42"/>
      <c r="HMA11" s="42"/>
      <c r="HMB11" s="42"/>
      <c r="HMC11" s="42"/>
      <c r="HMD11" s="42"/>
      <c r="HME11" s="42"/>
      <c r="HMF11" s="42"/>
      <c r="HMG11" s="42"/>
      <c r="HMH11" s="42"/>
      <c r="HMI11" s="42"/>
      <c r="HMJ11" s="42"/>
      <c r="HMK11" s="42"/>
      <c r="HML11" s="42"/>
      <c r="HMM11" s="42"/>
      <c r="HMN11" s="42"/>
      <c r="HMO11" s="42"/>
      <c r="HMP11" s="42"/>
      <c r="HMQ11" s="42"/>
      <c r="HMR11" s="42"/>
      <c r="HMS11" s="42"/>
      <c r="HMT11" s="42"/>
      <c r="HMU11" s="42"/>
      <c r="HMV11" s="42"/>
      <c r="HMW11" s="42"/>
      <c r="HMX11" s="42"/>
      <c r="HMY11" s="42"/>
      <c r="HMZ11" s="42"/>
      <c r="HNA11" s="42"/>
      <c r="HNB11" s="42"/>
      <c r="HNC11" s="42"/>
      <c r="HND11" s="42"/>
      <c r="HNE11" s="42"/>
      <c r="HNF11" s="42"/>
      <c r="HNG11" s="42"/>
      <c r="HNH11" s="42"/>
      <c r="HNI11" s="42"/>
      <c r="HNJ11" s="42"/>
      <c r="HNK11" s="42"/>
      <c r="HNL11" s="42"/>
      <c r="HNM11" s="42"/>
      <c r="HNN11" s="42"/>
      <c r="HNO11" s="42"/>
      <c r="HNP11" s="42"/>
      <c r="HNQ11" s="42"/>
      <c r="HNR11" s="42"/>
      <c r="HNS11" s="42"/>
      <c r="HNT11" s="42"/>
      <c r="HNU11" s="42"/>
      <c r="HNV11" s="42"/>
      <c r="HNW11" s="42"/>
      <c r="HNX11" s="42"/>
      <c r="HNY11" s="42"/>
      <c r="HNZ11" s="42"/>
      <c r="HOA11" s="42"/>
      <c r="HOB11" s="42"/>
      <c r="HOC11" s="42"/>
      <c r="HOD11" s="42"/>
      <c r="HOE11" s="42"/>
      <c r="HOF11" s="42"/>
      <c r="HOG11" s="42"/>
      <c r="HOH11" s="42"/>
      <c r="HOI11" s="42"/>
      <c r="HOJ11" s="42"/>
      <c r="HOK11" s="42"/>
      <c r="HOL11" s="42"/>
      <c r="HOM11" s="42"/>
      <c r="HON11" s="42"/>
      <c r="HOO11" s="42"/>
      <c r="HOP11" s="42"/>
      <c r="HOQ11" s="42"/>
      <c r="HOR11" s="42"/>
      <c r="HOS11" s="42"/>
      <c r="HOT11" s="42"/>
      <c r="HOU11" s="42"/>
      <c r="HOV11" s="42"/>
      <c r="HOW11" s="42"/>
      <c r="HOX11" s="42"/>
      <c r="HOY11" s="42"/>
      <c r="HOZ11" s="42"/>
      <c r="HPA11" s="42"/>
      <c r="HPB11" s="42"/>
      <c r="HPC11" s="42"/>
      <c r="HPD11" s="42"/>
      <c r="HPE11" s="42"/>
      <c r="HPF11" s="42"/>
      <c r="HPG11" s="42"/>
      <c r="HPH11" s="42"/>
      <c r="HPI11" s="42"/>
      <c r="HPJ11" s="42"/>
      <c r="HPK11" s="42"/>
      <c r="HPL11" s="42"/>
      <c r="HPM11" s="42"/>
      <c r="HPN11" s="42"/>
      <c r="HPO11" s="42"/>
      <c r="HPP11" s="42"/>
      <c r="HPQ11" s="42"/>
      <c r="HPR11" s="42"/>
      <c r="HPS11" s="42"/>
      <c r="HPT11" s="42"/>
      <c r="HPU11" s="42"/>
      <c r="HPV11" s="42"/>
      <c r="HPW11" s="42"/>
      <c r="HPX11" s="42"/>
      <c r="HPY11" s="42"/>
      <c r="HPZ11" s="42"/>
      <c r="HQA11" s="42"/>
      <c r="HQB11" s="42"/>
      <c r="HQC11" s="42"/>
      <c r="HQD11" s="42"/>
      <c r="HQE11" s="42"/>
      <c r="HQF11" s="42"/>
      <c r="HQG11" s="42"/>
      <c r="HQH11" s="42"/>
      <c r="HQI11" s="42"/>
      <c r="HQJ11" s="42"/>
      <c r="HQK11" s="42"/>
      <c r="HQL11" s="42"/>
      <c r="HQM11" s="42"/>
      <c r="HQN11" s="42"/>
      <c r="HQO11" s="42"/>
      <c r="HQP11" s="42"/>
      <c r="HQQ11" s="42"/>
      <c r="HQR11" s="42"/>
      <c r="HQS11" s="42"/>
      <c r="HQT11" s="42"/>
      <c r="HQU11" s="42"/>
      <c r="HQV11" s="42"/>
      <c r="HQW11" s="42"/>
      <c r="HQX11" s="42"/>
      <c r="HQY11" s="42"/>
      <c r="HQZ11" s="42"/>
      <c r="HRA11" s="42"/>
      <c r="HRB11" s="42"/>
      <c r="HRC11" s="42"/>
      <c r="HRD11" s="42"/>
      <c r="HRE11" s="42"/>
      <c r="HRF11" s="42"/>
      <c r="HRG11" s="42"/>
      <c r="HRH11" s="42"/>
      <c r="HRI11" s="42"/>
      <c r="HRJ11" s="42"/>
      <c r="HRK11" s="42"/>
      <c r="HRL11" s="42"/>
      <c r="HRM11" s="42"/>
      <c r="HRN11" s="42"/>
      <c r="HRO11" s="42"/>
      <c r="HRP11" s="42"/>
      <c r="HRQ11" s="42"/>
      <c r="HRR11" s="42"/>
      <c r="HRS11" s="42"/>
      <c r="HRT11" s="42"/>
      <c r="HRU11" s="42"/>
      <c r="HRV11" s="42"/>
      <c r="HRW11" s="42"/>
      <c r="HRX11" s="42"/>
      <c r="HRY11" s="42"/>
      <c r="HRZ11" s="42"/>
      <c r="HSA11" s="42"/>
      <c r="HSB11" s="42"/>
      <c r="HSC11" s="42"/>
      <c r="HSD11" s="42"/>
      <c r="HSE11" s="42"/>
      <c r="HSF11" s="42"/>
      <c r="HSG11" s="42"/>
      <c r="HSH11" s="42"/>
      <c r="HSI11" s="42"/>
      <c r="HSJ11" s="42"/>
      <c r="HSK11" s="42"/>
      <c r="HSL11" s="42"/>
      <c r="HSM11" s="42"/>
      <c r="HSN11" s="42"/>
      <c r="HSO11" s="42"/>
      <c r="HSP11" s="42"/>
      <c r="HSQ11" s="42"/>
      <c r="HSR11" s="42"/>
      <c r="HSS11" s="42"/>
      <c r="HST11" s="42"/>
      <c r="HSU11" s="42"/>
      <c r="HSV11" s="42"/>
      <c r="HSW11" s="42"/>
      <c r="HSX11" s="42"/>
      <c r="HSY11" s="42"/>
      <c r="HSZ11" s="42"/>
      <c r="HTA11" s="42"/>
      <c r="HTB11" s="42"/>
      <c r="HTC11" s="42"/>
      <c r="HTD11" s="42"/>
      <c r="HTE11" s="42"/>
      <c r="HTF11" s="42"/>
      <c r="HTG11" s="42"/>
      <c r="HTH11" s="42"/>
      <c r="HTI11" s="42"/>
      <c r="HTJ11" s="42"/>
      <c r="HTK11" s="42"/>
      <c r="HTL11" s="42"/>
      <c r="HTM11" s="42"/>
      <c r="HTN11" s="42"/>
      <c r="HTO11" s="42"/>
      <c r="HTP11" s="42"/>
      <c r="HTQ11" s="42"/>
      <c r="HTR11" s="42"/>
      <c r="HTS11" s="42"/>
      <c r="HTT11" s="42"/>
      <c r="HTU11" s="42"/>
      <c r="HTV11" s="42"/>
      <c r="HTW11" s="42"/>
      <c r="HTX11" s="42"/>
      <c r="HTY11" s="42"/>
      <c r="HTZ11" s="42"/>
      <c r="HUA11" s="42"/>
      <c r="HUB11" s="42"/>
      <c r="HUC11" s="42"/>
      <c r="HUD11" s="42"/>
      <c r="HUE11" s="42"/>
      <c r="HUF11" s="42"/>
      <c r="HUG11" s="42"/>
      <c r="HUH11" s="42"/>
      <c r="HUI11" s="42"/>
      <c r="HUJ11" s="42"/>
      <c r="HUK11" s="42"/>
      <c r="HUL11" s="42"/>
      <c r="HUM11" s="42"/>
      <c r="HUN11" s="42"/>
      <c r="HUO11" s="42"/>
      <c r="HUP11" s="42"/>
      <c r="HUQ11" s="42"/>
      <c r="HUR11" s="42"/>
      <c r="HUS11" s="42"/>
      <c r="HUT11" s="42"/>
      <c r="HUU11" s="42"/>
      <c r="HUV11" s="42"/>
      <c r="HUW11" s="42"/>
      <c r="HUX11" s="42"/>
      <c r="HUY11" s="42"/>
      <c r="HUZ11" s="42"/>
      <c r="HVA11" s="42"/>
      <c r="HVB11" s="42"/>
      <c r="HVC11" s="42"/>
      <c r="HVD11" s="42"/>
      <c r="HVE11" s="42"/>
      <c r="HVF11" s="42"/>
      <c r="HVG11" s="42"/>
      <c r="HVH11" s="42"/>
      <c r="HVI11" s="42"/>
      <c r="HVJ11" s="42"/>
      <c r="HVK11" s="42"/>
      <c r="HVL11" s="42"/>
      <c r="HVM11" s="42"/>
      <c r="HVN11" s="42"/>
      <c r="HVO11" s="42"/>
      <c r="HVP11" s="42"/>
      <c r="HVQ11" s="42"/>
      <c r="HVR11" s="42"/>
      <c r="HVS11" s="42"/>
      <c r="HVT11" s="42"/>
      <c r="HVU11" s="42"/>
      <c r="HVV11" s="42"/>
      <c r="HVW11" s="42"/>
      <c r="HVX11" s="42"/>
      <c r="HVY11" s="42"/>
      <c r="HVZ11" s="42"/>
      <c r="HWA11" s="42"/>
      <c r="HWB11" s="42"/>
      <c r="HWC11" s="42"/>
      <c r="HWD11" s="42"/>
      <c r="HWE11" s="42"/>
      <c r="HWF11" s="42"/>
      <c r="HWG11" s="42"/>
      <c r="HWH11" s="42"/>
      <c r="HWI11" s="42"/>
      <c r="HWJ11" s="42"/>
      <c r="HWK11" s="42"/>
      <c r="HWL11" s="42"/>
      <c r="HWM11" s="42"/>
      <c r="HWN11" s="42"/>
      <c r="HWO11" s="42"/>
      <c r="HWP11" s="42"/>
      <c r="HWQ11" s="42"/>
      <c r="HWR11" s="42"/>
      <c r="HWS11" s="42"/>
      <c r="HWT11" s="42"/>
      <c r="HWU11" s="42"/>
      <c r="HWV11" s="42"/>
      <c r="HWW11" s="42"/>
      <c r="HWX11" s="42"/>
      <c r="HWY11" s="42"/>
      <c r="HWZ11" s="42"/>
      <c r="HXA11" s="42"/>
      <c r="HXB11" s="42"/>
      <c r="HXC11" s="42"/>
      <c r="HXD11" s="42"/>
      <c r="HXE11" s="42"/>
      <c r="HXF11" s="42"/>
      <c r="HXG11" s="42"/>
      <c r="HXH11" s="42"/>
      <c r="HXI11" s="42"/>
      <c r="HXJ11" s="42"/>
      <c r="HXK11" s="42"/>
      <c r="HXL11" s="42"/>
      <c r="HXM11" s="42"/>
      <c r="HXN11" s="42"/>
      <c r="HXO11" s="42"/>
      <c r="HXP11" s="42"/>
      <c r="HXQ11" s="42"/>
      <c r="HXR11" s="42"/>
      <c r="HXS11" s="42"/>
      <c r="HXT11" s="42"/>
      <c r="HXU11" s="42"/>
      <c r="HXV11" s="42"/>
      <c r="HXW11" s="42"/>
      <c r="HXX11" s="42"/>
      <c r="HXY11" s="42"/>
      <c r="HXZ11" s="42"/>
      <c r="HYA11" s="42"/>
      <c r="HYB11" s="42"/>
      <c r="HYC11" s="42"/>
      <c r="HYD11" s="42"/>
      <c r="HYE11" s="42"/>
      <c r="HYF11" s="42"/>
      <c r="HYG11" s="42"/>
      <c r="HYH11" s="42"/>
      <c r="HYI11" s="42"/>
      <c r="HYJ11" s="42"/>
      <c r="HYK11" s="42"/>
      <c r="HYL11" s="42"/>
      <c r="HYM11" s="42"/>
      <c r="HYN11" s="42"/>
      <c r="HYO11" s="42"/>
      <c r="HYP11" s="42"/>
      <c r="HYQ11" s="42"/>
      <c r="HYR11" s="42"/>
      <c r="HYS11" s="42"/>
      <c r="HYT11" s="42"/>
      <c r="HYU11" s="42"/>
      <c r="HYV11" s="42"/>
      <c r="HYW11" s="42"/>
      <c r="HYX11" s="42"/>
      <c r="HYY11" s="42"/>
      <c r="HYZ11" s="42"/>
      <c r="HZA11" s="42"/>
      <c r="HZB11" s="42"/>
      <c r="HZC11" s="42"/>
      <c r="HZD11" s="42"/>
      <c r="HZE11" s="42"/>
      <c r="HZF11" s="42"/>
      <c r="HZG11" s="42"/>
      <c r="HZH11" s="42"/>
      <c r="HZI11" s="42"/>
      <c r="HZJ11" s="42"/>
      <c r="HZK11" s="42"/>
      <c r="HZL11" s="42"/>
      <c r="HZM11" s="42"/>
      <c r="HZN11" s="42"/>
      <c r="HZO11" s="42"/>
      <c r="HZP11" s="42"/>
      <c r="HZQ11" s="42"/>
      <c r="HZR11" s="42"/>
      <c r="HZS11" s="42"/>
      <c r="HZT11" s="42"/>
      <c r="HZU11" s="42"/>
      <c r="HZV11" s="42"/>
      <c r="HZW11" s="42"/>
      <c r="HZX11" s="42"/>
      <c r="HZY11" s="42"/>
      <c r="HZZ11" s="42"/>
      <c r="IAA11" s="42"/>
      <c r="IAB11" s="42"/>
      <c r="IAC11" s="42"/>
      <c r="IAD11" s="42"/>
      <c r="IAE11" s="42"/>
      <c r="IAF11" s="42"/>
      <c r="IAG11" s="42"/>
      <c r="IAH11" s="42"/>
      <c r="IAI11" s="42"/>
      <c r="IAJ11" s="42"/>
      <c r="IAK11" s="42"/>
      <c r="IAL11" s="42"/>
      <c r="IAM11" s="42"/>
      <c r="IAN11" s="42"/>
      <c r="IAO11" s="42"/>
      <c r="IAP11" s="42"/>
      <c r="IAQ11" s="42"/>
      <c r="IAR11" s="42"/>
      <c r="IAS11" s="42"/>
      <c r="IAT11" s="42"/>
      <c r="IAU11" s="42"/>
      <c r="IAV11" s="42"/>
      <c r="IAW11" s="42"/>
      <c r="IAX11" s="42"/>
      <c r="IAY11" s="42"/>
      <c r="IAZ11" s="42"/>
      <c r="IBA11" s="42"/>
      <c r="IBB11" s="42"/>
      <c r="IBC11" s="42"/>
      <c r="IBD11" s="42"/>
      <c r="IBE11" s="42"/>
      <c r="IBF11" s="42"/>
      <c r="IBG11" s="42"/>
      <c r="IBH11" s="42"/>
      <c r="IBI11" s="42"/>
      <c r="IBJ11" s="42"/>
      <c r="IBK11" s="42"/>
      <c r="IBL11" s="42"/>
      <c r="IBM11" s="42"/>
      <c r="IBN11" s="42"/>
      <c r="IBO11" s="42"/>
      <c r="IBP11" s="42"/>
      <c r="IBQ11" s="42"/>
      <c r="IBR11" s="42"/>
      <c r="IBS11" s="42"/>
      <c r="IBT11" s="42"/>
      <c r="IBU11" s="42"/>
      <c r="IBV11" s="42"/>
      <c r="IBW11" s="42"/>
      <c r="IBX11" s="42"/>
      <c r="IBY11" s="42"/>
      <c r="IBZ11" s="42"/>
      <c r="ICA11" s="42"/>
      <c r="ICB11" s="42"/>
      <c r="ICC11" s="42"/>
      <c r="ICD11" s="42"/>
      <c r="ICE11" s="42"/>
      <c r="ICF11" s="42"/>
      <c r="ICG11" s="42"/>
      <c r="ICH11" s="42"/>
      <c r="ICI11" s="42"/>
      <c r="ICJ11" s="42"/>
      <c r="ICK11" s="42"/>
      <c r="ICL11" s="42"/>
      <c r="ICM11" s="42"/>
      <c r="ICN11" s="42"/>
      <c r="ICO11" s="42"/>
      <c r="ICP11" s="42"/>
      <c r="ICQ11" s="42"/>
      <c r="ICR11" s="42"/>
      <c r="ICS11" s="42"/>
      <c r="ICT11" s="42"/>
      <c r="ICU11" s="42"/>
      <c r="ICV11" s="42"/>
      <c r="ICW11" s="42"/>
      <c r="ICX11" s="42"/>
      <c r="ICY11" s="42"/>
      <c r="ICZ11" s="42"/>
      <c r="IDA11" s="42"/>
      <c r="IDB11" s="42"/>
      <c r="IDC11" s="42"/>
      <c r="IDD11" s="42"/>
      <c r="IDE11" s="42"/>
      <c r="IDF11" s="42"/>
      <c r="IDG11" s="42"/>
      <c r="IDH11" s="42"/>
      <c r="IDI11" s="42"/>
      <c r="IDJ11" s="42"/>
      <c r="IDK11" s="42"/>
      <c r="IDL11" s="42"/>
      <c r="IDM11" s="42"/>
      <c r="IDN11" s="42"/>
      <c r="IDO11" s="42"/>
      <c r="IDP11" s="42"/>
      <c r="IDQ11" s="42"/>
      <c r="IDR11" s="42"/>
      <c r="IDS11" s="42"/>
      <c r="IDT11" s="42"/>
      <c r="IDU11" s="42"/>
      <c r="IDV11" s="42"/>
      <c r="IDW11" s="42"/>
      <c r="IDX11" s="42"/>
      <c r="IDY11" s="42"/>
      <c r="IDZ11" s="42"/>
      <c r="IEA11" s="42"/>
      <c r="IEB11" s="42"/>
      <c r="IEC11" s="42"/>
      <c r="IED11" s="42"/>
      <c r="IEE11" s="42"/>
      <c r="IEF11" s="42"/>
      <c r="IEG11" s="42"/>
      <c r="IEH11" s="42"/>
      <c r="IEI11" s="42"/>
      <c r="IEJ11" s="42"/>
      <c r="IEK11" s="42"/>
      <c r="IEL11" s="42"/>
      <c r="IEM11" s="42"/>
      <c r="IEN11" s="42"/>
      <c r="IEO11" s="42"/>
      <c r="IEP11" s="42"/>
      <c r="IEQ11" s="42"/>
      <c r="IER11" s="42"/>
      <c r="IES11" s="42"/>
      <c r="IET11" s="42"/>
      <c r="IEU11" s="42"/>
      <c r="IEV11" s="42"/>
      <c r="IEW11" s="42"/>
      <c r="IEX11" s="42"/>
      <c r="IEY11" s="42"/>
      <c r="IEZ11" s="42"/>
      <c r="IFA11" s="42"/>
      <c r="IFB11" s="42"/>
      <c r="IFC11" s="42"/>
      <c r="IFD11" s="42"/>
      <c r="IFE11" s="42"/>
      <c r="IFF11" s="42"/>
      <c r="IFG11" s="42"/>
      <c r="IFH11" s="42"/>
      <c r="IFI11" s="42"/>
      <c r="IFJ11" s="42"/>
      <c r="IFK11" s="42"/>
      <c r="IFL11" s="42"/>
      <c r="IFM11" s="42"/>
      <c r="IFN11" s="42"/>
      <c r="IFO11" s="42"/>
      <c r="IFP11" s="42"/>
      <c r="IFQ11" s="42"/>
      <c r="IFR11" s="42"/>
      <c r="IFS11" s="42"/>
      <c r="IFT11" s="42"/>
      <c r="IFU11" s="42"/>
      <c r="IFV11" s="42"/>
      <c r="IFW11" s="42"/>
      <c r="IFX11" s="42"/>
      <c r="IFY11" s="42"/>
      <c r="IFZ11" s="42"/>
      <c r="IGA11" s="42"/>
      <c r="IGB11" s="42"/>
      <c r="IGC11" s="42"/>
      <c r="IGD11" s="42"/>
      <c r="IGE11" s="42"/>
      <c r="IGF11" s="42"/>
      <c r="IGG11" s="42"/>
      <c r="IGH11" s="42"/>
      <c r="IGI11" s="42"/>
      <c r="IGJ11" s="42"/>
      <c r="IGK11" s="42"/>
      <c r="IGL11" s="42"/>
      <c r="IGM11" s="42"/>
      <c r="IGN11" s="42"/>
      <c r="IGO11" s="42"/>
      <c r="IGP11" s="42"/>
      <c r="IGQ11" s="42"/>
      <c r="IGR11" s="42"/>
      <c r="IGS11" s="42"/>
      <c r="IGT11" s="42"/>
      <c r="IGU11" s="42"/>
      <c r="IGV11" s="42"/>
      <c r="IGW11" s="42"/>
      <c r="IGX11" s="42"/>
      <c r="IGY11" s="42"/>
      <c r="IGZ11" s="42"/>
      <c r="IHA11" s="42"/>
      <c r="IHB11" s="42"/>
      <c r="IHC11" s="42"/>
      <c r="IHD11" s="42"/>
      <c r="IHE11" s="42"/>
      <c r="IHF11" s="42"/>
      <c r="IHG11" s="42"/>
      <c r="IHH11" s="42"/>
      <c r="IHI11" s="42"/>
      <c r="IHJ11" s="42"/>
      <c r="IHK11" s="42"/>
      <c r="IHL11" s="42"/>
      <c r="IHM11" s="42"/>
      <c r="IHN11" s="42"/>
      <c r="IHO11" s="42"/>
      <c r="IHP11" s="42"/>
      <c r="IHQ11" s="42"/>
      <c r="IHR11" s="42"/>
      <c r="IHS11" s="42"/>
      <c r="IHT11" s="42"/>
      <c r="IHU11" s="42"/>
      <c r="IHV11" s="42"/>
      <c r="IHW11" s="42"/>
      <c r="IHX11" s="42"/>
      <c r="IHY11" s="42"/>
      <c r="IHZ11" s="42"/>
      <c r="IIA11" s="42"/>
      <c r="IIB11" s="42"/>
      <c r="IIC11" s="42"/>
      <c r="IID11" s="42"/>
      <c r="IIE11" s="42"/>
      <c r="IIF11" s="42"/>
      <c r="IIG11" s="42"/>
      <c r="IIH11" s="42"/>
      <c r="III11" s="42"/>
      <c r="IIJ11" s="42"/>
      <c r="IIK11" s="42"/>
      <c r="IIL11" s="42"/>
      <c r="IIM11" s="42"/>
      <c r="IIN11" s="42"/>
      <c r="IIO11" s="42"/>
      <c r="IIP11" s="42"/>
      <c r="IIQ11" s="42"/>
      <c r="IIR11" s="42"/>
      <c r="IIS11" s="42"/>
      <c r="IIT11" s="42"/>
      <c r="IIU11" s="42"/>
      <c r="IIV11" s="42"/>
      <c r="IIW11" s="42"/>
      <c r="IIX11" s="42"/>
      <c r="IIY11" s="42"/>
      <c r="IIZ11" s="42"/>
      <c r="IJA11" s="42"/>
      <c r="IJB11" s="42"/>
      <c r="IJC11" s="42"/>
      <c r="IJD11" s="42"/>
      <c r="IJE11" s="42"/>
      <c r="IJF11" s="42"/>
      <c r="IJG11" s="42"/>
      <c r="IJH11" s="42"/>
      <c r="IJI11" s="42"/>
      <c r="IJJ11" s="42"/>
      <c r="IJK11" s="42"/>
      <c r="IJL11" s="42"/>
      <c r="IJM11" s="42"/>
      <c r="IJN11" s="42"/>
      <c r="IJO11" s="42"/>
      <c r="IJP11" s="42"/>
      <c r="IJQ11" s="42"/>
      <c r="IJR11" s="42"/>
      <c r="IJS11" s="42"/>
      <c r="IJT11" s="42"/>
      <c r="IJU11" s="42"/>
      <c r="IJV11" s="42"/>
      <c r="IJW11" s="42"/>
      <c r="IJX11" s="42"/>
      <c r="IJY11" s="42"/>
      <c r="IJZ11" s="42"/>
      <c r="IKA11" s="42"/>
      <c r="IKB11" s="42"/>
      <c r="IKC11" s="42"/>
      <c r="IKD11" s="42"/>
      <c r="IKE11" s="42"/>
      <c r="IKF11" s="42"/>
      <c r="IKG11" s="42"/>
      <c r="IKH11" s="42"/>
      <c r="IKI11" s="42"/>
      <c r="IKJ11" s="42"/>
      <c r="IKK11" s="42"/>
      <c r="IKL11" s="42"/>
      <c r="IKM11" s="42"/>
      <c r="IKN11" s="42"/>
      <c r="IKO11" s="42"/>
      <c r="IKP11" s="42"/>
      <c r="IKQ11" s="42"/>
      <c r="IKR11" s="42"/>
      <c r="IKS11" s="42"/>
      <c r="IKT11" s="42"/>
      <c r="IKU11" s="42"/>
      <c r="IKV11" s="42"/>
      <c r="IKW11" s="42"/>
      <c r="IKX11" s="42"/>
      <c r="IKY11" s="42"/>
      <c r="IKZ11" s="42"/>
      <c r="ILA11" s="42"/>
      <c r="ILB11" s="42"/>
      <c r="ILC11" s="42"/>
      <c r="ILD11" s="42"/>
      <c r="ILE11" s="42"/>
      <c r="ILF11" s="42"/>
      <c r="ILG11" s="42"/>
      <c r="ILH11" s="42"/>
      <c r="ILI11" s="42"/>
      <c r="ILJ11" s="42"/>
      <c r="ILK11" s="42"/>
      <c r="ILL11" s="42"/>
      <c r="ILM11" s="42"/>
      <c r="ILN11" s="42"/>
      <c r="ILO11" s="42"/>
      <c r="ILP11" s="42"/>
      <c r="ILQ11" s="42"/>
      <c r="ILR11" s="42"/>
      <c r="ILS11" s="42"/>
      <c r="ILT11" s="42"/>
      <c r="ILU11" s="42"/>
      <c r="ILV11" s="42"/>
      <c r="ILW11" s="42"/>
      <c r="ILX11" s="42"/>
      <c r="ILY11" s="42"/>
      <c r="ILZ11" s="42"/>
      <c r="IMA11" s="42"/>
      <c r="IMB11" s="42"/>
      <c r="IMC11" s="42"/>
      <c r="IMD11" s="42"/>
      <c r="IME11" s="42"/>
      <c r="IMF11" s="42"/>
      <c r="IMG11" s="42"/>
      <c r="IMH11" s="42"/>
      <c r="IMI11" s="42"/>
      <c r="IMJ11" s="42"/>
      <c r="IMK11" s="42"/>
      <c r="IML11" s="42"/>
      <c r="IMM11" s="42"/>
      <c r="IMN11" s="42"/>
      <c r="IMO11" s="42"/>
      <c r="IMP11" s="42"/>
      <c r="IMQ11" s="42"/>
      <c r="IMR11" s="42"/>
      <c r="IMS11" s="42"/>
      <c r="IMT11" s="42"/>
      <c r="IMU11" s="42"/>
      <c r="IMV11" s="42"/>
      <c r="IMW11" s="42"/>
      <c r="IMX11" s="42"/>
      <c r="IMY11" s="42"/>
      <c r="IMZ11" s="42"/>
      <c r="INA11" s="42"/>
      <c r="INB11" s="42"/>
      <c r="INC11" s="42"/>
      <c r="IND11" s="42"/>
      <c r="INE11" s="42"/>
      <c r="INF11" s="42"/>
      <c r="ING11" s="42"/>
      <c r="INH11" s="42"/>
      <c r="INI11" s="42"/>
      <c r="INJ11" s="42"/>
      <c r="INK11" s="42"/>
      <c r="INL11" s="42"/>
      <c r="INM11" s="42"/>
      <c r="INN11" s="42"/>
      <c r="INO11" s="42"/>
      <c r="INP11" s="42"/>
      <c r="INQ11" s="42"/>
      <c r="INR11" s="42"/>
      <c r="INS11" s="42"/>
      <c r="INT11" s="42"/>
      <c r="INU11" s="42"/>
      <c r="INV11" s="42"/>
      <c r="INW11" s="42"/>
      <c r="INX11" s="42"/>
      <c r="INY11" s="42"/>
      <c r="INZ11" s="42"/>
      <c r="IOA11" s="42"/>
      <c r="IOB11" s="42"/>
      <c r="IOC11" s="42"/>
      <c r="IOD11" s="42"/>
      <c r="IOE11" s="42"/>
      <c r="IOF11" s="42"/>
      <c r="IOG11" s="42"/>
      <c r="IOH11" s="42"/>
      <c r="IOI11" s="42"/>
      <c r="IOJ11" s="42"/>
      <c r="IOK11" s="42"/>
      <c r="IOL11" s="42"/>
      <c r="IOM11" s="42"/>
      <c r="ION11" s="42"/>
      <c r="IOO11" s="42"/>
      <c r="IOP11" s="42"/>
      <c r="IOQ11" s="42"/>
      <c r="IOR11" s="42"/>
      <c r="IOS11" s="42"/>
      <c r="IOT11" s="42"/>
      <c r="IOU11" s="42"/>
      <c r="IOV11" s="42"/>
      <c r="IOW11" s="42"/>
      <c r="IOX11" s="42"/>
      <c r="IOY11" s="42"/>
      <c r="IOZ11" s="42"/>
      <c r="IPA11" s="42"/>
      <c r="IPB11" s="42"/>
      <c r="IPC11" s="42"/>
      <c r="IPD11" s="42"/>
      <c r="IPE11" s="42"/>
      <c r="IPF11" s="42"/>
      <c r="IPG11" s="42"/>
      <c r="IPH11" s="42"/>
      <c r="IPI11" s="42"/>
      <c r="IPJ11" s="42"/>
      <c r="IPK11" s="42"/>
      <c r="IPL11" s="42"/>
      <c r="IPM11" s="42"/>
      <c r="IPN11" s="42"/>
      <c r="IPO11" s="42"/>
      <c r="IPP11" s="42"/>
      <c r="IPQ11" s="42"/>
      <c r="IPR11" s="42"/>
      <c r="IPS11" s="42"/>
      <c r="IPT11" s="42"/>
      <c r="IPU11" s="42"/>
      <c r="IPV11" s="42"/>
      <c r="IPW11" s="42"/>
      <c r="IPX11" s="42"/>
      <c r="IPY11" s="42"/>
      <c r="IPZ11" s="42"/>
      <c r="IQA11" s="42"/>
      <c r="IQB11" s="42"/>
      <c r="IQC11" s="42"/>
      <c r="IQD11" s="42"/>
      <c r="IQE11" s="42"/>
      <c r="IQF11" s="42"/>
      <c r="IQG11" s="42"/>
      <c r="IQH11" s="42"/>
      <c r="IQI11" s="42"/>
      <c r="IQJ11" s="42"/>
      <c r="IQK11" s="42"/>
      <c r="IQL11" s="42"/>
      <c r="IQM11" s="42"/>
      <c r="IQN11" s="42"/>
      <c r="IQO11" s="42"/>
      <c r="IQP11" s="42"/>
      <c r="IQQ11" s="42"/>
      <c r="IQR11" s="42"/>
      <c r="IQS11" s="42"/>
      <c r="IQT11" s="42"/>
      <c r="IQU11" s="42"/>
      <c r="IQV11" s="42"/>
      <c r="IQW11" s="42"/>
      <c r="IQX11" s="42"/>
      <c r="IQY11" s="42"/>
      <c r="IQZ11" s="42"/>
      <c r="IRA11" s="42"/>
      <c r="IRB11" s="42"/>
      <c r="IRC11" s="42"/>
      <c r="IRD11" s="42"/>
      <c r="IRE11" s="42"/>
      <c r="IRF11" s="42"/>
      <c r="IRG11" s="42"/>
      <c r="IRH11" s="42"/>
      <c r="IRI11" s="42"/>
      <c r="IRJ11" s="42"/>
      <c r="IRK11" s="42"/>
      <c r="IRL11" s="42"/>
      <c r="IRM11" s="42"/>
      <c r="IRN11" s="42"/>
      <c r="IRO11" s="42"/>
      <c r="IRP11" s="42"/>
      <c r="IRQ11" s="42"/>
      <c r="IRR11" s="42"/>
      <c r="IRS11" s="42"/>
      <c r="IRT11" s="42"/>
      <c r="IRU11" s="42"/>
      <c r="IRV11" s="42"/>
      <c r="IRW11" s="42"/>
      <c r="IRX11" s="42"/>
      <c r="IRY11" s="42"/>
      <c r="IRZ11" s="42"/>
      <c r="ISA11" s="42"/>
      <c r="ISB11" s="42"/>
      <c r="ISC11" s="42"/>
      <c r="ISD11" s="42"/>
      <c r="ISE11" s="42"/>
      <c r="ISF11" s="42"/>
      <c r="ISG11" s="42"/>
      <c r="ISH11" s="42"/>
      <c r="ISI11" s="42"/>
      <c r="ISJ11" s="42"/>
      <c r="ISK11" s="42"/>
      <c r="ISL11" s="42"/>
      <c r="ISM11" s="42"/>
      <c r="ISN11" s="42"/>
      <c r="ISO11" s="42"/>
      <c r="ISP11" s="42"/>
      <c r="ISQ11" s="42"/>
      <c r="ISR11" s="42"/>
      <c r="ISS11" s="42"/>
      <c r="IST11" s="42"/>
      <c r="ISU11" s="42"/>
      <c r="ISV11" s="42"/>
      <c r="ISW11" s="42"/>
      <c r="ISX11" s="42"/>
      <c r="ISY11" s="42"/>
      <c r="ISZ11" s="42"/>
      <c r="ITA11" s="42"/>
      <c r="ITB11" s="42"/>
      <c r="ITC11" s="42"/>
      <c r="ITD11" s="42"/>
      <c r="ITE11" s="42"/>
      <c r="ITF11" s="42"/>
      <c r="ITG11" s="42"/>
      <c r="ITH11" s="42"/>
      <c r="ITI11" s="42"/>
      <c r="ITJ11" s="42"/>
      <c r="ITK11" s="42"/>
      <c r="ITL11" s="42"/>
      <c r="ITM11" s="42"/>
      <c r="ITN11" s="42"/>
      <c r="ITO11" s="42"/>
      <c r="ITP11" s="42"/>
      <c r="ITQ11" s="42"/>
      <c r="ITR11" s="42"/>
      <c r="ITS11" s="42"/>
      <c r="ITT11" s="42"/>
      <c r="ITU11" s="42"/>
      <c r="ITV11" s="42"/>
      <c r="ITW11" s="42"/>
      <c r="ITX11" s="42"/>
      <c r="ITY11" s="42"/>
      <c r="ITZ11" s="42"/>
      <c r="IUA11" s="42"/>
      <c r="IUB11" s="42"/>
      <c r="IUC11" s="42"/>
      <c r="IUD11" s="42"/>
      <c r="IUE11" s="42"/>
      <c r="IUF11" s="42"/>
      <c r="IUG11" s="42"/>
      <c r="IUH11" s="42"/>
      <c r="IUI11" s="42"/>
      <c r="IUJ11" s="42"/>
      <c r="IUK11" s="42"/>
      <c r="IUL11" s="42"/>
      <c r="IUM11" s="42"/>
      <c r="IUN11" s="42"/>
      <c r="IUO11" s="42"/>
      <c r="IUP11" s="42"/>
      <c r="IUQ11" s="42"/>
      <c r="IUR11" s="42"/>
      <c r="IUS11" s="42"/>
      <c r="IUT11" s="42"/>
      <c r="IUU11" s="42"/>
      <c r="IUV11" s="42"/>
      <c r="IUW11" s="42"/>
      <c r="IUX11" s="42"/>
      <c r="IUY11" s="42"/>
      <c r="IUZ11" s="42"/>
      <c r="IVA11" s="42"/>
      <c r="IVB11" s="42"/>
      <c r="IVC11" s="42"/>
      <c r="IVD11" s="42"/>
      <c r="IVE11" s="42"/>
      <c r="IVF11" s="42"/>
      <c r="IVG11" s="42"/>
      <c r="IVH11" s="42"/>
      <c r="IVI11" s="42"/>
      <c r="IVJ11" s="42"/>
      <c r="IVK11" s="42"/>
      <c r="IVL11" s="42"/>
      <c r="IVM11" s="42"/>
      <c r="IVN11" s="42"/>
      <c r="IVO11" s="42"/>
      <c r="IVP11" s="42"/>
      <c r="IVQ11" s="42"/>
      <c r="IVR11" s="42"/>
      <c r="IVS11" s="42"/>
      <c r="IVT11" s="42"/>
      <c r="IVU11" s="42"/>
      <c r="IVV11" s="42"/>
      <c r="IVW11" s="42"/>
      <c r="IVX11" s="42"/>
      <c r="IVY11" s="42"/>
      <c r="IVZ11" s="42"/>
      <c r="IWA11" s="42"/>
      <c r="IWB11" s="42"/>
      <c r="IWC11" s="42"/>
      <c r="IWD11" s="42"/>
      <c r="IWE11" s="42"/>
      <c r="IWF11" s="42"/>
      <c r="IWG11" s="42"/>
      <c r="IWH11" s="42"/>
      <c r="IWI11" s="42"/>
      <c r="IWJ11" s="42"/>
      <c r="IWK11" s="42"/>
      <c r="IWL11" s="42"/>
      <c r="IWM11" s="42"/>
      <c r="IWN11" s="42"/>
      <c r="IWO11" s="42"/>
      <c r="IWP11" s="42"/>
      <c r="IWQ11" s="42"/>
      <c r="IWR11" s="42"/>
      <c r="IWS11" s="42"/>
      <c r="IWT11" s="42"/>
      <c r="IWU11" s="42"/>
      <c r="IWV11" s="42"/>
      <c r="IWW11" s="42"/>
      <c r="IWX11" s="42"/>
      <c r="IWY11" s="42"/>
      <c r="IWZ11" s="42"/>
      <c r="IXA11" s="42"/>
      <c r="IXB11" s="42"/>
      <c r="IXC11" s="42"/>
      <c r="IXD11" s="42"/>
      <c r="IXE11" s="42"/>
      <c r="IXF11" s="42"/>
      <c r="IXG11" s="42"/>
      <c r="IXH11" s="42"/>
      <c r="IXI11" s="42"/>
      <c r="IXJ11" s="42"/>
      <c r="IXK11" s="42"/>
      <c r="IXL11" s="42"/>
      <c r="IXM11" s="42"/>
      <c r="IXN11" s="42"/>
      <c r="IXO11" s="42"/>
      <c r="IXP11" s="42"/>
      <c r="IXQ11" s="42"/>
      <c r="IXR11" s="42"/>
      <c r="IXS11" s="42"/>
      <c r="IXT11" s="42"/>
      <c r="IXU11" s="42"/>
      <c r="IXV11" s="42"/>
      <c r="IXW11" s="42"/>
      <c r="IXX11" s="42"/>
      <c r="IXY11" s="42"/>
      <c r="IXZ11" s="42"/>
      <c r="IYA11" s="42"/>
      <c r="IYB11" s="42"/>
      <c r="IYC11" s="42"/>
      <c r="IYD11" s="42"/>
      <c r="IYE11" s="42"/>
      <c r="IYF11" s="42"/>
      <c r="IYG11" s="42"/>
      <c r="IYH11" s="42"/>
      <c r="IYI11" s="42"/>
      <c r="IYJ11" s="42"/>
      <c r="IYK11" s="42"/>
      <c r="IYL11" s="42"/>
      <c r="IYM11" s="42"/>
      <c r="IYN11" s="42"/>
      <c r="IYO11" s="42"/>
      <c r="IYP11" s="42"/>
      <c r="IYQ11" s="42"/>
      <c r="IYR11" s="42"/>
      <c r="IYS11" s="42"/>
      <c r="IYT11" s="42"/>
      <c r="IYU11" s="42"/>
      <c r="IYV11" s="42"/>
      <c r="IYW11" s="42"/>
      <c r="IYX11" s="42"/>
      <c r="IYY11" s="42"/>
      <c r="IYZ11" s="42"/>
      <c r="IZA11" s="42"/>
      <c r="IZB11" s="42"/>
      <c r="IZC11" s="42"/>
      <c r="IZD11" s="42"/>
      <c r="IZE11" s="42"/>
      <c r="IZF11" s="42"/>
      <c r="IZG11" s="42"/>
      <c r="IZH11" s="42"/>
      <c r="IZI11" s="42"/>
      <c r="IZJ11" s="42"/>
      <c r="IZK11" s="42"/>
      <c r="IZL11" s="42"/>
      <c r="IZM11" s="42"/>
      <c r="IZN11" s="42"/>
      <c r="IZO11" s="42"/>
      <c r="IZP11" s="42"/>
      <c r="IZQ11" s="42"/>
      <c r="IZR11" s="42"/>
      <c r="IZS11" s="42"/>
      <c r="IZT11" s="42"/>
      <c r="IZU11" s="42"/>
      <c r="IZV11" s="42"/>
      <c r="IZW11" s="42"/>
      <c r="IZX11" s="42"/>
      <c r="IZY11" s="42"/>
      <c r="IZZ11" s="42"/>
      <c r="JAA11" s="42"/>
      <c r="JAB11" s="42"/>
      <c r="JAC11" s="42"/>
      <c r="JAD11" s="42"/>
      <c r="JAE11" s="42"/>
      <c r="JAF11" s="42"/>
      <c r="JAG11" s="42"/>
      <c r="JAH11" s="42"/>
      <c r="JAI11" s="42"/>
      <c r="JAJ11" s="42"/>
      <c r="JAK11" s="42"/>
      <c r="JAL11" s="42"/>
      <c r="JAM11" s="42"/>
      <c r="JAN11" s="42"/>
      <c r="JAO11" s="42"/>
      <c r="JAP11" s="42"/>
      <c r="JAQ11" s="42"/>
      <c r="JAR11" s="42"/>
      <c r="JAS11" s="42"/>
      <c r="JAT11" s="42"/>
      <c r="JAU11" s="42"/>
      <c r="JAV11" s="42"/>
      <c r="JAW11" s="42"/>
      <c r="JAX11" s="42"/>
      <c r="JAY11" s="42"/>
      <c r="JAZ11" s="42"/>
      <c r="JBA11" s="42"/>
      <c r="JBB11" s="42"/>
      <c r="JBC11" s="42"/>
      <c r="JBD11" s="42"/>
      <c r="JBE11" s="42"/>
      <c r="JBF11" s="42"/>
      <c r="JBG11" s="42"/>
      <c r="JBH11" s="42"/>
      <c r="JBI11" s="42"/>
      <c r="JBJ11" s="42"/>
      <c r="JBK11" s="42"/>
      <c r="JBL11" s="42"/>
      <c r="JBM11" s="42"/>
      <c r="JBN11" s="42"/>
      <c r="JBO11" s="42"/>
      <c r="JBP11" s="42"/>
      <c r="JBQ11" s="42"/>
      <c r="JBR11" s="42"/>
      <c r="JBS11" s="42"/>
      <c r="JBT11" s="42"/>
      <c r="JBU11" s="42"/>
      <c r="JBV11" s="42"/>
      <c r="JBW11" s="42"/>
      <c r="JBX11" s="42"/>
      <c r="JBY11" s="42"/>
      <c r="JBZ11" s="42"/>
      <c r="JCA11" s="42"/>
      <c r="JCB11" s="42"/>
      <c r="JCC11" s="42"/>
      <c r="JCD11" s="42"/>
      <c r="JCE11" s="42"/>
      <c r="JCF11" s="42"/>
      <c r="JCG11" s="42"/>
      <c r="JCH11" s="42"/>
      <c r="JCI11" s="42"/>
      <c r="JCJ11" s="42"/>
      <c r="JCK11" s="42"/>
      <c r="JCL11" s="42"/>
      <c r="JCM11" s="42"/>
      <c r="JCN11" s="42"/>
      <c r="JCO11" s="42"/>
      <c r="JCP11" s="42"/>
      <c r="JCQ11" s="42"/>
      <c r="JCR11" s="42"/>
      <c r="JCS11" s="42"/>
      <c r="JCT11" s="42"/>
      <c r="JCU11" s="42"/>
      <c r="JCV11" s="42"/>
      <c r="JCW11" s="42"/>
      <c r="JCX11" s="42"/>
      <c r="JCY11" s="42"/>
      <c r="JCZ11" s="42"/>
      <c r="JDA11" s="42"/>
      <c r="JDB11" s="42"/>
      <c r="JDC11" s="42"/>
      <c r="JDD11" s="42"/>
      <c r="JDE11" s="42"/>
      <c r="JDF11" s="42"/>
      <c r="JDG11" s="42"/>
      <c r="JDH11" s="42"/>
      <c r="JDI11" s="42"/>
      <c r="JDJ11" s="42"/>
      <c r="JDK11" s="42"/>
      <c r="JDL11" s="42"/>
      <c r="JDM11" s="42"/>
      <c r="JDN11" s="42"/>
      <c r="JDO11" s="42"/>
      <c r="JDP11" s="42"/>
      <c r="JDQ11" s="42"/>
      <c r="JDR11" s="42"/>
      <c r="JDS11" s="42"/>
      <c r="JDT11" s="42"/>
      <c r="JDU11" s="42"/>
      <c r="JDV11" s="42"/>
      <c r="JDW11" s="42"/>
      <c r="JDX11" s="42"/>
      <c r="JDY11" s="42"/>
      <c r="JDZ11" s="42"/>
      <c r="JEA11" s="42"/>
      <c r="JEB11" s="42"/>
      <c r="JEC11" s="42"/>
      <c r="JED11" s="42"/>
      <c r="JEE11" s="42"/>
      <c r="JEF11" s="42"/>
      <c r="JEG11" s="42"/>
      <c r="JEH11" s="42"/>
      <c r="JEI11" s="42"/>
      <c r="JEJ11" s="42"/>
      <c r="JEK11" s="42"/>
      <c r="JEL11" s="42"/>
      <c r="JEM11" s="42"/>
      <c r="JEN11" s="42"/>
      <c r="JEO11" s="42"/>
      <c r="JEP11" s="42"/>
      <c r="JEQ11" s="42"/>
      <c r="JER11" s="42"/>
      <c r="JES11" s="42"/>
      <c r="JET11" s="42"/>
      <c r="JEU11" s="42"/>
      <c r="JEV11" s="42"/>
      <c r="JEW11" s="42"/>
      <c r="JEX11" s="42"/>
      <c r="JEY11" s="42"/>
      <c r="JEZ11" s="42"/>
      <c r="JFA11" s="42"/>
      <c r="JFB11" s="42"/>
      <c r="JFC11" s="42"/>
      <c r="JFD11" s="42"/>
      <c r="JFE11" s="42"/>
      <c r="JFF11" s="42"/>
      <c r="JFG11" s="42"/>
      <c r="JFH11" s="42"/>
      <c r="JFI11" s="42"/>
      <c r="JFJ11" s="42"/>
      <c r="JFK11" s="42"/>
      <c r="JFL11" s="42"/>
      <c r="JFM11" s="42"/>
      <c r="JFN11" s="42"/>
      <c r="JFO11" s="42"/>
      <c r="JFP11" s="42"/>
      <c r="JFQ11" s="42"/>
      <c r="JFR11" s="42"/>
      <c r="JFS11" s="42"/>
      <c r="JFT11" s="42"/>
      <c r="JFU11" s="42"/>
      <c r="JFV11" s="42"/>
      <c r="JFW11" s="42"/>
      <c r="JFX11" s="42"/>
      <c r="JFY11" s="42"/>
      <c r="JFZ11" s="42"/>
      <c r="JGA11" s="42"/>
      <c r="JGB11" s="42"/>
      <c r="JGC11" s="42"/>
      <c r="JGD11" s="42"/>
      <c r="JGE11" s="42"/>
      <c r="JGF11" s="42"/>
      <c r="JGG11" s="42"/>
      <c r="JGH11" s="42"/>
      <c r="JGI11" s="42"/>
      <c r="JGJ11" s="42"/>
      <c r="JGK11" s="42"/>
      <c r="JGL11" s="42"/>
      <c r="JGM11" s="42"/>
      <c r="JGN11" s="42"/>
      <c r="JGO11" s="42"/>
      <c r="JGP11" s="42"/>
      <c r="JGQ11" s="42"/>
      <c r="JGR11" s="42"/>
      <c r="JGS11" s="42"/>
      <c r="JGT11" s="42"/>
      <c r="JGU11" s="42"/>
      <c r="JGV11" s="42"/>
      <c r="JGW11" s="42"/>
      <c r="JGX11" s="42"/>
      <c r="JGY11" s="42"/>
      <c r="JGZ11" s="42"/>
      <c r="JHA11" s="42"/>
      <c r="JHB11" s="42"/>
      <c r="JHC11" s="42"/>
      <c r="JHD11" s="42"/>
      <c r="JHE11" s="42"/>
      <c r="JHF11" s="42"/>
      <c r="JHG11" s="42"/>
      <c r="JHH11" s="42"/>
      <c r="JHI11" s="42"/>
      <c r="JHJ11" s="42"/>
      <c r="JHK11" s="42"/>
      <c r="JHL11" s="42"/>
      <c r="JHM11" s="42"/>
      <c r="JHN11" s="42"/>
      <c r="JHO11" s="42"/>
      <c r="JHP11" s="42"/>
      <c r="JHQ11" s="42"/>
      <c r="JHR11" s="42"/>
      <c r="JHS11" s="42"/>
      <c r="JHT11" s="42"/>
      <c r="JHU11" s="42"/>
      <c r="JHV11" s="42"/>
      <c r="JHW11" s="42"/>
      <c r="JHX11" s="42"/>
      <c r="JHY11" s="42"/>
      <c r="JHZ11" s="42"/>
      <c r="JIA11" s="42"/>
      <c r="JIB11" s="42"/>
      <c r="JIC11" s="42"/>
      <c r="JID11" s="42"/>
      <c r="JIE11" s="42"/>
      <c r="JIF11" s="42"/>
      <c r="JIG11" s="42"/>
      <c r="JIH11" s="42"/>
      <c r="JII11" s="42"/>
      <c r="JIJ11" s="42"/>
      <c r="JIK11" s="42"/>
      <c r="JIL11" s="42"/>
      <c r="JIM11" s="42"/>
      <c r="JIN11" s="42"/>
      <c r="JIO11" s="42"/>
      <c r="JIP11" s="42"/>
      <c r="JIQ11" s="42"/>
      <c r="JIR11" s="42"/>
      <c r="JIS11" s="42"/>
      <c r="JIT11" s="42"/>
      <c r="JIU11" s="42"/>
      <c r="JIV11" s="42"/>
      <c r="JIW11" s="42"/>
      <c r="JIX11" s="42"/>
      <c r="JIY11" s="42"/>
      <c r="JIZ11" s="42"/>
      <c r="JJA11" s="42"/>
      <c r="JJB11" s="42"/>
      <c r="JJC11" s="42"/>
      <c r="JJD11" s="42"/>
      <c r="JJE11" s="42"/>
      <c r="JJF11" s="42"/>
      <c r="JJG11" s="42"/>
      <c r="JJH11" s="42"/>
      <c r="JJI11" s="42"/>
      <c r="JJJ11" s="42"/>
      <c r="JJK11" s="42"/>
      <c r="JJL11" s="42"/>
      <c r="JJM11" s="42"/>
      <c r="JJN11" s="42"/>
      <c r="JJO11" s="42"/>
      <c r="JJP11" s="42"/>
      <c r="JJQ11" s="42"/>
      <c r="JJR11" s="42"/>
      <c r="JJS11" s="42"/>
      <c r="JJT11" s="42"/>
      <c r="JJU11" s="42"/>
      <c r="JJV11" s="42"/>
      <c r="JJW11" s="42"/>
      <c r="JJX11" s="42"/>
      <c r="JJY11" s="42"/>
      <c r="JJZ11" s="42"/>
      <c r="JKA11" s="42"/>
      <c r="JKB11" s="42"/>
      <c r="JKC11" s="42"/>
      <c r="JKD11" s="42"/>
      <c r="JKE11" s="42"/>
      <c r="JKF11" s="42"/>
      <c r="JKG11" s="42"/>
      <c r="JKH11" s="42"/>
      <c r="JKI11" s="42"/>
      <c r="JKJ11" s="42"/>
      <c r="JKK11" s="42"/>
      <c r="JKL11" s="42"/>
      <c r="JKM11" s="42"/>
      <c r="JKN11" s="42"/>
      <c r="JKO11" s="42"/>
      <c r="JKP11" s="42"/>
      <c r="JKQ11" s="42"/>
      <c r="JKR11" s="42"/>
      <c r="JKS11" s="42"/>
      <c r="JKT11" s="42"/>
      <c r="JKU11" s="42"/>
      <c r="JKV11" s="42"/>
      <c r="JKW11" s="42"/>
      <c r="JKX11" s="42"/>
      <c r="JKY11" s="42"/>
      <c r="JKZ11" s="42"/>
      <c r="JLA11" s="42"/>
      <c r="JLB11" s="42"/>
      <c r="JLC11" s="42"/>
      <c r="JLD11" s="42"/>
      <c r="JLE11" s="42"/>
      <c r="JLF11" s="42"/>
      <c r="JLG11" s="42"/>
      <c r="JLH11" s="42"/>
      <c r="JLI11" s="42"/>
      <c r="JLJ11" s="42"/>
      <c r="JLK11" s="42"/>
      <c r="JLL11" s="42"/>
      <c r="JLM11" s="42"/>
      <c r="JLN11" s="42"/>
      <c r="JLO11" s="42"/>
      <c r="JLP11" s="42"/>
      <c r="JLQ11" s="42"/>
      <c r="JLR11" s="42"/>
      <c r="JLS11" s="42"/>
      <c r="JLT11" s="42"/>
      <c r="JLU11" s="42"/>
      <c r="JLV11" s="42"/>
      <c r="JLW11" s="42"/>
      <c r="JLX11" s="42"/>
      <c r="JLY11" s="42"/>
      <c r="JLZ11" s="42"/>
      <c r="JMA11" s="42"/>
      <c r="JMB11" s="42"/>
      <c r="JMC11" s="42"/>
      <c r="JMD11" s="42"/>
      <c r="JME11" s="42"/>
      <c r="JMF11" s="42"/>
      <c r="JMG11" s="42"/>
      <c r="JMH11" s="42"/>
      <c r="JMI11" s="42"/>
      <c r="JMJ11" s="42"/>
      <c r="JMK11" s="42"/>
      <c r="JML11" s="42"/>
      <c r="JMM11" s="42"/>
      <c r="JMN11" s="42"/>
      <c r="JMO11" s="42"/>
      <c r="JMP11" s="42"/>
      <c r="JMQ11" s="42"/>
      <c r="JMR11" s="42"/>
      <c r="JMS11" s="42"/>
      <c r="JMT11" s="42"/>
      <c r="JMU11" s="42"/>
      <c r="JMV11" s="42"/>
      <c r="JMW11" s="42"/>
      <c r="JMX11" s="42"/>
      <c r="JMY11" s="42"/>
      <c r="JMZ11" s="42"/>
      <c r="JNA11" s="42"/>
      <c r="JNB11" s="42"/>
      <c r="JNC11" s="42"/>
      <c r="JND11" s="42"/>
      <c r="JNE11" s="42"/>
      <c r="JNF11" s="42"/>
      <c r="JNG11" s="42"/>
      <c r="JNH11" s="42"/>
      <c r="JNI11" s="42"/>
      <c r="JNJ11" s="42"/>
      <c r="JNK11" s="42"/>
      <c r="JNL11" s="42"/>
      <c r="JNM11" s="42"/>
      <c r="JNN11" s="42"/>
      <c r="JNO11" s="42"/>
      <c r="JNP11" s="42"/>
      <c r="JNQ11" s="42"/>
      <c r="JNR11" s="42"/>
      <c r="JNS11" s="42"/>
      <c r="JNT11" s="42"/>
      <c r="JNU11" s="42"/>
      <c r="JNV11" s="42"/>
      <c r="JNW11" s="42"/>
      <c r="JNX11" s="42"/>
      <c r="JNY11" s="42"/>
      <c r="JNZ11" s="42"/>
      <c r="JOA11" s="42"/>
      <c r="JOB11" s="42"/>
      <c r="JOC11" s="42"/>
      <c r="JOD11" s="42"/>
      <c r="JOE11" s="42"/>
      <c r="JOF11" s="42"/>
      <c r="JOG11" s="42"/>
      <c r="JOH11" s="42"/>
      <c r="JOI11" s="42"/>
      <c r="JOJ11" s="42"/>
      <c r="JOK11" s="42"/>
      <c r="JOL11" s="42"/>
      <c r="JOM11" s="42"/>
      <c r="JON11" s="42"/>
      <c r="JOO11" s="42"/>
      <c r="JOP11" s="42"/>
      <c r="JOQ11" s="42"/>
      <c r="JOR11" s="42"/>
      <c r="JOS11" s="42"/>
      <c r="JOT11" s="42"/>
      <c r="JOU11" s="42"/>
      <c r="JOV11" s="42"/>
      <c r="JOW11" s="42"/>
      <c r="JOX11" s="42"/>
      <c r="JOY11" s="42"/>
      <c r="JOZ11" s="42"/>
      <c r="JPA11" s="42"/>
      <c r="JPB11" s="42"/>
      <c r="JPC11" s="42"/>
      <c r="JPD11" s="42"/>
      <c r="JPE11" s="42"/>
      <c r="JPF11" s="42"/>
      <c r="JPG11" s="42"/>
      <c r="JPH11" s="42"/>
      <c r="JPI11" s="42"/>
      <c r="JPJ11" s="42"/>
      <c r="JPK11" s="42"/>
      <c r="JPL11" s="42"/>
      <c r="JPM11" s="42"/>
      <c r="JPN11" s="42"/>
      <c r="JPO11" s="42"/>
      <c r="JPP11" s="42"/>
      <c r="JPQ11" s="42"/>
      <c r="JPR11" s="42"/>
      <c r="JPS11" s="42"/>
      <c r="JPT11" s="42"/>
      <c r="JPU11" s="42"/>
      <c r="JPV11" s="42"/>
      <c r="JPW11" s="42"/>
      <c r="JPX11" s="42"/>
      <c r="JPY11" s="42"/>
      <c r="JPZ11" s="42"/>
      <c r="JQA11" s="42"/>
      <c r="JQB11" s="42"/>
      <c r="JQC11" s="42"/>
      <c r="JQD11" s="42"/>
      <c r="JQE11" s="42"/>
      <c r="JQF11" s="42"/>
      <c r="JQG11" s="42"/>
      <c r="JQH11" s="42"/>
      <c r="JQI11" s="42"/>
      <c r="JQJ11" s="42"/>
      <c r="JQK11" s="42"/>
      <c r="JQL11" s="42"/>
      <c r="JQM11" s="42"/>
      <c r="JQN11" s="42"/>
      <c r="JQO11" s="42"/>
      <c r="JQP11" s="42"/>
      <c r="JQQ11" s="42"/>
      <c r="JQR11" s="42"/>
      <c r="JQS11" s="42"/>
      <c r="JQT11" s="42"/>
      <c r="JQU11" s="42"/>
      <c r="JQV11" s="42"/>
      <c r="JQW11" s="42"/>
      <c r="JQX11" s="42"/>
      <c r="JQY11" s="42"/>
      <c r="JQZ11" s="42"/>
      <c r="JRA11" s="42"/>
      <c r="JRB11" s="42"/>
      <c r="JRC11" s="42"/>
      <c r="JRD11" s="42"/>
      <c r="JRE11" s="42"/>
      <c r="JRF11" s="42"/>
      <c r="JRG11" s="42"/>
      <c r="JRH11" s="42"/>
      <c r="JRI11" s="42"/>
      <c r="JRJ11" s="42"/>
      <c r="JRK11" s="42"/>
      <c r="JRL11" s="42"/>
      <c r="JRM11" s="42"/>
      <c r="JRN11" s="42"/>
      <c r="JRO11" s="42"/>
      <c r="JRP11" s="42"/>
      <c r="JRQ11" s="42"/>
      <c r="JRR11" s="42"/>
      <c r="JRS11" s="42"/>
      <c r="JRT11" s="42"/>
      <c r="JRU11" s="42"/>
      <c r="JRV11" s="42"/>
      <c r="JRW11" s="42"/>
      <c r="JRX11" s="42"/>
      <c r="JRY11" s="42"/>
      <c r="JRZ11" s="42"/>
      <c r="JSA11" s="42"/>
      <c r="JSB11" s="42"/>
      <c r="JSC11" s="42"/>
      <c r="JSD11" s="42"/>
      <c r="JSE11" s="42"/>
      <c r="JSF11" s="42"/>
      <c r="JSG11" s="42"/>
      <c r="JSH11" s="42"/>
      <c r="JSI11" s="42"/>
      <c r="JSJ11" s="42"/>
      <c r="JSK11" s="42"/>
      <c r="JSL11" s="42"/>
      <c r="JSM11" s="42"/>
      <c r="JSN11" s="42"/>
      <c r="JSO11" s="42"/>
      <c r="JSP11" s="42"/>
      <c r="JSQ11" s="42"/>
      <c r="JSR11" s="42"/>
      <c r="JSS11" s="42"/>
      <c r="JST11" s="42"/>
      <c r="JSU11" s="42"/>
      <c r="JSV11" s="42"/>
      <c r="JSW11" s="42"/>
      <c r="JSX11" s="42"/>
      <c r="JSY11" s="42"/>
      <c r="JSZ11" s="42"/>
      <c r="JTA11" s="42"/>
      <c r="JTB11" s="42"/>
      <c r="JTC11" s="42"/>
      <c r="JTD11" s="42"/>
      <c r="JTE11" s="42"/>
      <c r="JTF11" s="42"/>
      <c r="JTG11" s="42"/>
      <c r="JTH11" s="42"/>
      <c r="JTI11" s="42"/>
      <c r="JTJ11" s="42"/>
      <c r="JTK11" s="42"/>
      <c r="JTL11" s="42"/>
      <c r="JTM11" s="42"/>
      <c r="JTN11" s="42"/>
      <c r="JTO11" s="42"/>
      <c r="JTP11" s="42"/>
      <c r="JTQ11" s="42"/>
      <c r="JTR11" s="42"/>
      <c r="JTS11" s="42"/>
      <c r="JTT11" s="42"/>
      <c r="JTU11" s="42"/>
      <c r="JTV11" s="42"/>
      <c r="JTW11" s="42"/>
      <c r="JTX11" s="42"/>
      <c r="JTY11" s="42"/>
      <c r="JTZ11" s="42"/>
      <c r="JUA11" s="42"/>
      <c r="JUB11" s="42"/>
      <c r="JUC11" s="42"/>
      <c r="JUD11" s="42"/>
      <c r="JUE11" s="42"/>
      <c r="JUF11" s="42"/>
      <c r="JUG11" s="42"/>
      <c r="JUH11" s="42"/>
      <c r="JUI11" s="42"/>
      <c r="JUJ11" s="42"/>
      <c r="JUK11" s="42"/>
      <c r="JUL11" s="42"/>
      <c r="JUM11" s="42"/>
      <c r="JUN11" s="42"/>
      <c r="JUO11" s="42"/>
      <c r="JUP11" s="42"/>
      <c r="JUQ11" s="42"/>
      <c r="JUR11" s="42"/>
      <c r="JUS11" s="42"/>
      <c r="JUT11" s="42"/>
      <c r="JUU11" s="42"/>
      <c r="JUV11" s="42"/>
      <c r="JUW11" s="42"/>
      <c r="JUX11" s="42"/>
      <c r="JUY11" s="42"/>
      <c r="JUZ11" s="42"/>
      <c r="JVA11" s="42"/>
      <c r="JVB11" s="42"/>
      <c r="JVC11" s="42"/>
      <c r="JVD11" s="42"/>
      <c r="JVE11" s="42"/>
      <c r="JVF11" s="42"/>
      <c r="JVG11" s="42"/>
      <c r="JVH11" s="42"/>
      <c r="JVI11" s="42"/>
      <c r="JVJ11" s="42"/>
      <c r="JVK11" s="42"/>
      <c r="JVL11" s="42"/>
      <c r="JVM11" s="42"/>
      <c r="JVN11" s="42"/>
      <c r="JVO11" s="42"/>
      <c r="JVP11" s="42"/>
      <c r="JVQ11" s="42"/>
      <c r="JVR11" s="42"/>
      <c r="JVS11" s="42"/>
      <c r="JVT11" s="42"/>
      <c r="JVU11" s="42"/>
      <c r="JVV11" s="42"/>
      <c r="JVW11" s="42"/>
      <c r="JVX11" s="42"/>
      <c r="JVY11" s="42"/>
      <c r="JVZ11" s="42"/>
      <c r="JWA11" s="42"/>
      <c r="JWB11" s="42"/>
      <c r="JWC11" s="42"/>
      <c r="JWD11" s="42"/>
      <c r="JWE11" s="42"/>
      <c r="JWF11" s="42"/>
      <c r="JWG11" s="42"/>
      <c r="JWH11" s="42"/>
      <c r="JWI11" s="42"/>
      <c r="JWJ11" s="42"/>
      <c r="JWK11" s="42"/>
      <c r="JWL11" s="42"/>
      <c r="JWM11" s="42"/>
      <c r="JWN11" s="42"/>
      <c r="JWO11" s="42"/>
      <c r="JWP11" s="42"/>
      <c r="JWQ11" s="42"/>
      <c r="JWR11" s="42"/>
      <c r="JWS11" s="42"/>
      <c r="JWT11" s="42"/>
      <c r="JWU11" s="42"/>
      <c r="JWV11" s="42"/>
      <c r="JWW11" s="42"/>
      <c r="JWX11" s="42"/>
      <c r="JWY11" s="42"/>
      <c r="JWZ11" s="42"/>
      <c r="JXA11" s="42"/>
      <c r="JXB11" s="42"/>
      <c r="JXC11" s="42"/>
      <c r="JXD11" s="42"/>
      <c r="JXE11" s="42"/>
      <c r="JXF11" s="42"/>
      <c r="JXG11" s="42"/>
      <c r="JXH11" s="42"/>
      <c r="JXI11" s="42"/>
      <c r="JXJ11" s="42"/>
      <c r="JXK11" s="42"/>
      <c r="JXL11" s="42"/>
      <c r="JXM11" s="42"/>
      <c r="JXN11" s="42"/>
      <c r="JXO11" s="42"/>
      <c r="JXP11" s="42"/>
      <c r="JXQ11" s="42"/>
      <c r="JXR11" s="42"/>
      <c r="JXS11" s="42"/>
      <c r="JXT11" s="42"/>
      <c r="JXU11" s="42"/>
      <c r="JXV11" s="42"/>
      <c r="JXW11" s="42"/>
      <c r="JXX11" s="42"/>
      <c r="JXY11" s="42"/>
      <c r="JXZ11" s="42"/>
      <c r="JYA11" s="42"/>
      <c r="JYB11" s="42"/>
      <c r="JYC11" s="42"/>
      <c r="JYD11" s="42"/>
      <c r="JYE11" s="42"/>
      <c r="JYF11" s="42"/>
      <c r="JYG11" s="42"/>
      <c r="JYH11" s="42"/>
      <c r="JYI11" s="42"/>
      <c r="JYJ11" s="42"/>
      <c r="JYK11" s="42"/>
      <c r="JYL11" s="42"/>
      <c r="JYM11" s="42"/>
      <c r="JYN11" s="42"/>
      <c r="JYO11" s="42"/>
      <c r="JYP11" s="42"/>
      <c r="JYQ11" s="42"/>
      <c r="JYR11" s="42"/>
      <c r="JYS11" s="42"/>
      <c r="JYT11" s="42"/>
      <c r="JYU11" s="42"/>
      <c r="JYV11" s="42"/>
      <c r="JYW11" s="42"/>
      <c r="JYX11" s="42"/>
      <c r="JYY11" s="42"/>
      <c r="JYZ11" s="42"/>
      <c r="JZA11" s="42"/>
      <c r="JZB11" s="42"/>
      <c r="JZC11" s="42"/>
      <c r="JZD11" s="42"/>
      <c r="JZE11" s="42"/>
      <c r="JZF11" s="42"/>
      <c r="JZG11" s="42"/>
      <c r="JZH11" s="42"/>
      <c r="JZI11" s="42"/>
      <c r="JZJ11" s="42"/>
      <c r="JZK11" s="42"/>
      <c r="JZL11" s="42"/>
      <c r="JZM11" s="42"/>
      <c r="JZN11" s="42"/>
      <c r="JZO11" s="42"/>
      <c r="JZP11" s="42"/>
      <c r="JZQ11" s="42"/>
      <c r="JZR11" s="42"/>
      <c r="JZS11" s="42"/>
      <c r="JZT11" s="42"/>
      <c r="JZU11" s="42"/>
      <c r="JZV11" s="42"/>
      <c r="JZW11" s="42"/>
      <c r="JZX11" s="42"/>
      <c r="JZY11" s="42"/>
      <c r="JZZ11" s="42"/>
      <c r="KAA11" s="42"/>
      <c r="KAB11" s="42"/>
      <c r="KAC11" s="42"/>
      <c r="KAD11" s="42"/>
      <c r="KAE11" s="42"/>
      <c r="KAF11" s="42"/>
      <c r="KAG11" s="42"/>
      <c r="KAH11" s="42"/>
      <c r="KAI11" s="42"/>
      <c r="KAJ11" s="42"/>
      <c r="KAK11" s="42"/>
      <c r="KAL11" s="42"/>
      <c r="KAM11" s="42"/>
      <c r="KAN11" s="42"/>
      <c r="KAO11" s="42"/>
      <c r="KAP11" s="42"/>
      <c r="KAQ11" s="42"/>
      <c r="KAR11" s="42"/>
      <c r="KAS11" s="42"/>
      <c r="KAT11" s="42"/>
      <c r="KAU11" s="42"/>
      <c r="KAV11" s="42"/>
      <c r="KAW11" s="42"/>
      <c r="KAX11" s="42"/>
      <c r="KAY11" s="42"/>
      <c r="KAZ11" s="42"/>
      <c r="KBA11" s="42"/>
      <c r="KBB11" s="42"/>
      <c r="KBC11" s="42"/>
      <c r="KBD11" s="42"/>
      <c r="KBE11" s="42"/>
      <c r="KBF11" s="42"/>
      <c r="KBG11" s="42"/>
      <c r="KBH11" s="42"/>
      <c r="KBI11" s="42"/>
      <c r="KBJ11" s="42"/>
      <c r="KBK11" s="42"/>
      <c r="KBL11" s="42"/>
      <c r="KBM11" s="42"/>
      <c r="KBN11" s="42"/>
      <c r="KBO11" s="42"/>
      <c r="KBP11" s="42"/>
      <c r="KBQ11" s="42"/>
      <c r="KBR11" s="42"/>
      <c r="KBS11" s="42"/>
      <c r="KBT11" s="42"/>
      <c r="KBU11" s="42"/>
      <c r="KBV11" s="42"/>
      <c r="KBW11" s="42"/>
      <c r="KBX11" s="42"/>
      <c r="KBY11" s="42"/>
      <c r="KBZ11" s="42"/>
      <c r="KCA11" s="42"/>
      <c r="KCB11" s="42"/>
      <c r="KCC11" s="42"/>
      <c r="KCD11" s="42"/>
      <c r="KCE11" s="42"/>
      <c r="KCF11" s="42"/>
      <c r="KCG11" s="42"/>
      <c r="KCH11" s="42"/>
      <c r="KCI11" s="42"/>
      <c r="KCJ11" s="42"/>
      <c r="KCK11" s="42"/>
      <c r="KCL11" s="42"/>
      <c r="KCM11" s="42"/>
      <c r="KCN11" s="42"/>
      <c r="KCO11" s="42"/>
      <c r="KCP11" s="42"/>
      <c r="KCQ11" s="42"/>
      <c r="KCR11" s="42"/>
      <c r="KCS11" s="42"/>
      <c r="KCT11" s="42"/>
      <c r="KCU11" s="42"/>
      <c r="KCV11" s="42"/>
      <c r="KCW11" s="42"/>
      <c r="KCX11" s="42"/>
      <c r="KCY11" s="42"/>
      <c r="KCZ11" s="42"/>
      <c r="KDA11" s="42"/>
      <c r="KDB11" s="42"/>
      <c r="KDC11" s="42"/>
      <c r="KDD11" s="42"/>
      <c r="KDE11" s="42"/>
      <c r="KDF11" s="42"/>
      <c r="KDG11" s="42"/>
      <c r="KDH11" s="42"/>
      <c r="KDI11" s="42"/>
      <c r="KDJ11" s="42"/>
      <c r="KDK11" s="42"/>
      <c r="KDL11" s="42"/>
      <c r="KDM11" s="42"/>
      <c r="KDN11" s="42"/>
      <c r="KDO11" s="42"/>
      <c r="KDP11" s="42"/>
      <c r="KDQ11" s="42"/>
      <c r="KDR11" s="42"/>
      <c r="KDS11" s="42"/>
      <c r="KDT11" s="42"/>
      <c r="KDU11" s="42"/>
      <c r="KDV11" s="42"/>
      <c r="KDW11" s="42"/>
      <c r="KDX11" s="42"/>
      <c r="KDY11" s="42"/>
      <c r="KDZ11" s="42"/>
      <c r="KEA11" s="42"/>
      <c r="KEB11" s="42"/>
      <c r="KEC11" s="42"/>
      <c r="KED11" s="42"/>
      <c r="KEE11" s="42"/>
      <c r="KEF11" s="42"/>
      <c r="KEG11" s="42"/>
      <c r="KEH11" s="42"/>
      <c r="KEI11" s="42"/>
      <c r="KEJ11" s="42"/>
      <c r="KEK11" s="42"/>
      <c r="KEL11" s="42"/>
      <c r="KEM11" s="42"/>
      <c r="KEN11" s="42"/>
      <c r="KEO11" s="42"/>
      <c r="KEP11" s="42"/>
      <c r="KEQ11" s="42"/>
      <c r="KER11" s="42"/>
      <c r="KES11" s="42"/>
      <c r="KET11" s="42"/>
      <c r="KEU11" s="42"/>
      <c r="KEV11" s="42"/>
      <c r="KEW11" s="42"/>
      <c r="KEX11" s="42"/>
      <c r="KEY11" s="42"/>
      <c r="KEZ11" s="42"/>
      <c r="KFA11" s="42"/>
      <c r="KFB11" s="42"/>
      <c r="KFC11" s="42"/>
      <c r="KFD11" s="42"/>
      <c r="KFE11" s="42"/>
      <c r="KFF11" s="42"/>
      <c r="KFG11" s="42"/>
      <c r="KFH11" s="42"/>
      <c r="KFI11" s="42"/>
      <c r="KFJ11" s="42"/>
      <c r="KFK11" s="42"/>
      <c r="KFL11" s="42"/>
      <c r="KFM11" s="42"/>
      <c r="KFN11" s="42"/>
      <c r="KFO11" s="42"/>
      <c r="KFP11" s="42"/>
      <c r="KFQ11" s="42"/>
      <c r="KFR11" s="42"/>
      <c r="KFS11" s="42"/>
      <c r="KFT11" s="42"/>
      <c r="KFU11" s="42"/>
      <c r="KFV11" s="42"/>
      <c r="KFW11" s="42"/>
      <c r="KFX11" s="42"/>
      <c r="KFY11" s="42"/>
      <c r="KFZ11" s="42"/>
      <c r="KGA11" s="42"/>
      <c r="KGB11" s="42"/>
      <c r="KGC11" s="42"/>
      <c r="KGD11" s="42"/>
      <c r="KGE11" s="42"/>
      <c r="KGF11" s="42"/>
      <c r="KGG11" s="42"/>
      <c r="KGH11" s="42"/>
      <c r="KGI11" s="42"/>
      <c r="KGJ11" s="42"/>
      <c r="KGK11" s="42"/>
      <c r="KGL11" s="42"/>
      <c r="KGM11" s="42"/>
      <c r="KGN11" s="42"/>
      <c r="KGO11" s="42"/>
      <c r="KGP11" s="42"/>
      <c r="KGQ11" s="42"/>
      <c r="KGR11" s="42"/>
      <c r="KGS11" s="42"/>
      <c r="KGT11" s="42"/>
      <c r="KGU11" s="42"/>
      <c r="KGV11" s="42"/>
      <c r="KGW11" s="42"/>
      <c r="KGX11" s="42"/>
      <c r="KGY11" s="42"/>
      <c r="KGZ11" s="42"/>
      <c r="KHA11" s="42"/>
      <c r="KHB11" s="42"/>
      <c r="KHC11" s="42"/>
      <c r="KHD11" s="42"/>
      <c r="KHE11" s="42"/>
      <c r="KHF11" s="42"/>
      <c r="KHG11" s="42"/>
      <c r="KHH11" s="42"/>
      <c r="KHI11" s="42"/>
      <c r="KHJ11" s="42"/>
      <c r="KHK11" s="42"/>
      <c r="KHL11" s="42"/>
      <c r="KHM11" s="42"/>
      <c r="KHN11" s="42"/>
      <c r="KHO11" s="42"/>
      <c r="KHP11" s="42"/>
      <c r="KHQ11" s="42"/>
      <c r="KHR11" s="42"/>
      <c r="KHS11" s="42"/>
      <c r="KHT11" s="42"/>
      <c r="KHU11" s="42"/>
      <c r="KHV11" s="42"/>
      <c r="KHW11" s="42"/>
      <c r="KHX11" s="42"/>
      <c r="KHY11" s="42"/>
      <c r="KHZ11" s="42"/>
      <c r="KIA11" s="42"/>
      <c r="KIB11" s="42"/>
      <c r="KIC11" s="42"/>
      <c r="KID11" s="42"/>
      <c r="KIE11" s="42"/>
      <c r="KIF11" s="42"/>
      <c r="KIG11" s="42"/>
      <c r="KIH11" s="42"/>
      <c r="KII11" s="42"/>
      <c r="KIJ11" s="42"/>
      <c r="KIK11" s="42"/>
      <c r="KIL11" s="42"/>
      <c r="KIM11" s="42"/>
      <c r="KIN11" s="42"/>
      <c r="KIO11" s="42"/>
      <c r="KIP11" s="42"/>
      <c r="KIQ11" s="42"/>
      <c r="KIR11" s="42"/>
      <c r="KIS11" s="42"/>
      <c r="KIT11" s="42"/>
      <c r="KIU11" s="42"/>
      <c r="KIV11" s="42"/>
      <c r="KIW11" s="42"/>
      <c r="KIX11" s="42"/>
      <c r="KIY11" s="42"/>
      <c r="KIZ11" s="42"/>
      <c r="KJA11" s="42"/>
      <c r="KJB11" s="42"/>
      <c r="KJC11" s="42"/>
      <c r="KJD11" s="42"/>
      <c r="KJE11" s="42"/>
      <c r="KJF11" s="42"/>
      <c r="KJG11" s="42"/>
      <c r="KJH11" s="42"/>
      <c r="KJI11" s="42"/>
      <c r="KJJ11" s="42"/>
      <c r="KJK11" s="42"/>
      <c r="KJL11" s="42"/>
      <c r="KJM11" s="42"/>
      <c r="KJN11" s="42"/>
      <c r="KJO11" s="42"/>
      <c r="KJP11" s="42"/>
      <c r="KJQ11" s="42"/>
      <c r="KJR11" s="42"/>
      <c r="KJS11" s="42"/>
      <c r="KJT11" s="42"/>
      <c r="KJU11" s="42"/>
      <c r="KJV11" s="42"/>
      <c r="KJW11" s="42"/>
      <c r="KJX11" s="42"/>
      <c r="KJY11" s="42"/>
      <c r="KJZ11" s="42"/>
      <c r="KKA11" s="42"/>
      <c r="KKB11" s="42"/>
      <c r="KKC11" s="42"/>
      <c r="KKD11" s="42"/>
      <c r="KKE11" s="42"/>
      <c r="KKF11" s="42"/>
      <c r="KKG11" s="42"/>
      <c r="KKH11" s="42"/>
      <c r="KKI11" s="42"/>
      <c r="KKJ11" s="42"/>
      <c r="KKK11" s="42"/>
      <c r="KKL11" s="42"/>
      <c r="KKM11" s="42"/>
      <c r="KKN11" s="42"/>
      <c r="KKO11" s="42"/>
      <c r="KKP11" s="42"/>
      <c r="KKQ11" s="42"/>
      <c r="KKR11" s="42"/>
      <c r="KKS11" s="42"/>
      <c r="KKT11" s="42"/>
      <c r="KKU11" s="42"/>
      <c r="KKV11" s="42"/>
      <c r="KKW11" s="42"/>
      <c r="KKX11" s="42"/>
      <c r="KKY11" s="42"/>
      <c r="KKZ11" s="42"/>
      <c r="KLA11" s="42"/>
      <c r="KLB11" s="42"/>
      <c r="KLC11" s="42"/>
      <c r="KLD11" s="42"/>
      <c r="KLE11" s="42"/>
      <c r="KLF11" s="42"/>
      <c r="KLG11" s="42"/>
      <c r="KLH11" s="42"/>
      <c r="KLI11" s="42"/>
      <c r="KLJ11" s="42"/>
      <c r="KLK11" s="42"/>
      <c r="KLL11" s="42"/>
      <c r="KLM11" s="42"/>
      <c r="KLN11" s="42"/>
      <c r="KLO11" s="42"/>
      <c r="KLP11" s="42"/>
      <c r="KLQ11" s="42"/>
      <c r="KLR11" s="42"/>
      <c r="KLS11" s="42"/>
      <c r="KLT11" s="42"/>
      <c r="KLU11" s="42"/>
      <c r="KLV11" s="42"/>
      <c r="KLW11" s="42"/>
      <c r="KLX11" s="42"/>
      <c r="KLY11" s="42"/>
      <c r="KLZ11" s="42"/>
      <c r="KMA11" s="42"/>
      <c r="KMB11" s="42"/>
      <c r="KMC11" s="42"/>
      <c r="KMD11" s="42"/>
      <c r="KME11" s="42"/>
      <c r="KMF11" s="42"/>
      <c r="KMG11" s="42"/>
      <c r="KMH11" s="42"/>
      <c r="KMI11" s="42"/>
      <c r="KMJ11" s="42"/>
      <c r="KMK11" s="42"/>
      <c r="KML11" s="42"/>
      <c r="KMM11" s="42"/>
      <c r="KMN11" s="42"/>
      <c r="KMO11" s="42"/>
      <c r="KMP11" s="42"/>
      <c r="KMQ11" s="42"/>
      <c r="KMR11" s="42"/>
      <c r="KMS11" s="42"/>
      <c r="KMT11" s="42"/>
      <c r="KMU11" s="42"/>
      <c r="KMV11" s="42"/>
      <c r="KMW11" s="42"/>
      <c r="KMX11" s="42"/>
      <c r="KMY11" s="42"/>
      <c r="KMZ11" s="42"/>
      <c r="KNA11" s="42"/>
      <c r="KNB11" s="42"/>
      <c r="KNC11" s="42"/>
      <c r="KND11" s="42"/>
      <c r="KNE11" s="42"/>
      <c r="KNF11" s="42"/>
      <c r="KNG11" s="42"/>
      <c r="KNH11" s="42"/>
      <c r="KNI11" s="42"/>
      <c r="KNJ11" s="42"/>
      <c r="KNK11" s="42"/>
      <c r="KNL11" s="42"/>
      <c r="KNM11" s="42"/>
      <c r="KNN11" s="42"/>
      <c r="KNO11" s="42"/>
      <c r="KNP11" s="42"/>
      <c r="KNQ11" s="42"/>
      <c r="KNR11" s="42"/>
      <c r="KNS11" s="42"/>
      <c r="KNT11" s="42"/>
      <c r="KNU11" s="42"/>
      <c r="KNV11" s="42"/>
      <c r="KNW11" s="42"/>
      <c r="KNX11" s="42"/>
      <c r="KNY11" s="42"/>
      <c r="KNZ11" s="42"/>
      <c r="KOA11" s="42"/>
      <c r="KOB11" s="42"/>
      <c r="KOC11" s="42"/>
      <c r="KOD11" s="42"/>
      <c r="KOE11" s="42"/>
      <c r="KOF11" s="42"/>
      <c r="KOG11" s="42"/>
      <c r="KOH11" s="42"/>
      <c r="KOI11" s="42"/>
      <c r="KOJ11" s="42"/>
      <c r="KOK11" s="42"/>
      <c r="KOL11" s="42"/>
      <c r="KOM11" s="42"/>
      <c r="KON11" s="42"/>
      <c r="KOO11" s="42"/>
      <c r="KOP11" s="42"/>
      <c r="KOQ11" s="42"/>
      <c r="KOR11" s="42"/>
      <c r="KOS11" s="42"/>
      <c r="KOT11" s="42"/>
      <c r="KOU11" s="42"/>
      <c r="KOV11" s="42"/>
      <c r="KOW11" s="42"/>
      <c r="KOX11" s="42"/>
      <c r="KOY11" s="42"/>
      <c r="KOZ11" s="42"/>
      <c r="KPA11" s="42"/>
      <c r="KPB11" s="42"/>
      <c r="KPC11" s="42"/>
      <c r="KPD11" s="42"/>
      <c r="KPE11" s="42"/>
      <c r="KPF11" s="42"/>
      <c r="KPG11" s="42"/>
      <c r="KPH11" s="42"/>
      <c r="KPI11" s="42"/>
      <c r="KPJ11" s="42"/>
      <c r="KPK11" s="42"/>
      <c r="KPL11" s="42"/>
      <c r="KPM11" s="42"/>
      <c r="KPN11" s="42"/>
      <c r="KPO11" s="42"/>
      <c r="KPP11" s="42"/>
      <c r="KPQ11" s="42"/>
      <c r="KPR11" s="42"/>
      <c r="KPS11" s="42"/>
      <c r="KPT11" s="42"/>
      <c r="KPU11" s="42"/>
      <c r="KPV11" s="42"/>
      <c r="KPW11" s="42"/>
      <c r="KPX11" s="42"/>
      <c r="KPY11" s="42"/>
      <c r="KPZ11" s="42"/>
      <c r="KQA11" s="42"/>
      <c r="KQB11" s="42"/>
      <c r="KQC11" s="42"/>
      <c r="KQD11" s="42"/>
      <c r="KQE11" s="42"/>
      <c r="KQF11" s="42"/>
      <c r="KQG11" s="42"/>
      <c r="KQH11" s="42"/>
      <c r="KQI11" s="42"/>
      <c r="KQJ11" s="42"/>
      <c r="KQK11" s="42"/>
      <c r="KQL11" s="42"/>
      <c r="KQM11" s="42"/>
      <c r="KQN11" s="42"/>
      <c r="KQO11" s="42"/>
      <c r="KQP11" s="42"/>
      <c r="KQQ11" s="42"/>
      <c r="KQR11" s="42"/>
      <c r="KQS11" s="42"/>
      <c r="KQT11" s="42"/>
      <c r="KQU11" s="42"/>
      <c r="KQV11" s="42"/>
      <c r="KQW11" s="42"/>
      <c r="KQX11" s="42"/>
      <c r="KQY11" s="42"/>
      <c r="KQZ11" s="42"/>
      <c r="KRA11" s="42"/>
      <c r="KRB11" s="42"/>
      <c r="KRC11" s="42"/>
      <c r="KRD11" s="42"/>
      <c r="KRE11" s="42"/>
      <c r="KRF11" s="42"/>
      <c r="KRG11" s="42"/>
      <c r="KRH11" s="42"/>
      <c r="KRI11" s="42"/>
      <c r="KRJ11" s="42"/>
      <c r="KRK11" s="42"/>
      <c r="KRL11" s="42"/>
      <c r="KRM11" s="42"/>
      <c r="KRN11" s="42"/>
      <c r="KRO11" s="42"/>
      <c r="KRP11" s="42"/>
      <c r="KRQ11" s="42"/>
      <c r="KRR11" s="42"/>
      <c r="KRS11" s="42"/>
      <c r="KRT11" s="42"/>
      <c r="KRU11" s="42"/>
      <c r="KRV11" s="42"/>
      <c r="KRW11" s="42"/>
      <c r="KRX11" s="42"/>
      <c r="KRY11" s="42"/>
      <c r="KRZ11" s="42"/>
      <c r="KSA11" s="42"/>
      <c r="KSB11" s="42"/>
      <c r="KSC11" s="42"/>
      <c r="KSD11" s="42"/>
      <c r="KSE11" s="42"/>
      <c r="KSF11" s="42"/>
      <c r="KSG11" s="42"/>
      <c r="KSH11" s="42"/>
      <c r="KSI11" s="42"/>
      <c r="KSJ11" s="42"/>
      <c r="KSK11" s="42"/>
      <c r="KSL11" s="42"/>
      <c r="KSM11" s="42"/>
      <c r="KSN11" s="42"/>
      <c r="KSO11" s="42"/>
      <c r="KSP11" s="42"/>
      <c r="KSQ11" s="42"/>
      <c r="KSR11" s="42"/>
      <c r="KSS11" s="42"/>
      <c r="KST11" s="42"/>
      <c r="KSU11" s="42"/>
      <c r="KSV11" s="42"/>
      <c r="KSW11" s="42"/>
      <c r="KSX11" s="42"/>
      <c r="KSY11" s="42"/>
      <c r="KSZ11" s="42"/>
      <c r="KTA11" s="42"/>
      <c r="KTB11" s="42"/>
      <c r="KTC11" s="42"/>
      <c r="KTD11" s="42"/>
      <c r="KTE11" s="42"/>
      <c r="KTF11" s="42"/>
      <c r="KTG11" s="42"/>
      <c r="KTH11" s="42"/>
      <c r="KTI11" s="42"/>
      <c r="KTJ11" s="42"/>
      <c r="KTK11" s="42"/>
      <c r="KTL11" s="42"/>
      <c r="KTM11" s="42"/>
      <c r="KTN11" s="42"/>
      <c r="KTO11" s="42"/>
      <c r="KTP11" s="42"/>
      <c r="KTQ11" s="42"/>
      <c r="KTR11" s="42"/>
      <c r="KTS11" s="42"/>
      <c r="KTT11" s="42"/>
      <c r="KTU11" s="42"/>
      <c r="KTV11" s="42"/>
      <c r="KTW11" s="42"/>
      <c r="KTX11" s="42"/>
      <c r="KTY11" s="42"/>
      <c r="KTZ11" s="42"/>
      <c r="KUA11" s="42"/>
      <c r="KUB11" s="42"/>
      <c r="KUC11" s="42"/>
      <c r="KUD11" s="42"/>
      <c r="KUE11" s="42"/>
      <c r="KUF11" s="42"/>
      <c r="KUG11" s="42"/>
      <c r="KUH11" s="42"/>
      <c r="KUI11" s="42"/>
      <c r="KUJ11" s="42"/>
      <c r="KUK11" s="42"/>
      <c r="KUL11" s="42"/>
      <c r="KUM11" s="42"/>
      <c r="KUN11" s="42"/>
      <c r="KUO11" s="42"/>
      <c r="KUP11" s="42"/>
      <c r="KUQ11" s="42"/>
      <c r="KUR11" s="42"/>
      <c r="KUS11" s="42"/>
      <c r="KUT11" s="42"/>
      <c r="KUU11" s="42"/>
      <c r="KUV11" s="42"/>
      <c r="KUW11" s="42"/>
      <c r="KUX11" s="42"/>
      <c r="KUY11" s="42"/>
      <c r="KUZ11" s="42"/>
      <c r="KVA11" s="42"/>
      <c r="KVB11" s="42"/>
      <c r="KVC11" s="42"/>
      <c r="KVD11" s="42"/>
      <c r="KVE11" s="42"/>
      <c r="KVF11" s="42"/>
      <c r="KVG11" s="42"/>
      <c r="KVH11" s="42"/>
      <c r="KVI11" s="42"/>
      <c r="KVJ11" s="42"/>
      <c r="KVK11" s="42"/>
      <c r="KVL11" s="42"/>
      <c r="KVM11" s="42"/>
      <c r="KVN11" s="42"/>
      <c r="KVO11" s="42"/>
      <c r="KVP11" s="42"/>
      <c r="KVQ11" s="42"/>
      <c r="KVR11" s="42"/>
      <c r="KVS11" s="42"/>
      <c r="KVT11" s="42"/>
      <c r="KVU11" s="42"/>
      <c r="KVV11" s="42"/>
      <c r="KVW11" s="42"/>
      <c r="KVX11" s="42"/>
      <c r="KVY11" s="42"/>
      <c r="KVZ11" s="42"/>
      <c r="KWA11" s="42"/>
      <c r="KWB11" s="42"/>
      <c r="KWC11" s="42"/>
      <c r="KWD11" s="42"/>
      <c r="KWE11" s="42"/>
      <c r="KWF11" s="42"/>
      <c r="KWG11" s="42"/>
      <c r="KWH11" s="42"/>
      <c r="KWI11" s="42"/>
      <c r="KWJ11" s="42"/>
      <c r="KWK11" s="42"/>
      <c r="KWL11" s="42"/>
      <c r="KWM11" s="42"/>
      <c r="KWN11" s="42"/>
      <c r="KWO11" s="42"/>
      <c r="KWP11" s="42"/>
      <c r="KWQ11" s="42"/>
      <c r="KWR11" s="42"/>
      <c r="KWS11" s="42"/>
      <c r="KWT11" s="42"/>
      <c r="KWU11" s="42"/>
      <c r="KWV11" s="42"/>
      <c r="KWW11" s="42"/>
      <c r="KWX11" s="42"/>
      <c r="KWY11" s="42"/>
      <c r="KWZ11" s="42"/>
      <c r="KXA11" s="42"/>
      <c r="KXB11" s="42"/>
      <c r="KXC11" s="42"/>
      <c r="KXD11" s="42"/>
      <c r="KXE11" s="42"/>
      <c r="KXF11" s="42"/>
      <c r="KXG11" s="42"/>
      <c r="KXH11" s="42"/>
      <c r="KXI11" s="42"/>
      <c r="KXJ11" s="42"/>
      <c r="KXK11" s="42"/>
      <c r="KXL11" s="42"/>
      <c r="KXM11" s="42"/>
      <c r="KXN11" s="42"/>
      <c r="KXO11" s="42"/>
      <c r="KXP11" s="42"/>
      <c r="KXQ11" s="42"/>
      <c r="KXR11" s="42"/>
      <c r="KXS11" s="42"/>
      <c r="KXT11" s="42"/>
      <c r="KXU11" s="42"/>
      <c r="KXV11" s="42"/>
      <c r="KXW11" s="42"/>
      <c r="KXX11" s="42"/>
      <c r="KXY11" s="42"/>
      <c r="KXZ11" s="42"/>
      <c r="KYA11" s="42"/>
      <c r="KYB11" s="42"/>
      <c r="KYC11" s="42"/>
      <c r="KYD11" s="42"/>
      <c r="KYE11" s="42"/>
      <c r="KYF11" s="42"/>
      <c r="KYG11" s="42"/>
      <c r="KYH11" s="42"/>
      <c r="KYI11" s="42"/>
      <c r="KYJ11" s="42"/>
      <c r="KYK11" s="42"/>
      <c r="KYL11" s="42"/>
      <c r="KYM11" s="42"/>
      <c r="KYN11" s="42"/>
      <c r="KYO11" s="42"/>
      <c r="KYP11" s="42"/>
      <c r="KYQ11" s="42"/>
      <c r="KYR11" s="42"/>
      <c r="KYS11" s="42"/>
      <c r="KYT11" s="42"/>
      <c r="KYU11" s="42"/>
      <c r="KYV11" s="42"/>
      <c r="KYW11" s="42"/>
      <c r="KYX11" s="42"/>
      <c r="KYY11" s="42"/>
      <c r="KYZ11" s="42"/>
      <c r="KZA11" s="42"/>
      <c r="KZB11" s="42"/>
      <c r="KZC11" s="42"/>
      <c r="KZD11" s="42"/>
      <c r="KZE11" s="42"/>
      <c r="KZF11" s="42"/>
      <c r="KZG11" s="42"/>
      <c r="KZH11" s="42"/>
      <c r="KZI11" s="42"/>
      <c r="KZJ11" s="42"/>
      <c r="KZK11" s="42"/>
      <c r="KZL11" s="42"/>
      <c r="KZM11" s="42"/>
      <c r="KZN11" s="42"/>
      <c r="KZO11" s="42"/>
      <c r="KZP11" s="42"/>
      <c r="KZQ11" s="42"/>
      <c r="KZR11" s="42"/>
      <c r="KZS11" s="42"/>
      <c r="KZT11" s="42"/>
      <c r="KZU11" s="42"/>
      <c r="KZV11" s="42"/>
      <c r="KZW11" s="42"/>
      <c r="KZX11" s="42"/>
      <c r="KZY11" s="42"/>
      <c r="KZZ11" s="42"/>
      <c r="LAA11" s="42"/>
      <c r="LAB11" s="42"/>
      <c r="LAC11" s="42"/>
      <c r="LAD11" s="42"/>
      <c r="LAE11" s="42"/>
      <c r="LAF11" s="42"/>
      <c r="LAG11" s="42"/>
      <c r="LAH11" s="42"/>
      <c r="LAI11" s="42"/>
      <c r="LAJ11" s="42"/>
      <c r="LAK11" s="42"/>
      <c r="LAL11" s="42"/>
      <c r="LAM11" s="42"/>
      <c r="LAN11" s="42"/>
      <c r="LAO11" s="42"/>
      <c r="LAP11" s="42"/>
      <c r="LAQ11" s="42"/>
      <c r="LAR11" s="42"/>
      <c r="LAS11" s="42"/>
      <c r="LAT11" s="42"/>
      <c r="LAU11" s="42"/>
      <c r="LAV11" s="42"/>
      <c r="LAW11" s="42"/>
      <c r="LAX11" s="42"/>
      <c r="LAY11" s="42"/>
      <c r="LAZ11" s="42"/>
      <c r="LBA11" s="42"/>
      <c r="LBB11" s="42"/>
      <c r="LBC11" s="42"/>
      <c r="LBD11" s="42"/>
      <c r="LBE11" s="42"/>
      <c r="LBF11" s="42"/>
      <c r="LBG11" s="42"/>
      <c r="LBH11" s="42"/>
      <c r="LBI11" s="42"/>
      <c r="LBJ11" s="42"/>
      <c r="LBK11" s="42"/>
      <c r="LBL11" s="42"/>
      <c r="LBM11" s="42"/>
      <c r="LBN11" s="42"/>
      <c r="LBO11" s="42"/>
      <c r="LBP11" s="42"/>
      <c r="LBQ11" s="42"/>
      <c r="LBR11" s="42"/>
      <c r="LBS11" s="42"/>
      <c r="LBT11" s="42"/>
      <c r="LBU11" s="42"/>
      <c r="LBV11" s="42"/>
      <c r="LBW11" s="42"/>
      <c r="LBX11" s="42"/>
      <c r="LBY11" s="42"/>
      <c r="LBZ11" s="42"/>
      <c r="LCA11" s="42"/>
      <c r="LCB11" s="42"/>
      <c r="LCC11" s="42"/>
      <c r="LCD11" s="42"/>
      <c r="LCE11" s="42"/>
      <c r="LCF11" s="42"/>
      <c r="LCG11" s="42"/>
      <c r="LCH11" s="42"/>
      <c r="LCI11" s="42"/>
      <c r="LCJ11" s="42"/>
      <c r="LCK11" s="42"/>
      <c r="LCL11" s="42"/>
      <c r="LCM11" s="42"/>
      <c r="LCN11" s="42"/>
      <c r="LCO11" s="42"/>
      <c r="LCP11" s="42"/>
      <c r="LCQ11" s="42"/>
      <c r="LCR11" s="42"/>
      <c r="LCS11" s="42"/>
      <c r="LCT11" s="42"/>
      <c r="LCU11" s="42"/>
      <c r="LCV11" s="42"/>
      <c r="LCW11" s="42"/>
      <c r="LCX11" s="42"/>
      <c r="LCY11" s="42"/>
      <c r="LCZ11" s="42"/>
      <c r="LDA11" s="42"/>
      <c r="LDB11" s="42"/>
      <c r="LDC11" s="42"/>
      <c r="LDD11" s="42"/>
      <c r="LDE11" s="42"/>
      <c r="LDF11" s="42"/>
      <c r="LDG11" s="42"/>
      <c r="LDH11" s="42"/>
      <c r="LDI11" s="42"/>
      <c r="LDJ11" s="42"/>
      <c r="LDK11" s="42"/>
      <c r="LDL11" s="42"/>
      <c r="LDM11" s="42"/>
      <c r="LDN11" s="42"/>
      <c r="LDO11" s="42"/>
      <c r="LDP11" s="42"/>
      <c r="LDQ11" s="42"/>
      <c r="LDR11" s="42"/>
      <c r="LDS11" s="42"/>
      <c r="LDT11" s="42"/>
      <c r="LDU11" s="42"/>
      <c r="LDV11" s="42"/>
      <c r="LDW11" s="42"/>
      <c r="LDX11" s="42"/>
      <c r="LDY11" s="42"/>
      <c r="LDZ11" s="42"/>
      <c r="LEA11" s="42"/>
      <c r="LEB11" s="42"/>
      <c r="LEC11" s="42"/>
      <c r="LED11" s="42"/>
      <c r="LEE11" s="42"/>
      <c r="LEF11" s="42"/>
      <c r="LEG11" s="42"/>
      <c r="LEH11" s="42"/>
      <c r="LEI11" s="42"/>
      <c r="LEJ11" s="42"/>
      <c r="LEK11" s="42"/>
      <c r="LEL11" s="42"/>
      <c r="LEM11" s="42"/>
      <c r="LEN11" s="42"/>
      <c r="LEO11" s="42"/>
      <c r="LEP11" s="42"/>
      <c r="LEQ11" s="42"/>
      <c r="LER11" s="42"/>
      <c r="LES11" s="42"/>
      <c r="LET11" s="42"/>
      <c r="LEU11" s="42"/>
      <c r="LEV11" s="42"/>
      <c r="LEW11" s="42"/>
      <c r="LEX11" s="42"/>
      <c r="LEY11" s="42"/>
      <c r="LEZ11" s="42"/>
      <c r="LFA11" s="42"/>
      <c r="LFB11" s="42"/>
      <c r="LFC11" s="42"/>
      <c r="LFD11" s="42"/>
      <c r="LFE11" s="42"/>
      <c r="LFF11" s="42"/>
      <c r="LFG11" s="42"/>
      <c r="LFH11" s="42"/>
      <c r="LFI11" s="42"/>
      <c r="LFJ11" s="42"/>
      <c r="LFK11" s="42"/>
      <c r="LFL11" s="42"/>
      <c r="LFM11" s="42"/>
      <c r="LFN11" s="42"/>
      <c r="LFO11" s="42"/>
      <c r="LFP11" s="42"/>
      <c r="LFQ11" s="42"/>
      <c r="LFR11" s="42"/>
      <c r="LFS11" s="42"/>
      <c r="LFT11" s="42"/>
      <c r="LFU11" s="42"/>
      <c r="LFV11" s="42"/>
      <c r="LFW11" s="42"/>
      <c r="LFX11" s="42"/>
      <c r="LFY11" s="42"/>
      <c r="LFZ11" s="42"/>
      <c r="LGA11" s="42"/>
      <c r="LGB11" s="42"/>
      <c r="LGC11" s="42"/>
      <c r="LGD11" s="42"/>
      <c r="LGE11" s="42"/>
      <c r="LGF11" s="42"/>
      <c r="LGG11" s="42"/>
      <c r="LGH11" s="42"/>
      <c r="LGI11" s="42"/>
      <c r="LGJ11" s="42"/>
      <c r="LGK11" s="42"/>
      <c r="LGL11" s="42"/>
      <c r="LGM11" s="42"/>
      <c r="LGN11" s="42"/>
      <c r="LGO11" s="42"/>
      <c r="LGP11" s="42"/>
      <c r="LGQ11" s="42"/>
      <c r="LGR11" s="42"/>
      <c r="LGS11" s="42"/>
      <c r="LGT11" s="42"/>
      <c r="LGU11" s="42"/>
      <c r="LGV11" s="42"/>
      <c r="LGW11" s="42"/>
      <c r="LGX11" s="42"/>
      <c r="LGY11" s="42"/>
      <c r="LGZ11" s="42"/>
      <c r="LHA11" s="42"/>
      <c r="LHB11" s="42"/>
      <c r="LHC11" s="42"/>
      <c r="LHD11" s="42"/>
      <c r="LHE11" s="42"/>
      <c r="LHF11" s="42"/>
      <c r="LHG11" s="42"/>
      <c r="LHH11" s="42"/>
      <c r="LHI11" s="42"/>
      <c r="LHJ11" s="42"/>
      <c r="LHK11" s="42"/>
      <c r="LHL11" s="42"/>
      <c r="LHM11" s="42"/>
      <c r="LHN11" s="42"/>
      <c r="LHO11" s="42"/>
      <c r="LHP11" s="42"/>
      <c r="LHQ11" s="42"/>
      <c r="LHR11" s="42"/>
      <c r="LHS11" s="42"/>
      <c r="LHT11" s="42"/>
      <c r="LHU11" s="42"/>
      <c r="LHV11" s="42"/>
      <c r="LHW11" s="42"/>
      <c r="LHX11" s="42"/>
      <c r="LHY11" s="42"/>
      <c r="LHZ11" s="42"/>
      <c r="LIA11" s="42"/>
      <c r="LIB11" s="42"/>
      <c r="LIC11" s="42"/>
      <c r="LID11" s="42"/>
      <c r="LIE11" s="42"/>
      <c r="LIF11" s="42"/>
      <c r="LIG11" s="42"/>
      <c r="LIH11" s="42"/>
      <c r="LII11" s="42"/>
      <c r="LIJ11" s="42"/>
      <c r="LIK11" s="42"/>
      <c r="LIL11" s="42"/>
      <c r="LIM11" s="42"/>
      <c r="LIN11" s="42"/>
      <c r="LIO11" s="42"/>
      <c r="LIP11" s="42"/>
      <c r="LIQ11" s="42"/>
      <c r="LIR11" s="42"/>
      <c r="LIS11" s="42"/>
      <c r="LIT11" s="42"/>
      <c r="LIU11" s="42"/>
      <c r="LIV11" s="42"/>
      <c r="LIW11" s="42"/>
      <c r="LIX11" s="42"/>
      <c r="LIY11" s="42"/>
      <c r="LIZ11" s="42"/>
      <c r="LJA11" s="42"/>
      <c r="LJB11" s="42"/>
      <c r="LJC11" s="42"/>
      <c r="LJD11" s="42"/>
      <c r="LJE11" s="42"/>
      <c r="LJF11" s="42"/>
      <c r="LJG11" s="42"/>
      <c r="LJH11" s="42"/>
      <c r="LJI11" s="42"/>
      <c r="LJJ11" s="42"/>
      <c r="LJK11" s="42"/>
      <c r="LJL11" s="42"/>
      <c r="LJM11" s="42"/>
      <c r="LJN11" s="42"/>
      <c r="LJO11" s="42"/>
      <c r="LJP11" s="42"/>
      <c r="LJQ11" s="42"/>
      <c r="LJR11" s="42"/>
      <c r="LJS11" s="42"/>
      <c r="LJT11" s="42"/>
      <c r="LJU11" s="42"/>
      <c r="LJV11" s="42"/>
      <c r="LJW11" s="42"/>
      <c r="LJX11" s="42"/>
      <c r="LJY11" s="42"/>
      <c r="LJZ11" s="42"/>
      <c r="LKA11" s="42"/>
      <c r="LKB11" s="42"/>
      <c r="LKC11" s="42"/>
      <c r="LKD11" s="42"/>
      <c r="LKE11" s="42"/>
      <c r="LKF11" s="42"/>
      <c r="LKG11" s="42"/>
      <c r="LKH11" s="42"/>
      <c r="LKI11" s="42"/>
      <c r="LKJ11" s="42"/>
      <c r="LKK11" s="42"/>
      <c r="LKL11" s="42"/>
      <c r="LKM11" s="42"/>
      <c r="LKN11" s="42"/>
      <c r="LKO11" s="42"/>
      <c r="LKP11" s="42"/>
      <c r="LKQ11" s="42"/>
      <c r="LKR11" s="42"/>
      <c r="LKS11" s="42"/>
      <c r="LKT11" s="42"/>
      <c r="LKU11" s="42"/>
      <c r="LKV11" s="42"/>
      <c r="LKW11" s="42"/>
      <c r="LKX11" s="42"/>
      <c r="LKY11" s="42"/>
      <c r="LKZ11" s="42"/>
      <c r="LLA11" s="42"/>
      <c r="LLB11" s="42"/>
      <c r="LLC11" s="42"/>
      <c r="LLD11" s="42"/>
      <c r="LLE11" s="42"/>
      <c r="LLF11" s="42"/>
      <c r="LLG11" s="42"/>
      <c r="LLH11" s="42"/>
      <c r="LLI11" s="42"/>
      <c r="LLJ11" s="42"/>
      <c r="LLK11" s="42"/>
      <c r="LLL11" s="42"/>
      <c r="LLM11" s="42"/>
      <c r="LLN11" s="42"/>
      <c r="LLO11" s="42"/>
      <c r="LLP11" s="42"/>
      <c r="LLQ11" s="42"/>
      <c r="LLR11" s="42"/>
      <c r="LLS11" s="42"/>
      <c r="LLT11" s="42"/>
      <c r="LLU11" s="42"/>
      <c r="LLV11" s="42"/>
      <c r="LLW11" s="42"/>
      <c r="LLX11" s="42"/>
      <c r="LLY11" s="42"/>
      <c r="LLZ11" s="42"/>
      <c r="LMA11" s="42"/>
      <c r="LMB11" s="42"/>
      <c r="LMC11" s="42"/>
      <c r="LMD11" s="42"/>
      <c r="LME11" s="42"/>
      <c r="LMF11" s="42"/>
      <c r="LMG11" s="42"/>
      <c r="LMH11" s="42"/>
      <c r="LMI11" s="42"/>
      <c r="LMJ11" s="42"/>
      <c r="LMK11" s="42"/>
      <c r="LML11" s="42"/>
      <c r="LMM11" s="42"/>
      <c r="LMN11" s="42"/>
      <c r="LMO11" s="42"/>
      <c r="LMP11" s="42"/>
      <c r="LMQ11" s="42"/>
      <c r="LMR11" s="42"/>
      <c r="LMS11" s="42"/>
      <c r="LMT11" s="42"/>
      <c r="LMU11" s="42"/>
      <c r="LMV11" s="42"/>
      <c r="LMW11" s="42"/>
      <c r="LMX11" s="42"/>
      <c r="LMY11" s="42"/>
      <c r="LMZ11" s="42"/>
      <c r="LNA11" s="42"/>
      <c r="LNB11" s="42"/>
      <c r="LNC11" s="42"/>
      <c r="LND11" s="42"/>
      <c r="LNE11" s="42"/>
      <c r="LNF11" s="42"/>
      <c r="LNG11" s="42"/>
      <c r="LNH11" s="42"/>
      <c r="LNI11" s="42"/>
      <c r="LNJ11" s="42"/>
      <c r="LNK11" s="42"/>
      <c r="LNL11" s="42"/>
      <c r="LNM11" s="42"/>
      <c r="LNN11" s="42"/>
      <c r="LNO11" s="42"/>
      <c r="LNP11" s="42"/>
      <c r="LNQ11" s="42"/>
      <c r="LNR11" s="42"/>
      <c r="LNS11" s="42"/>
      <c r="LNT11" s="42"/>
      <c r="LNU11" s="42"/>
      <c r="LNV11" s="42"/>
      <c r="LNW11" s="42"/>
      <c r="LNX11" s="42"/>
      <c r="LNY11" s="42"/>
      <c r="LNZ11" s="42"/>
      <c r="LOA11" s="42"/>
      <c r="LOB11" s="42"/>
      <c r="LOC11" s="42"/>
      <c r="LOD11" s="42"/>
      <c r="LOE11" s="42"/>
      <c r="LOF11" s="42"/>
      <c r="LOG11" s="42"/>
      <c r="LOH11" s="42"/>
      <c r="LOI11" s="42"/>
      <c r="LOJ11" s="42"/>
      <c r="LOK11" s="42"/>
      <c r="LOL11" s="42"/>
      <c r="LOM11" s="42"/>
      <c r="LON11" s="42"/>
      <c r="LOO11" s="42"/>
      <c r="LOP11" s="42"/>
      <c r="LOQ11" s="42"/>
      <c r="LOR11" s="42"/>
      <c r="LOS11" s="42"/>
      <c r="LOT11" s="42"/>
      <c r="LOU11" s="42"/>
      <c r="LOV11" s="42"/>
      <c r="LOW11" s="42"/>
      <c r="LOX11" s="42"/>
      <c r="LOY11" s="42"/>
      <c r="LOZ11" s="42"/>
      <c r="LPA11" s="42"/>
      <c r="LPB11" s="42"/>
      <c r="LPC11" s="42"/>
      <c r="LPD11" s="42"/>
      <c r="LPE11" s="42"/>
      <c r="LPF11" s="42"/>
      <c r="LPG11" s="42"/>
      <c r="LPH11" s="42"/>
      <c r="LPI11" s="42"/>
      <c r="LPJ11" s="42"/>
      <c r="LPK11" s="42"/>
      <c r="LPL11" s="42"/>
      <c r="LPM11" s="42"/>
      <c r="LPN11" s="42"/>
      <c r="LPO11" s="42"/>
      <c r="LPP11" s="42"/>
      <c r="LPQ11" s="42"/>
      <c r="LPR11" s="42"/>
      <c r="LPS11" s="42"/>
      <c r="LPT11" s="42"/>
      <c r="LPU11" s="42"/>
      <c r="LPV11" s="42"/>
      <c r="LPW11" s="42"/>
      <c r="LPX11" s="42"/>
      <c r="LPY11" s="42"/>
      <c r="LPZ11" s="42"/>
      <c r="LQA11" s="42"/>
      <c r="LQB11" s="42"/>
      <c r="LQC11" s="42"/>
      <c r="LQD11" s="42"/>
      <c r="LQE11" s="42"/>
      <c r="LQF11" s="42"/>
      <c r="LQG11" s="42"/>
      <c r="LQH11" s="42"/>
      <c r="LQI11" s="42"/>
      <c r="LQJ11" s="42"/>
      <c r="LQK11" s="42"/>
      <c r="LQL11" s="42"/>
      <c r="LQM11" s="42"/>
      <c r="LQN11" s="42"/>
      <c r="LQO11" s="42"/>
      <c r="LQP11" s="42"/>
      <c r="LQQ11" s="42"/>
      <c r="LQR11" s="42"/>
      <c r="LQS11" s="42"/>
      <c r="LQT11" s="42"/>
      <c r="LQU11" s="42"/>
      <c r="LQV11" s="42"/>
      <c r="LQW11" s="42"/>
      <c r="LQX11" s="42"/>
      <c r="LQY11" s="42"/>
      <c r="LQZ11" s="42"/>
      <c r="LRA11" s="42"/>
      <c r="LRB11" s="42"/>
      <c r="LRC11" s="42"/>
      <c r="LRD11" s="42"/>
      <c r="LRE11" s="42"/>
      <c r="LRF11" s="42"/>
      <c r="LRG11" s="42"/>
      <c r="LRH11" s="42"/>
      <c r="LRI11" s="42"/>
      <c r="LRJ11" s="42"/>
      <c r="LRK11" s="42"/>
      <c r="LRL11" s="42"/>
      <c r="LRM11" s="42"/>
      <c r="LRN11" s="42"/>
      <c r="LRO11" s="42"/>
      <c r="LRP11" s="42"/>
      <c r="LRQ11" s="42"/>
      <c r="LRR11" s="42"/>
      <c r="LRS11" s="42"/>
      <c r="LRT11" s="42"/>
      <c r="LRU11" s="42"/>
      <c r="LRV11" s="42"/>
      <c r="LRW11" s="42"/>
      <c r="LRX11" s="42"/>
      <c r="LRY11" s="42"/>
      <c r="LRZ11" s="42"/>
      <c r="LSA11" s="42"/>
      <c r="LSB11" s="42"/>
      <c r="LSC11" s="42"/>
      <c r="LSD11" s="42"/>
      <c r="LSE11" s="42"/>
      <c r="LSF11" s="42"/>
      <c r="LSG11" s="42"/>
      <c r="LSH11" s="42"/>
      <c r="LSI11" s="42"/>
      <c r="LSJ11" s="42"/>
      <c r="LSK11" s="42"/>
      <c r="LSL11" s="42"/>
      <c r="LSM11" s="42"/>
      <c r="LSN11" s="42"/>
      <c r="LSO11" s="42"/>
      <c r="LSP11" s="42"/>
      <c r="LSQ11" s="42"/>
      <c r="LSR11" s="42"/>
      <c r="LSS11" s="42"/>
      <c r="LST11" s="42"/>
      <c r="LSU11" s="42"/>
      <c r="LSV11" s="42"/>
      <c r="LSW11" s="42"/>
      <c r="LSX11" s="42"/>
      <c r="LSY11" s="42"/>
      <c r="LSZ11" s="42"/>
      <c r="LTA11" s="42"/>
      <c r="LTB11" s="42"/>
      <c r="LTC11" s="42"/>
      <c r="LTD11" s="42"/>
      <c r="LTE11" s="42"/>
      <c r="LTF11" s="42"/>
      <c r="LTG11" s="42"/>
      <c r="LTH11" s="42"/>
      <c r="LTI11" s="42"/>
      <c r="LTJ11" s="42"/>
      <c r="LTK11" s="42"/>
      <c r="LTL11" s="42"/>
      <c r="LTM11" s="42"/>
      <c r="LTN11" s="42"/>
      <c r="LTO11" s="42"/>
      <c r="LTP11" s="42"/>
      <c r="LTQ11" s="42"/>
      <c r="LTR11" s="42"/>
      <c r="LTS11" s="42"/>
      <c r="LTT11" s="42"/>
      <c r="LTU11" s="42"/>
      <c r="LTV11" s="42"/>
      <c r="LTW11" s="42"/>
      <c r="LTX11" s="42"/>
      <c r="LTY11" s="42"/>
      <c r="LTZ11" s="42"/>
      <c r="LUA11" s="42"/>
      <c r="LUB11" s="42"/>
      <c r="LUC11" s="42"/>
      <c r="LUD11" s="42"/>
      <c r="LUE11" s="42"/>
      <c r="LUF11" s="42"/>
      <c r="LUG11" s="42"/>
      <c r="LUH11" s="42"/>
      <c r="LUI11" s="42"/>
      <c r="LUJ11" s="42"/>
      <c r="LUK11" s="42"/>
      <c r="LUL11" s="42"/>
      <c r="LUM11" s="42"/>
      <c r="LUN11" s="42"/>
      <c r="LUO11" s="42"/>
      <c r="LUP11" s="42"/>
      <c r="LUQ11" s="42"/>
      <c r="LUR11" s="42"/>
      <c r="LUS11" s="42"/>
      <c r="LUT11" s="42"/>
      <c r="LUU11" s="42"/>
      <c r="LUV11" s="42"/>
      <c r="LUW11" s="42"/>
      <c r="LUX11" s="42"/>
      <c r="LUY11" s="42"/>
      <c r="LUZ11" s="42"/>
      <c r="LVA11" s="42"/>
      <c r="LVB11" s="42"/>
      <c r="LVC11" s="42"/>
      <c r="LVD11" s="42"/>
      <c r="LVE11" s="42"/>
      <c r="LVF11" s="42"/>
      <c r="LVG11" s="42"/>
      <c r="LVH11" s="42"/>
      <c r="LVI11" s="42"/>
      <c r="LVJ11" s="42"/>
      <c r="LVK11" s="42"/>
      <c r="LVL11" s="42"/>
      <c r="LVM11" s="42"/>
      <c r="LVN11" s="42"/>
      <c r="LVO11" s="42"/>
      <c r="LVP11" s="42"/>
      <c r="LVQ11" s="42"/>
      <c r="LVR11" s="42"/>
      <c r="LVS11" s="42"/>
      <c r="LVT11" s="42"/>
      <c r="LVU11" s="42"/>
      <c r="LVV11" s="42"/>
      <c r="LVW11" s="42"/>
      <c r="LVX11" s="42"/>
      <c r="LVY11" s="42"/>
      <c r="LVZ11" s="42"/>
      <c r="LWA11" s="42"/>
      <c r="LWB11" s="42"/>
      <c r="LWC11" s="42"/>
      <c r="LWD11" s="42"/>
      <c r="LWE11" s="42"/>
      <c r="LWF11" s="42"/>
      <c r="LWG11" s="42"/>
      <c r="LWH11" s="42"/>
      <c r="LWI11" s="42"/>
      <c r="LWJ11" s="42"/>
      <c r="LWK11" s="42"/>
      <c r="LWL11" s="42"/>
      <c r="LWM11" s="42"/>
      <c r="LWN11" s="42"/>
      <c r="LWO11" s="42"/>
      <c r="LWP11" s="42"/>
      <c r="LWQ11" s="42"/>
      <c r="LWR11" s="42"/>
      <c r="LWS11" s="42"/>
      <c r="LWT11" s="42"/>
      <c r="LWU11" s="42"/>
      <c r="LWV11" s="42"/>
      <c r="LWW11" s="42"/>
      <c r="LWX11" s="42"/>
      <c r="LWY11" s="42"/>
      <c r="LWZ11" s="42"/>
      <c r="LXA11" s="42"/>
      <c r="LXB11" s="42"/>
      <c r="LXC11" s="42"/>
      <c r="LXD11" s="42"/>
      <c r="LXE11" s="42"/>
      <c r="LXF11" s="42"/>
      <c r="LXG11" s="42"/>
      <c r="LXH11" s="42"/>
      <c r="LXI11" s="42"/>
      <c r="LXJ11" s="42"/>
      <c r="LXK11" s="42"/>
      <c r="LXL11" s="42"/>
      <c r="LXM11" s="42"/>
      <c r="LXN11" s="42"/>
      <c r="LXO11" s="42"/>
      <c r="LXP11" s="42"/>
      <c r="LXQ11" s="42"/>
      <c r="LXR11" s="42"/>
      <c r="LXS11" s="42"/>
      <c r="LXT11" s="42"/>
      <c r="LXU11" s="42"/>
      <c r="LXV11" s="42"/>
      <c r="LXW11" s="42"/>
      <c r="LXX11" s="42"/>
      <c r="LXY11" s="42"/>
      <c r="LXZ11" s="42"/>
      <c r="LYA11" s="42"/>
      <c r="LYB11" s="42"/>
      <c r="LYC11" s="42"/>
      <c r="LYD11" s="42"/>
      <c r="LYE11" s="42"/>
      <c r="LYF11" s="42"/>
      <c r="LYG11" s="42"/>
      <c r="LYH11" s="42"/>
      <c r="LYI11" s="42"/>
      <c r="LYJ11" s="42"/>
      <c r="LYK11" s="42"/>
      <c r="LYL11" s="42"/>
      <c r="LYM11" s="42"/>
      <c r="LYN11" s="42"/>
      <c r="LYO11" s="42"/>
      <c r="LYP11" s="42"/>
      <c r="LYQ11" s="42"/>
      <c r="LYR11" s="42"/>
      <c r="LYS11" s="42"/>
      <c r="LYT11" s="42"/>
      <c r="LYU11" s="42"/>
      <c r="LYV11" s="42"/>
      <c r="LYW11" s="42"/>
      <c r="LYX11" s="42"/>
      <c r="LYY11" s="42"/>
      <c r="LYZ11" s="42"/>
      <c r="LZA11" s="42"/>
      <c r="LZB11" s="42"/>
      <c r="LZC11" s="42"/>
      <c r="LZD11" s="42"/>
      <c r="LZE11" s="42"/>
      <c r="LZF11" s="42"/>
      <c r="LZG11" s="42"/>
      <c r="LZH11" s="42"/>
      <c r="LZI11" s="42"/>
      <c r="LZJ11" s="42"/>
      <c r="LZK11" s="42"/>
      <c r="LZL11" s="42"/>
      <c r="LZM11" s="42"/>
      <c r="LZN11" s="42"/>
      <c r="LZO11" s="42"/>
      <c r="LZP11" s="42"/>
      <c r="LZQ11" s="42"/>
      <c r="LZR11" s="42"/>
      <c r="LZS11" s="42"/>
      <c r="LZT11" s="42"/>
      <c r="LZU11" s="42"/>
      <c r="LZV11" s="42"/>
      <c r="LZW11" s="42"/>
      <c r="LZX11" s="42"/>
      <c r="LZY11" s="42"/>
      <c r="LZZ11" s="42"/>
      <c r="MAA11" s="42"/>
      <c r="MAB11" s="42"/>
      <c r="MAC11" s="42"/>
      <c r="MAD11" s="42"/>
      <c r="MAE11" s="42"/>
      <c r="MAF11" s="42"/>
      <c r="MAG11" s="42"/>
      <c r="MAH11" s="42"/>
      <c r="MAI11" s="42"/>
      <c r="MAJ11" s="42"/>
      <c r="MAK11" s="42"/>
      <c r="MAL11" s="42"/>
      <c r="MAM11" s="42"/>
      <c r="MAN11" s="42"/>
      <c r="MAO11" s="42"/>
      <c r="MAP11" s="42"/>
      <c r="MAQ11" s="42"/>
      <c r="MAR11" s="42"/>
      <c r="MAS11" s="42"/>
      <c r="MAT11" s="42"/>
      <c r="MAU11" s="42"/>
      <c r="MAV11" s="42"/>
      <c r="MAW11" s="42"/>
      <c r="MAX11" s="42"/>
      <c r="MAY11" s="42"/>
      <c r="MAZ11" s="42"/>
      <c r="MBA11" s="42"/>
      <c r="MBB11" s="42"/>
      <c r="MBC11" s="42"/>
      <c r="MBD11" s="42"/>
      <c r="MBE11" s="42"/>
      <c r="MBF11" s="42"/>
      <c r="MBG11" s="42"/>
      <c r="MBH11" s="42"/>
      <c r="MBI11" s="42"/>
      <c r="MBJ11" s="42"/>
      <c r="MBK11" s="42"/>
      <c r="MBL11" s="42"/>
      <c r="MBM11" s="42"/>
      <c r="MBN11" s="42"/>
      <c r="MBO11" s="42"/>
      <c r="MBP11" s="42"/>
      <c r="MBQ11" s="42"/>
      <c r="MBR11" s="42"/>
      <c r="MBS11" s="42"/>
      <c r="MBT11" s="42"/>
      <c r="MBU11" s="42"/>
      <c r="MBV11" s="42"/>
      <c r="MBW11" s="42"/>
      <c r="MBX11" s="42"/>
      <c r="MBY11" s="42"/>
      <c r="MBZ11" s="42"/>
      <c r="MCA11" s="42"/>
      <c r="MCB11" s="42"/>
      <c r="MCC11" s="42"/>
      <c r="MCD11" s="42"/>
      <c r="MCE11" s="42"/>
      <c r="MCF11" s="42"/>
      <c r="MCG11" s="42"/>
      <c r="MCH11" s="42"/>
      <c r="MCI11" s="42"/>
      <c r="MCJ11" s="42"/>
      <c r="MCK11" s="42"/>
      <c r="MCL11" s="42"/>
      <c r="MCM11" s="42"/>
      <c r="MCN11" s="42"/>
      <c r="MCO11" s="42"/>
      <c r="MCP11" s="42"/>
      <c r="MCQ11" s="42"/>
      <c r="MCR11" s="42"/>
      <c r="MCS11" s="42"/>
      <c r="MCT11" s="42"/>
      <c r="MCU11" s="42"/>
      <c r="MCV11" s="42"/>
      <c r="MCW11" s="42"/>
      <c r="MCX11" s="42"/>
      <c r="MCY11" s="42"/>
      <c r="MCZ11" s="42"/>
      <c r="MDA11" s="42"/>
      <c r="MDB11" s="42"/>
      <c r="MDC11" s="42"/>
      <c r="MDD11" s="42"/>
      <c r="MDE11" s="42"/>
      <c r="MDF11" s="42"/>
      <c r="MDG11" s="42"/>
      <c r="MDH11" s="42"/>
      <c r="MDI11" s="42"/>
      <c r="MDJ11" s="42"/>
      <c r="MDK11" s="42"/>
      <c r="MDL11" s="42"/>
      <c r="MDM11" s="42"/>
      <c r="MDN11" s="42"/>
      <c r="MDO11" s="42"/>
      <c r="MDP11" s="42"/>
      <c r="MDQ11" s="42"/>
      <c r="MDR11" s="42"/>
      <c r="MDS11" s="42"/>
      <c r="MDT11" s="42"/>
      <c r="MDU11" s="42"/>
      <c r="MDV11" s="42"/>
      <c r="MDW11" s="42"/>
      <c r="MDX11" s="42"/>
      <c r="MDY11" s="42"/>
      <c r="MDZ11" s="42"/>
      <c r="MEA11" s="42"/>
      <c r="MEB11" s="42"/>
      <c r="MEC11" s="42"/>
      <c r="MED11" s="42"/>
      <c r="MEE11" s="42"/>
      <c r="MEF11" s="42"/>
      <c r="MEG11" s="42"/>
      <c r="MEH11" s="42"/>
      <c r="MEI11" s="42"/>
      <c r="MEJ11" s="42"/>
      <c r="MEK11" s="42"/>
      <c r="MEL11" s="42"/>
      <c r="MEM11" s="42"/>
      <c r="MEN11" s="42"/>
      <c r="MEO11" s="42"/>
      <c r="MEP11" s="42"/>
      <c r="MEQ11" s="42"/>
      <c r="MER11" s="42"/>
      <c r="MES11" s="42"/>
      <c r="MET11" s="42"/>
      <c r="MEU11" s="42"/>
      <c r="MEV11" s="42"/>
      <c r="MEW11" s="42"/>
      <c r="MEX11" s="42"/>
      <c r="MEY11" s="42"/>
      <c r="MEZ11" s="42"/>
      <c r="MFA11" s="42"/>
      <c r="MFB11" s="42"/>
      <c r="MFC11" s="42"/>
      <c r="MFD11" s="42"/>
      <c r="MFE11" s="42"/>
      <c r="MFF11" s="42"/>
      <c r="MFG11" s="42"/>
      <c r="MFH11" s="42"/>
      <c r="MFI11" s="42"/>
      <c r="MFJ11" s="42"/>
      <c r="MFK11" s="42"/>
      <c r="MFL11" s="42"/>
      <c r="MFM11" s="42"/>
      <c r="MFN11" s="42"/>
      <c r="MFO11" s="42"/>
      <c r="MFP11" s="42"/>
      <c r="MFQ11" s="42"/>
      <c r="MFR11" s="42"/>
      <c r="MFS11" s="42"/>
      <c r="MFT11" s="42"/>
      <c r="MFU11" s="42"/>
      <c r="MFV11" s="42"/>
      <c r="MFW11" s="42"/>
      <c r="MFX11" s="42"/>
      <c r="MFY11" s="42"/>
      <c r="MFZ11" s="42"/>
      <c r="MGA11" s="42"/>
      <c r="MGB11" s="42"/>
      <c r="MGC11" s="42"/>
      <c r="MGD11" s="42"/>
      <c r="MGE11" s="42"/>
      <c r="MGF11" s="42"/>
      <c r="MGG11" s="42"/>
      <c r="MGH11" s="42"/>
      <c r="MGI11" s="42"/>
      <c r="MGJ11" s="42"/>
      <c r="MGK11" s="42"/>
      <c r="MGL11" s="42"/>
      <c r="MGM11" s="42"/>
      <c r="MGN11" s="42"/>
      <c r="MGO11" s="42"/>
      <c r="MGP11" s="42"/>
      <c r="MGQ11" s="42"/>
      <c r="MGR11" s="42"/>
      <c r="MGS11" s="42"/>
      <c r="MGT11" s="42"/>
      <c r="MGU11" s="42"/>
      <c r="MGV11" s="42"/>
      <c r="MGW11" s="42"/>
      <c r="MGX11" s="42"/>
      <c r="MGY11" s="42"/>
      <c r="MGZ11" s="42"/>
      <c r="MHA11" s="42"/>
      <c r="MHB11" s="42"/>
      <c r="MHC11" s="42"/>
      <c r="MHD11" s="42"/>
      <c r="MHE11" s="42"/>
      <c r="MHF11" s="42"/>
      <c r="MHG11" s="42"/>
      <c r="MHH11" s="42"/>
      <c r="MHI11" s="42"/>
      <c r="MHJ11" s="42"/>
      <c r="MHK11" s="42"/>
      <c r="MHL11" s="42"/>
      <c r="MHM11" s="42"/>
      <c r="MHN11" s="42"/>
      <c r="MHO11" s="42"/>
      <c r="MHP11" s="42"/>
      <c r="MHQ11" s="42"/>
      <c r="MHR11" s="42"/>
      <c r="MHS11" s="42"/>
      <c r="MHT11" s="42"/>
      <c r="MHU11" s="42"/>
      <c r="MHV11" s="42"/>
      <c r="MHW11" s="42"/>
      <c r="MHX11" s="42"/>
      <c r="MHY11" s="42"/>
      <c r="MHZ11" s="42"/>
      <c r="MIA11" s="42"/>
      <c r="MIB11" s="42"/>
      <c r="MIC11" s="42"/>
      <c r="MID11" s="42"/>
      <c r="MIE11" s="42"/>
      <c r="MIF11" s="42"/>
      <c r="MIG11" s="42"/>
      <c r="MIH11" s="42"/>
      <c r="MII11" s="42"/>
      <c r="MIJ11" s="42"/>
      <c r="MIK11" s="42"/>
      <c r="MIL11" s="42"/>
      <c r="MIM11" s="42"/>
      <c r="MIN11" s="42"/>
      <c r="MIO11" s="42"/>
      <c r="MIP11" s="42"/>
      <c r="MIQ11" s="42"/>
      <c r="MIR11" s="42"/>
      <c r="MIS11" s="42"/>
      <c r="MIT11" s="42"/>
      <c r="MIU11" s="42"/>
      <c r="MIV11" s="42"/>
      <c r="MIW11" s="42"/>
      <c r="MIX11" s="42"/>
      <c r="MIY11" s="42"/>
      <c r="MIZ11" s="42"/>
      <c r="MJA11" s="42"/>
      <c r="MJB11" s="42"/>
      <c r="MJC11" s="42"/>
      <c r="MJD11" s="42"/>
      <c r="MJE11" s="42"/>
      <c r="MJF11" s="42"/>
      <c r="MJG11" s="42"/>
      <c r="MJH11" s="42"/>
      <c r="MJI11" s="42"/>
      <c r="MJJ11" s="42"/>
      <c r="MJK11" s="42"/>
      <c r="MJL11" s="42"/>
      <c r="MJM11" s="42"/>
      <c r="MJN11" s="42"/>
      <c r="MJO11" s="42"/>
      <c r="MJP11" s="42"/>
      <c r="MJQ11" s="42"/>
      <c r="MJR11" s="42"/>
      <c r="MJS11" s="42"/>
      <c r="MJT11" s="42"/>
      <c r="MJU11" s="42"/>
      <c r="MJV11" s="42"/>
      <c r="MJW11" s="42"/>
      <c r="MJX11" s="42"/>
      <c r="MJY11" s="42"/>
      <c r="MJZ11" s="42"/>
      <c r="MKA11" s="42"/>
      <c r="MKB11" s="42"/>
      <c r="MKC11" s="42"/>
      <c r="MKD11" s="42"/>
      <c r="MKE11" s="42"/>
      <c r="MKF11" s="42"/>
      <c r="MKG11" s="42"/>
      <c r="MKH11" s="42"/>
      <c r="MKI11" s="42"/>
      <c r="MKJ11" s="42"/>
      <c r="MKK11" s="42"/>
      <c r="MKL11" s="42"/>
      <c r="MKM11" s="42"/>
      <c r="MKN11" s="42"/>
      <c r="MKO11" s="42"/>
      <c r="MKP11" s="42"/>
      <c r="MKQ11" s="42"/>
      <c r="MKR11" s="42"/>
      <c r="MKS11" s="42"/>
      <c r="MKT11" s="42"/>
      <c r="MKU11" s="42"/>
      <c r="MKV11" s="42"/>
      <c r="MKW11" s="42"/>
      <c r="MKX11" s="42"/>
      <c r="MKY11" s="42"/>
      <c r="MKZ11" s="42"/>
      <c r="MLA11" s="42"/>
      <c r="MLB11" s="42"/>
      <c r="MLC11" s="42"/>
      <c r="MLD11" s="42"/>
      <c r="MLE11" s="42"/>
      <c r="MLF11" s="42"/>
      <c r="MLG11" s="42"/>
      <c r="MLH11" s="42"/>
      <c r="MLI11" s="42"/>
      <c r="MLJ11" s="42"/>
      <c r="MLK11" s="42"/>
      <c r="MLL11" s="42"/>
      <c r="MLM11" s="42"/>
      <c r="MLN11" s="42"/>
      <c r="MLO11" s="42"/>
      <c r="MLP11" s="42"/>
      <c r="MLQ11" s="42"/>
      <c r="MLR11" s="42"/>
      <c r="MLS11" s="42"/>
      <c r="MLT11" s="42"/>
      <c r="MLU11" s="42"/>
      <c r="MLV11" s="42"/>
      <c r="MLW11" s="42"/>
      <c r="MLX11" s="42"/>
      <c r="MLY11" s="42"/>
      <c r="MLZ11" s="42"/>
      <c r="MMA11" s="42"/>
      <c r="MMB11" s="42"/>
      <c r="MMC11" s="42"/>
      <c r="MMD11" s="42"/>
      <c r="MME11" s="42"/>
      <c r="MMF11" s="42"/>
      <c r="MMG11" s="42"/>
      <c r="MMH11" s="42"/>
      <c r="MMI11" s="42"/>
      <c r="MMJ11" s="42"/>
      <c r="MMK11" s="42"/>
      <c r="MML11" s="42"/>
      <c r="MMM11" s="42"/>
      <c r="MMN11" s="42"/>
      <c r="MMO11" s="42"/>
      <c r="MMP11" s="42"/>
      <c r="MMQ11" s="42"/>
      <c r="MMR11" s="42"/>
      <c r="MMS11" s="42"/>
      <c r="MMT11" s="42"/>
      <c r="MMU11" s="42"/>
      <c r="MMV11" s="42"/>
      <c r="MMW11" s="42"/>
      <c r="MMX11" s="42"/>
      <c r="MMY11" s="42"/>
      <c r="MMZ11" s="42"/>
      <c r="MNA11" s="42"/>
      <c r="MNB11" s="42"/>
      <c r="MNC11" s="42"/>
      <c r="MND11" s="42"/>
      <c r="MNE11" s="42"/>
      <c r="MNF11" s="42"/>
      <c r="MNG11" s="42"/>
      <c r="MNH11" s="42"/>
      <c r="MNI11" s="42"/>
      <c r="MNJ11" s="42"/>
      <c r="MNK11" s="42"/>
      <c r="MNL11" s="42"/>
      <c r="MNM11" s="42"/>
      <c r="MNN11" s="42"/>
      <c r="MNO11" s="42"/>
      <c r="MNP11" s="42"/>
      <c r="MNQ11" s="42"/>
      <c r="MNR11" s="42"/>
      <c r="MNS11" s="42"/>
      <c r="MNT11" s="42"/>
      <c r="MNU11" s="42"/>
      <c r="MNV11" s="42"/>
      <c r="MNW11" s="42"/>
      <c r="MNX11" s="42"/>
      <c r="MNY11" s="42"/>
      <c r="MNZ11" s="42"/>
      <c r="MOA11" s="42"/>
      <c r="MOB11" s="42"/>
      <c r="MOC11" s="42"/>
      <c r="MOD11" s="42"/>
      <c r="MOE11" s="42"/>
      <c r="MOF11" s="42"/>
      <c r="MOG11" s="42"/>
      <c r="MOH11" s="42"/>
      <c r="MOI11" s="42"/>
      <c r="MOJ11" s="42"/>
      <c r="MOK11" s="42"/>
      <c r="MOL11" s="42"/>
      <c r="MOM11" s="42"/>
      <c r="MON11" s="42"/>
      <c r="MOO11" s="42"/>
      <c r="MOP11" s="42"/>
      <c r="MOQ11" s="42"/>
      <c r="MOR11" s="42"/>
      <c r="MOS11" s="42"/>
      <c r="MOT11" s="42"/>
      <c r="MOU11" s="42"/>
      <c r="MOV11" s="42"/>
      <c r="MOW11" s="42"/>
      <c r="MOX11" s="42"/>
      <c r="MOY11" s="42"/>
      <c r="MOZ11" s="42"/>
      <c r="MPA11" s="42"/>
      <c r="MPB11" s="42"/>
      <c r="MPC11" s="42"/>
      <c r="MPD11" s="42"/>
      <c r="MPE11" s="42"/>
      <c r="MPF11" s="42"/>
      <c r="MPG11" s="42"/>
      <c r="MPH11" s="42"/>
      <c r="MPI11" s="42"/>
      <c r="MPJ11" s="42"/>
      <c r="MPK11" s="42"/>
      <c r="MPL11" s="42"/>
      <c r="MPM11" s="42"/>
      <c r="MPN11" s="42"/>
      <c r="MPO11" s="42"/>
      <c r="MPP11" s="42"/>
      <c r="MPQ11" s="42"/>
      <c r="MPR11" s="42"/>
      <c r="MPS11" s="42"/>
      <c r="MPT11" s="42"/>
      <c r="MPU11" s="42"/>
      <c r="MPV11" s="42"/>
      <c r="MPW11" s="42"/>
      <c r="MPX11" s="42"/>
      <c r="MPY11" s="42"/>
      <c r="MPZ11" s="42"/>
      <c r="MQA11" s="42"/>
      <c r="MQB11" s="42"/>
      <c r="MQC11" s="42"/>
      <c r="MQD11" s="42"/>
      <c r="MQE11" s="42"/>
      <c r="MQF11" s="42"/>
      <c r="MQG11" s="42"/>
      <c r="MQH11" s="42"/>
      <c r="MQI11" s="42"/>
      <c r="MQJ11" s="42"/>
      <c r="MQK11" s="42"/>
      <c r="MQL11" s="42"/>
      <c r="MQM11" s="42"/>
      <c r="MQN11" s="42"/>
      <c r="MQO11" s="42"/>
      <c r="MQP11" s="42"/>
      <c r="MQQ11" s="42"/>
      <c r="MQR11" s="42"/>
      <c r="MQS11" s="42"/>
      <c r="MQT11" s="42"/>
      <c r="MQU11" s="42"/>
      <c r="MQV11" s="42"/>
      <c r="MQW11" s="42"/>
      <c r="MQX11" s="42"/>
      <c r="MQY11" s="42"/>
      <c r="MQZ11" s="42"/>
      <c r="MRA11" s="42"/>
      <c r="MRB11" s="42"/>
      <c r="MRC11" s="42"/>
      <c r="MRD11" s="42"/>
      <c r="MRE11" s="42"/>
      <c r="MRF11" s="42"/>
      <c r="MRG11" s="42"/>
      <c r="MRH11" s="42"/>
      <c r="MRI11" s="42"/>
      <c r="MRJ11" s="42"/>
      <c r="MRK11" s="42"/>
      <c r="MRL11" s="42"/>
      <c r="MRM11" s="42"/>
      <c r="MRN11" s="42"/>
      <c r="MRO11" s="42"/>
      <c r="MRP11" s="42"/>
      <c r="MRQ11" s="42"/>
      <c r="MRR11" s="42"/>
      <c r="MRS11" s="42"/>
      <c r="MRT11" s="42"/>
      <c r="MRU11" s="42"/>
      <c r="MRV11" s="42"/>
      <c r="MRW11" s="42"/>
      <c r="MRX11" s="42"/>
      <c r="MRY11" s="42"/>
      <c r="MRZ11" s="42"/>
      <c r="MSA11" s="42"/>
      <c r="MSB11" s="42"/>
      <c r="MSC11" s="42"/>
      <c r="MSD11" s="42"/>
      <c r="MSE11" s="42"/>
      <c r="MSF11" s="42"/>
      <c r="MSG11" s="42"/>
      <c r="MSH11" s="42"/>
      <c r="MSI11" s="42"/>
      <c r="MSJ11" s="42"/>
      <c r="MSK11" s="42"/>
      <c r="MSL11" s="42"/>
      <c r="MSM11" s="42"/>
      <c r="MSN11" s="42"/>
      <c r="MSO11" s="42"/>
      <c r="MSP11" s="42"/>
      <c r="MSQ11" s="42"/>
      <c r="MSR11" s="42"/>
      <c r="MSS11" s="42"/>
      <c r="MST11" s="42"/>
      <c r="MSU11" s="42"/>
      <c r="MSV11" s="42"/>
      <c r="MSW11" s="42"/>
      <c r="MSX11" s="42"/>
      <c r="MSY11" s="42"/>
      <c r="MSZ11" s="42"/>
      <c r="MTA11" s="42"/>
      <c r="MTB11" s="42"/>
      <c r="MTC11" s="42"/>
      <c r="MTD11" s="42"/>
      <c r="MTE11" s="42"/>
      <c r="MTF11" s="42"/>
      <c r="MTG11" s="42"/>
      <c r="MTH11" s="42"/>
      <c r="MTI11" s="42"/>
      <c r="MTJ11" s="42"/>
      <c r="MTK11" s="42"/>
      <c r="MTL11" s="42"/>
      <c r="MTM11" s="42"/>
      <c r="MTN11" s="42"/>
      <c r="MTO11" s="42"/>
      <c r="MTP11" s="42"/>
      <c r="MTQ11" s="42"/>
      <c r="MTR11" s="42"/>
      <c r="MTS11" s="42"/>
      <c r="MTT11" s="42"/>
      <c r="MTU11" s="42"/>
      <c r="MTV11" s="42"/>
      <c r="MTW11" s="42"/>
      <c r="MTX11" s="42"/>
      <c r="MTY11" s="42"/>
      <c r="MTZ11" s="42"/>
      <c r="MUA11" s="42"/>
      <c r="MUB11" s="42"/>
      <c r="MUC11" s="42"/>
      <c r="MUD11" s="42"/>
      <c r="MUE11" s="42"/>
      <c r="MUF11" s="42"/>
      <c r="MUG11" s="42"/>
      <c r="MUH11" s="42"/>
      <c r="MUI11" s="42"/>
      <c r="MUJ11" s="42"/>
      <c r="MUK11" s="42"/>
      <c r="MUL11" s="42"/>
      <c r="MUM11" s="42"/>
      <c r="MUN11" s="42"/>
      <c r="MUO11" s="42"/>
      <c r="MUP11" s="42"/>
      <c r="MUQ11" s="42"/>
      <c r="MUR11" s="42"/>
      <c r="MUS11" s="42"/>
      <c r="MUT11" s="42"/>
      <c r="MUU11" s="42"/>
      <c r="MUV11" s="42"/>
      <c r="MUW11" s="42"/>
      <c r="MUX11" s="42"/>
      <c r="MUY11" s="42"/>
      <c r="MUZ11" s="42"/>
      <c r="MVA11" s="42"/>
      <c r="MVB11" s="42"/>
      <c r="MVC11" s="42"/>
      <c r="MVD11" s="42"/>
      <c r="MVE11" s="42"/>
      <c r="MVF11" s="42"/>
      <c r="MVG11" s="42"/>
      <c r="MVH11" s="42"/>
      <c r="MVI11" s="42"/>
      <c r="MVJ11" s="42"/>
      <c r="MVK11" s="42"/>
      <c r="MVL11" s="42"/>
      <c r="MVM11" s="42"/>
      <c r="MVN11" s="42"/>
      <c r="MVO11" s="42"/>
      <c r="MVP11" s="42"/>
      <c r="MVQ11" s="42"/>
      <c r="MVR11" s="42"/>
      <c r="MVS11" s="42"/>
      <c r="MVT11" s="42"/>
      <c r="MVU11" s="42"/>
      <c r="MVV11" s="42"/>
      <c r="MVW11" s="42"/>
      <c r="MVX11" s="42"/>
      <c r="MVY11" s="42"/>
      <c r="MVZ11" s="42"/>
      <c r="MWA11" s="42"/>
      <c r="MWB11" s="42"/>
      <c r="MWC11" s="42"/>
      <c r="MWD11" s="42"/>
      <c r="MWE11" s="42"/>
      <c r="MWF11" s="42"/>
      <c r="MWG11" s="42"/>
      <c r="MWH11" s="42"/>
      <c r="MWI11" s="42"/>
      <c r="MWJ11" s="42"/>
      <c r="MWK11" s="42"/>
      <c r="MWL11" s="42"/>
      <c r="MWM11" s="42"/>
      <c r="MWN11" s="42"/>
      <c r="MWO11" s="42"/>
      <c r="MWP11" s="42"/>
      <c r="MWQ11" s="42"/>
      <c r="MWR11" s="42"/>
      <c r="MWS11" s="42"/>
      <c r="MWT11" s="42"/>
      <c r="MWU11" s="42"/>
      <c r="MWV11" s="42"/>
      <c r="MWW11" s="42"/>
      <c r="MWX11" s="42"/>
      <c r="MWY11" s="42"/>
      <c r="MWZ11" s="42"/>
      <c r="MXA11" s="42"/>
      <c r="MXB11" s="42"/>
      <c r="MXC11" s="42"/>
      <c r="MXD11" s="42"/>
      <c r="MXE11" s="42"/>
      <c r="MXF11" s="42"/>
      <c r="MXG11" s="42"/>
      <c r="MXH11" s="42"/>
      <c r="MXI11" s="42"/>
      <c r="MXJ11" s="42"/>
      <c r="MXK11" s="42"/>
      <c r="MXL11" s="42"/>
      <c r="MXM11" s="42"/>
      <c r="MXN11" s="42"/>
      <c r="MXO11" s="42"/>
      <c r="MXP11" s="42"/>
      <c r="MXQ11" s="42"/>
      <c r="MXR11" s="42"/>
      <c r="MXS11" s="42"/>
      <c r="MXT11" s="42"/>
      <c r="MXU11" s="42"/>
      <c r="MXV11" s="42"/>
      <c r="MXW11" s="42"/>
      <c r="MXX11" s="42"/>
      <c r="MXY11" s="42"/>
      <c r="MXZ11" s="42"/>
      <c r="MYA11" s="42"/>
      <c r="MYB11" s="42"/>
      <c r="MYC11" s="42"/>
      <c r="MYD11" s="42"/>
      <c r="MYE11" s="42"/>
      <c r="MYF11" s="42"/>
      <c r="MYG11" s="42"/>
      <c r="MYH11" s="42"/>
      <c r="MYI11" s="42"/>
      <c r="MYJ11" s="42"/>
      <c r="MYK11" s="42"/>
      <c r="MYL11" s="42"/>
      <c r="MYM11" s="42"/>
      <c r="MYN11" s="42"/>
      <c r="MYO11" s="42"/>
      <c r="MYP11" s="42"/>
      <c r="MYQ11" s="42"/>
      <c r="MYR11" s="42"/>
      <c r="MYS11" s="42"/>
      <c r="MYT11" s="42"/>
      <c r="MYU11" s="42"/>
      <c r="MYV11" s="42"/>
      <c r="MYW11" s="42"/>
      <c r="MYX11" s="42"/>
      <c r="MYY11" s="42"/>
      <c r="MYZ11" s="42"/>
      <c r="MZA11" s="42"/>
      <c r="MZB11" s="42"/>
      <c r="MZC11" s="42"/>
      <c r="MZD11" s="42"/>
      <c r="MZE11" s="42"/>
      <c r="MZF11" s="42"/>
      <c r="MZG11" s="42"/>
      <c r="MZH11" s="42"/>
      <c r="MZI11" s="42"/>
      <c r="MZJ11" s="42"/>
      <c r="MZK11" s="42"/>
      <c r="MZL11" s="42"/>
      <c r="MZM11" s="42"/>
      <c r="MZN11" s="42"/>
      <c r="MZO11" s="42"/>
      <c r="MZP11" s="42"/>
      <c r="MZQ11" s="42"/>
      <c r="MZR11" s="42"/>
      <c r="MZS11" s="42"/>
      <c r="MZT11" s="42"/>
      <c r="MZU11" s="42"/>
      <c r="MZV11" s="42"/>
      <c r="MZW11" s="42"/>
      <c r="MZX11" s="42"/>
      <c r="MZY11" s="42"/>
      <c r="MZZ11" s="42"/>
      <c r="NAA11" s="42"/>
      <c r="NAB11" s="42"/>
      <c r="NAC11" s="42"/>
      <c r="NAD11" s="42"/>
      <c r="NAE11" s="42"/>
      <c r="NAF11" s="42"/>
      <c r="NAG11" s="42"/>
      <c r="NAH11" s="42"/>
      <c r="NAI11" s="42"/>
      <c r="NAJ11" s="42"/>
      <c r="NAK11" s="42"/>
      <c r="NAL11" s="42"/>
      <c r="NAM11" s="42"/>
      <c r="NAN11" s="42"/>
      <c r="NAO11" s="42"/>
      <c r="NAP11" s="42"/>
      <c r="NAQ11" s="42"/>
      <c r="NAR11" s="42"/>
      <c r="NAS11" s="42"/>
      <c r="NAT11" s="42"/>
      <c r="NAU11" s="42"/>
      <c r="NAV11" s="42"/>
      <c r="NAW11" s="42"/>
      <c r="NAX11" s="42"/>
      <c r="NAY11" s="42"/>
      <c r="NAZ11" s="42"/>
      <c r="NBA11" s="42"/>
      <c r="NBB11" s="42"/>
      <c r="NBC11" s="42"/>
      <c r="NBD11" s="42"/>
      <c r="NBE11" s="42"/>
      <c r="NBF11" s="42"/>
      <c r="NBG11" s="42"/>
      <c r="NBH11" s="42"/>
      <c r="NBI11" s="42"/>
      <c r="NBJ11" s="42"/>
      <c r="NBK11" s="42"/>
      <c r="NBL11" s="42"/>
      <c r="NBM11" s="42"/>
      <c r="NBN11" s="42"/>
      <c r="NBO11" s="42"/>
      <c r="NBP11" s="42"/>
      <c r="NBQ11" s="42"/>
      <c r="NBR11" s="42"/>
      <c r="NBS11" s="42"/>
      <c r="NBT11" s="42"/>
      <c r="NBU11" s="42"/>
      <c r="NBV11" s="42"/>
      <c r="NBW11" s="42"/>
      <c r="NBX11" s="42"/>
      <c r="NBY11" s="42"/>
      <c r="NBZ11" s="42"/>
      <c r="NCA11" s="42"/>
      <c r="NCB11" s="42"/>
      <c r="NCC11" s="42"/>
      <c r="NCD11" s="42"/>
      <c r="NCE11" s="42"/>
      <c r="NCF11" s="42"/>
      <c r="NCG11" s="42"/>
      <c r="NCH11" s="42"/>
      <c r="NCI11" s="42"/>
      <c r="NCJ11" s="42"/>
      <c r="NCK11" s="42"/>
      <c r="NCL11" s="42"/>
      <c r="NCM11" s="42"/>
      <c r="NCN11" s="42"/>
      <c r="NCO11" s="42"/>
      <c r="NCP11" s="42"/>
      <c r="NCQ11" s="42"/>
      <c r="NCR11" s="42"/>
      <c r="NCS11" s="42"/>
      <c r="NCT11" s="42"/>
      <c r="NCU11" s="42"/>
      <c r="NCV11" s="42"/>
      <c r="NCW11" s="42"/>
      <c r="NCX11" s="42"/>
      <c r="NCY11" s="42"/>
      <c r="NCZ11" s="42"/>
      <c r="NDA11" s="42"/>
      <c r="NDB11" s="42"/>
      <c r="NDC11" s="42"/>
      <c r="NDD11" s="42"/>
      <c r="NDE11" s="42"/>
      <c r="NDF11" s="42"/>
      <c r="NDG11" s="42"/>
      <c r="NDH11" s="42"/>
      <c r="NDI11" s="42"/>
      <c r="NDJ11" s="42"/>
      <c r="NDK11" s="42"/>
      <c r="NDL11" s="42"/>
      <c r="NDM11" s="42"/>
      <c r="NDN11" s="42"/>
      <c r="NDO11" s="42"/>
      <c r="NDP11" s="42"/>
      <c r="NDQ11" s="42"/>
      <c r="NDR11" s="42"/>
      <c r="NDS11" s="42"/>
      <c r="NDT11" s="42"/>
      <c r="NDU11" s="42"/>
      <c r="NDV11" s="42"/>
      <c r="NDW11" s="42"/>
      <c r="NDX11" s="42"/>
      <c r="NDY11" s="42"/>
      <c r="NDZ11" s="42"/>
      <c r="NEA11" s="42"/>
      <c r="NEB11" s="42"/>
      <c r="NEC11" s="42"/>
      <c r="NED11" s="42"/>
      <c r="NEE11" s="42"/>
      <c r="NEF11" s="42"/>
      <c r="NEG11" s="42"/>
      <c r="NEH11" s="42"/>
      <c r="NEI11" s="42"/>
      <c r="NEJ11" s="42"/>
      <c r="NEK11" s="42"/>
      <c r="NEL11" s="42"/>
      <c r="NEM11" s="42"/>
      <c r="NEN11" s="42"/>
      <c r="NEO11" s="42"/>
      <c r="NEP11" s="42"/>
      <c r="NEQ11" s="42"/>
      <c r="NER11" s="42"/>
      <c r="NES11" s="42"/>
      <c r="NET11" s="42"/>
      <c r="NEU11" s="42"/>
      <c r="NEV11" s="42"/>
      <c r="NEW11" s="42"/>
      <c r="NEX11" s="42"/>
      <c r="NEY11" s="42"/>
      <c r="NEZ11" s="42"/>
      <c r="NFA11" s="42"/>
      <c r="NFB11" s="42"/>
      <c r="NFC11" s="42"/>
      <c r="NFD11" s="42"/>
      <c r="NFE11" s="42"/>
      <c r="NFF11" s="42"/>
      <c r="NFG11" s="42"/>
      <c r="NFH11" s="42"/>
      <c r="NFI11" s="42"/>
      <c r="NFJ11" s="42"/>
      <c r="NFK11" s="42"/>
      <c r="NFL11" s="42"/>
      <c r="NFM11" s="42"/>
      <c r="NFN11" s="42"/>
      <c r="NFO11" s="42"/>
      <c r="NFP11" s="42"/>
      <c r="NFQ11" s="42"/>
      <c r="NFR11" s="42"/>
      <c r="NFS11" s="42"/>
      <c r="NFT11" s="42"/>
      <c r="NFU11" s="42"/>
      <c r="NFV11" s="42"/>
      <c r="NFW11" s="42"/>
      <c r="NFX11" s="42"/>
      <c r="NFY11" s="42"/>
      <c r="NFZ11" s="42"/>
      <c r="NGA11" s="42"/>
      <c r="NGB11" s="42"/>
      <c r="NGC11" s="42"/>
      <c r="NGD11" s="42"/>
      <c r="NGE11" s="42"/>
      <c r="NGF11" s="42"/>
      <c r="NGG11" s="42"/>
      <c r="NGH11" s="42"/>
      <c r="NGI11" s="42"/>
      <c r="NGJ11" s="42"/>
      <c r="NGK11" s="42"/>
      <c r="NGL11" s="42"/>
      <c r="NGM11" s="42"/>
      <c r="NGN11" s="42"/>
      <c r="NGO11" s="42"/>
      <c r="NGP11" s="42"/>
      <c r="NGQ11" s="42"/>
      <c r="NGR11" s="42"/>
      <c r="NGS11" s="42"/>
      <c r="NGT11" s="42"/>
      <c r="NGU11" s="42"/>
      <c r="NGV11" s="42"/>
      <c r="NGW11" s="42"/>
      <c r="NGX11" s="42"/>
      <c r="NGY11" s="42"/>
      <c r="NGZ11" s="42"/>
      <c r="NHA11" s="42"/>
      <c r="NHB11" s="42"/>
      <c r="NHC11" s="42"/>
      <c r="NHD11" s="42"/>
      <c r="NHE11" s="42"/>
      <c r="NHF11" s="42"/>
      <c r="NHG11" s="42"/>
      <c r="NHH11" s="42"/>
      <c r="NHI11" s="42"/>
      <c r="NHJ11" s="42"/>
      <c r="NHK11" s="42"/>
      <c r="NHL11" s="42"/>
      <c r="NHM11" s="42"/>
      <c r="NHN11" s="42"/>
      <c r="NHO11" s="42"/>
      <c r="NHP11" s="42"/>
      <c r="NHQ11" s="42"/>
      <c r="NHR11" s="42"/>
      <c r="NHS11" s="42"/>
      <c r="NHT11" s="42"/>
      <c r="NHU11" s="42"/>
      <c r="NHV11" s="42"/>
      <c r="NHW11" s="42"/>
      <c r="NHX11" s="42"/>
      <c r="NHY11" s="42"/>
      <c r="NHZ11" s="42"/>
      <c r="NIA11" s="42"/>
      <c r="NIB11" s="42"/>
      <c r="NIC11" s="42"/>
      <c r="NID11" s="42"/>
      <c r="NIE11" s="42"/>
      <c r="NIF11" s="42"/>
      <c r="NIG11" s="42"/>
      <c r="NIH11" s="42"/>
      <c r="NII11" s="42"/>
      <c r="NIJ11" s="42"/>
      <c r="NIK11" s="42"/>
      <c r="NIL11" s="42"/>
      <c r="NIM11" s="42"/>
      <c r="NIN11" s="42"/>
      <c r="NIO11" s="42"/>
      <c r="NIP11" s="42"/>
      <c r="NIQ11" s="42"/>
      <c r="NIR11" s="42"/>
      <c r="NIS11" s="42"/>
      <c r="NIT11" s="42"/>
      <c r="NIU11" s="42"/>
      <c r="NIV11" s="42"/>
      <c r="NIW11" s="42"/>
      <c r="NIX11" s="42"/>
      <c r="NIY11" s="42"/>
      <c r="NIZ11" s="42"/>
      <c r="NJA11" s="42"/>
      <c r="NJB11" s="42"/>
      <c r="NJC11" s="42"/>
      <c r="NJD11" s="42"/>
      <c r="NJE11" s="42"/>
      <c r="NJF11" s="42"/>
      <c r="NJG11" s="42"/>
      <c r="NJH11" s="42"/>
      <c r="NJI11" s="42"/>
      <c r="NJJ11" s="42"/>
      <c r="NJK11" s="42"/>
      <c r="NJL11" s="42"/>
      <c r="NJM11" s="42"/>
      <c r="NJN11" s="42"/>
      <c r="NJO11" s="42"/>
      <c r="NJP11" s="42"/>
      <c r="NJQ11" s="42"/>
      <c r="NJR11" s="42"/>
      <c r="NJS11" s="42"/>
      <c r="NJT11" s="42"/>
      <c r="NJU11" s="42"/>
      <c r="NJV11" s="42"/>
      <c r="NJW11" s="42"/>
      <c r="NJX11" s="42"/>
      <c r="NJY11" s="42"/>
      <c r="NJZ11" s="42"/>
      <c r="NKA11" s="42"/>
      <c r="NKB11" s="42"/>
      <c r="NKC11" s="42"/>
      <c r="NKD11" s="42"/>
      <c r="NKE11" s="42"/>
      <c r="NKF11" s="42"/>
      <c r="NKG11" s="42"/>
      <c r="NKH11" s="42"/>
      <c r="NKI11" s="42"/>
      <c r="NKJ11" s="42"/>
      <c r="NKK11" s="42"/>
      <c r="NKL11" s="42"/>
      <c r="NKM11" s="42"/>
      <c r="NKN11" s="42"/>
      <c r="NKO11" s="42"/>
      <c r="NKP11" s="42"/>
      <c r="NKQ11" s="42"/>
      <c r="NKR11" s="42"/>
      <c r="NKS11" s="42"/>
      <c r="NKT11" s="42"/>
      <c r="NKU11" s="42"/>
      <c r="NKV11" s="42"/>
      <c r="NKW11" s="42"/>
      <c r="NKX11" s="42"/>
      <c r="NKY11" s="42"/>
      <c r="NKZ11" s="42"/>
      <c r="NLA11" s="42"/>
      <c r="NLB11" s="42"/>
      <c r="NLC11" s="42"/>
      <c r="NLD11" s="42"/>
      <c r="NLE11" s="42"/>
      <c r="NLF11" s="42"/>
      <c r="NLG11" s="42"/>
      <c r="NLH11" s="42"/>
      <c r="NLI11" s="42"/>
      <c r="NLJ11" s="42"/>
      <c r="NLK11" s="42"/>
      <c r="NLL11" s="42"/>
      <c r="NLM11" s="42"/>
      <c r="NLN11" s="42"/>
      <c r="NLO11" s="42"/>
      <c r="NLP11" s="42"/>
      <c r="NLQ11" s="42"/>
      <c r="NLR11" s="42"/>
      <c r="NLS11" s="42"/>
      <c r="NLT11" s="42"/>
      <c r="NLU11" s="42"/>
      <c r="NLV11" s="42"/>
      <c r="NLW11" s="42"/>
      <c r="NLX11" s="42"/>
      <c r="NLY11" s="42"/>
      <c r="NLZ11" s="42"/>
      <c r="NMA11" s="42"/>
      <c r="NMB11" s="42"/>
      <c r="NMC11" s="42"/>
      <c r="NMD11" s="42"/>
      <c r="NME11" s="42"/>
      <c r="NMF11" s="42"/>
      <c r="NMG11" s="42"/>
      <c r="NMH11" s="42"/>
      <c r="NMI11" s="42"/>
      <c r="NMJ11" s="42"/>
      <c r="NMK11" s="42"/>
      <c r="NML11" s="42"/>
      <c r="NMM11" s="42"/>
      <c r="NMN11" s="42"/>
      <c r="NMO11" s="42"/>
      <c r="NMP11" s="42"/>
      <c r="NMQ11" s="42"/>
      <c r="NMR11" s="42"/>
      <c r="NMS11" s="42"/>
      <c r="NMT11" s="42"/>
      <c r="NMU11" s="42"/>
      <c r="NMV11" s="42"/>
      <c r="NMW11" s="42"/>
      <c r="NMX11" s="42"/>
      <c r="NMY11" s="42"/>
      <c r="NMZ11" s="42"/>
      <c r="NNA11" s="42"/>
      <c r="NNB11" s="42"/>
      <c r="NNC11" s="42"/>
      <c r="NND11" s="42"/>
      <c r="NNE11" s="42"/>
      <c r="NNF11" s="42"/>
      <c r="NNG11" s="42"/>
      <c r="NNH11" s="42"/>
      <c r="NNI11" s="42"/>
      <c r="NNJ11" s="42"/>
      <c r="NNK11" s="42"/>
      <c r="NNL11" s="42"/>
      <c r="NNM11" s="42"/>
      <c r="NNN11" s="42"/>
      <c r="NNO11" s="42"/>
      <c r="NNP11" s="42"/>
      <c r="NNQ11" s="42"/>
      <c r="NNR11" s="42"/>
      <c r="NNS11" s="42"/>
      <c r="NNT11" s="42"/>
      <c r="NNU11" s="42"/>
      <c r="NNV11" s="42"/>
      <c r="NNW11" s="42"/>
      <c r="NNX11" s="42"/>
      <c r="NNY11" s="42"/>
      <c r="NNZ11" s="42"/>
      <c r="NOA11" s="42"/>
      <c r="NOB11" s="42"/>
      <c r="NOC11" s="42"/>
      <c r="NOD11" s="42"/>
      <c r="NOE11" s="42"/>
      <c r="NOF11" s="42"/>
      <c r="NOG11" s="42"/>
      <c r="NOH11" s="42"/>
      <c r="NOI11" s="42"/>
      <c r="NOJ11" s="42"/>
      <c r="NOK11" s="42"/>
      <c r="NOL11" s="42"/>
      <c r="NOM11" s="42"/>
      <c r="NON11" s="42"/>
      <c r="NOO11" s="42"/>
      <c r="NOP11" s="42"/>
      <c r="NOQ11" s="42"/>
      <c r="NOR11" s="42"/>
      <c r="NOS11" s="42"/>
      <c r="NOT11" s="42"/>
      <c r="NOU11" s="42"/>
      <c r="NOV11" s="42"/>
      <c r="NOW11" s="42"/>
      <c r="NOX11" s="42"/>
      <c r="NOY11" s="42"/>
      <c r="NOZ11" s="42"/>
      <c r="NPA11" s="42"/>
      <c r="NPB11" s="42"/>
      <c r="NPC11" s="42"/>
      <c r="NPD11" s="42"/>
      <c r="NPE11" s="42"/>
      <c r="NPF11" s="42"/>
      <c r="NPG11" s="42"/>
      <c r="NPH11" s="42"/>
      <c r="NPI11" s="42"/>
      <c r="NPJ11" s="42"/>
      <c r="NPK11" s="42"/>
      <c r="NPL11" s="42"/>
      <c r="NPM11" s="42"/>
      <c r="NPN11" s="42"/>
      <c r="NPO11" s="42"/>
      <c r="NPP11" s="42"/>
      <c r="NPQ11" s="42"/>
      <c r="NPR11" s="42"/>
      <c r="NPS11" s="42"/>
      <c r="NPT11" s="42"/>
      <c r="NPU11" s="42"/>
      <c r="NPV11" s="42"/>
      <c r="NPW11" s="42"/>
      <c r="NPX11" s="42"/>
      <c r="NPY11" s="42"/>
      <c r="NPZ11" s="42"/>
      <c r="NQA11" s="42"/>
      <c r="NQB11" s="42"/>
      <c r="NQC11" s="42"/>
      <c r="NQD11" s="42"/>
      <c r="NQE11" s="42"/>
      <c r="NQF11" s="42"/>
      <c r="NQG11" s="42"/>
      <c r="NQH11" s="42"/>
      <c r="NQI11" s="42"/>
      <c r="NQJ11" s="42"/>
      <c r="NQK11" s="42"/>
      <c r="NQL11" s="42"/>
      <c r="NQM11" s="42"/>
      <c r="NQN11" s="42"/>
      <c r="NQO11" s="42"/>
      <c r="NQP11" s="42"/>
      <c r="NQQ11" s="42"/>
      <c r="NQR11" s="42"/>
      <c r="NQS11" s="42"/>
      <c r="NQT11" s="42"/>
      <c r="NQU11" s="42"/>
      <c r="NQV11" s="42"/>
      <c r="NQW11" s="42"/>
      <c r="NQX11" s="42"/>
      <c r="NQY11" s="42"/>
      <c r="NQZ11" s="42"/>
      <c r="NRA11" s="42"/>
      <c r="NRB11" s="42"/>
      <c r="NRC11" s="42"/>
      <c r="NRD11" s="42"/>
      <c r="NRE11" s="42"/>
      <c r="NRF11" s="42"/>
      <c r="NRG11" s="42"/>
      <c r="NRH11" s="42"/>
      <c r="NRI11" s="42"/>
      <c r="NRJ11" s="42"/>
      <c r="NRK11" s="42"/>
      <c r="NRL11" s="42"/>
      <c r="NRM11" s="42"/>
      <c r="NRN11" s="42"/>
      <c r="NRO11" s="42"/>
      <c r="NRP11" s="42"/>
      <c r="NRQ11" s="42"/>
      <c r="NRR11" s="42"/>
      <c r="NRS11" s="42"/>
      <c r="NRT11" s="42"/>
      <c r="NRU11" s="42"/>
      <c r="NRV11" s="42"/>
      <c r="NRW11" s="42"/>
      <c r="NRX11" s="42"/>
      <c r="NRY11" s="42"/>
      <c r="NRZ11" s="42"/>
      <c r="NSA11" s="42"/>
      <c r="NSB11" s="42"/>
      <c r="NSC11" s="42"/>
      <c r="NSD11" s="42"/>
      <c r="NSE11" s="42"/>
      <c r="NSF11" s="42"/>
      <c r="NSG11" s="42"/>
      <c r="NSH11" s="42"/>
      <c r="NSI11" s="42"/>
      <c r="NSJ11" s="42"/>
      <c r="NSK11" s="42"/>
      <c r="NSL11" s="42"/>
      <c r="NSM11" s="42"/>
      <c r="NSN11" s="42"/>
      <c r="NSO11" s="42"/>
      <c r="NSP11" s="42"/>
      <c r="NSQ11" s="42"/>
      <c r="NSR11" s="42"/>
      <c r="NSS11" s="42"/>
      <c r="NST11" s="42"/>
      <c r="NSU11" s="42"/>
      <c r="NSV11" s="42"/>
      <c r="NSW11" s="42"/>
      <c r="NSX11" s="42"/>
      <c r="NSY11" s="42"/>
      <c r="NSZ11" s="42"/>
      <c r="NTA11" s="42"/>
      <c r="NTB11" s="42"/>
      <c r="NTC11" s="42"/>
      <c r="NTD11" s="42"/>
      <c r="NTE11" s="42"/>
      <c r="NTF11" s="42"/>
      <c r="NTG11" s="42"/>
      <c r="NTH11" s="42"/>
      <c r="NTI11" s="42"/>
      <c r="NTJ11" s="42"/>
      <c r="NTK11" s="42"/>
      <c r="NTL11" s="42"/>
      <c r="NTM11" s="42"/>
      <c r="NTN11" s="42"/>
      <c r="NTO11" s="42"/>
      <c r="NTP11" s="42"/>
      <c r="NTQ11" s="42"/>
      <c r="NTR11" s="42"/>
      <c r="NTS11" s="42"/>
      <c r="NTT11" s="42"/>
      <c r="NTU11" s="42"/>
      <c r="NTV11" s="42"/>
      <c r="NTW11" s="42"/>
      <c r="NTX11" s="42"/>
      <c r="NTY11" s="42"/>
      <c r="NTZ11" s="42"/>
      <c r="NUA11" s="42"/>
      <c r="NUB11" s="42"/>
      <c r="NUC11" s="42"/>
      <c r="NUD11" s="42"/>
      <c r="NUE11" s="42"/>
      <c r="NUF11" s="42"/>
      <c r="NUG11" s="42"/>
      <c r="NUH11" s="42"/>
      <c r="NUI11" s="42"/>
      <c r="NUJ11" s="42"/>
      <c r="NUK11" s="42"/>
      <c r="NUL11" s="42"/>
      <c r="NUM11" s="42"/>
      <c r="NUN11" s="42"/>
      <c r="NUO11" s="42"/>
      <c r="NUP11" s="42"/>
      <c r="NUQ11" s="42"/>
      <c r="NUR11" s="42"/>
      <c r="NUS11" s="42"/>
      <c r="NUT11" s="42"/>
      <c r="NUU11" s="42"/>
      <c r="NUV11" s="42"/>
      <c r="NUW11" s="42"/>
      <c r="NUX11" s="42"/>
      <c r="NUY11" s="42"/>
      <c r="NUZ11" s="42"/>
      <c r="NVA11" s="42"/>
      <c r="NVB11" s="42"/>
      <c r="NVC11" s="42"/>
      <c r="NVD11" s="42"/>
      <c r="NVE11" s="42"/>
      <c r="NVF11" s="42"/>
      <c r="NVG11" s="42"/>
      <c r="NVH11" s="42"/>
      <c r="NVI11" s="42"/>
      <c r="NVJ11" s="42"/>
      <c r="NVK11" s="42"/>
      <c r="NVL11" s="42"/>
      <c r="NVM11" s="42"/>
      <c r="NVN11" s="42"/>
      <c r="NVO11" s="42"/>
      <c r="NVP11" s="42"/>
      <c r="NVQ11" s="42"/>
      <c r="NVR11" s="42"/>
      <c r="NVS11" s="42"/>
      <c r="NVT11" s="42"/>
      <c r="NVU11" s="42"/>
      <c r="NVV11" s="42"/>
      <c r="NVW11" s="42"/>
      <c r="NVX11" s="42"/>
      <c r="NVY11" s="42"/>
      <c r="NVZ11" s="42"/>
      <c r="NWA11" s="42"/>
      <c r="NWB11" s="42"/>
      <c r="NWC11" s="42"/>
      <c r="NWD11" s="42"/>
      <c r="NWE11" s="42"/>
      <c r="NWF11" s="42"/>
      <c r="NWG11" s="42"/>
      <c r="NWH11" s="42"/>
      <c r="NWI11" s="42"/>
      <c r="NWJ11" s="42"/>
      <c r="NWK11" s="42"/>
      <c r="NWL11" s="42"/>
      <c r="NWM11" s="42"/>
      <c r="NWN11" s="42"/>
      <c r="NWO11" s="42"/>
      <c r="NWP11" s="42"/>
      <c r="NWQ11" s="42"/>
      <c r="NWR11" s="42"/>
      <c r="NWS11" s="42"/>
      <c r="NWT11" s="42"/>
      <c r="NWU11" s="42"/>
      <c r="NWV11" s="42"/>
      <c r="NWW11" s="42"/>
      <c r="NWX11" s="42"/>
      <c r="NWY11" s="42"/>
      <c r="NWZ11" s="42"/>
      <c r="NXA11" s="42"/>
      <c r="NXB11" s="42"/>
      <c r="NXC11" s="42"/>
      <c r="NXD11" s="42"/>
      <c r="NXE11" s="42"/>
      <c r="NXF11" s="42"/>
      <c r="NXG11" s="42"/>
      <c r="NXH11" s="42"/>
      <c r="NXI11" s="42"/>
      <c r="NXJ11" s="42"/>
      <c r="NXK11" s="42"/>
      <c r="NXL11" s="42"/>
      <c r="NXM11" s="42"/>
      <c r="NXN11" s="42"/>
      <c r="NXO11" s="42"/>
      <c r="NXP11" s="42"/>
      <c r="NXQ11" s="42"/>
      <c r="NXR11" s="42"/>
      <c r="NXS11" s="42"/>
      <c r="NXT11" s="42"/>
      <c r="NXU11" s="42"/>
      <c r="NXV11" s="42"/>
      <c r="NXW11" s="42"/>
      <c r="NXX11" s="42"/>
      <c r="NXY11" s="42"/>
      <c r="NXZ11" s="42"/>
      <c r="NYA11" s="42"/>
      <c r="NYB11" s="42"/>
      <c r="NYC11" s="42"/>
      <c r="NYD11" s="42"/>
      <c r="NYE11" s="42"/>
      <c r="NYF11" s="42"/>
      <c r="NYG11" s="42"/>
      <c r="NYH11" s="42"/>
      <c r="NYI11" s="42"/>
      <c r="NYJ11" s="42"/>
      <c r="NYK11" s="42"/>
      <c r="NYL11" s="42"/>
      <c r="NYM11" s="42"/>
      <c r="NYN11" s="42"/>
      <c r="NYO11" s="42"/>
      <c r="NYP11" s="42"/>
      <c r="NYQ11" s="42"/>
      <c r="NYR11" s="42"/>
      <c r="NYS11" s="42"/>
      <c r="NYT11" s="42"/>
      <c r="NYU11" s="42"/>
      <c r="NYV11" s="42"/>
      <c r="NYW11" s="42"/>
      <c r="NYX11" s="42"/>
      <c r="NYY11" s="42"/>
      <c r="NYZ11" s="42"/>
      <c r="NZA11" s="42"/>
      <c r="NZB11" s="42"/>
      <c r="NZC11" s="42"/>
      <c r="NZD11" s="42"/>
      <c r="NZE11" s="42"/>
      <c r="NZF11" s="42"/>
      <c r="NZG11" s="42"/>
      <c r="NZH11" s="42"/>
      <c r="NZI11" s="42"/>
      <c r="NZJ11" s="42"/>
      <c r="NZK11" s="42"/>
      <c r="NZL11" s="42"/>
      <c r="NZM11" s="42"/>
      <c r="NZN11" s="42"/>
      <c r="NZO11" s="42"/>
      <c r="NZP11" s="42"/>
      <c r="NZQ11" s="42"/>
      <c r="NZR11" s="42"/>
      <c r="NZS11" s="42"/>
      <c r="NZT11" s="42"/>
      <c r="NZU11" s="42"/>
      <c r="NZV11" s="42"/>
      <c r="NZW11" s="42"/>
      <c r="NZX11" s="42"/>
      <c r="NZY11" s="42"/>
      <c r="NZZ11" s="42"/>
      <c r="OAA11" s="42"/>
      <c r="OAB11" s="42"/>
      <c r="OAC11" s="42"/>
      <c r="OAD11" s="42"/>
      <c r="OAE11" s="42"/>
      <c r="OAF11" s="42"/>
      <c r="OAG11" s="42"/>
      <c r="OAH11" s="42"/>
      <c r="OAI11" s="42"/>
      <c r="OAJ11" s="42"/>
      <c r="OAK11" s="42"/>
      <c r="OAL11" s="42"/>
      <c r="OAM11" s="42"/>
      <c r="OAN11" s="42"/>
      <c r="OAO11" s="42"/>
      <c r="OAP11" s="42"/>
      <c r="OAQ11" s="42"/>
      <c r="OAR11" s="42"/>
      <c r="OAS11" s="42"/>
      <c r="OAT11" s="42"/>
      <c r="OAU11" s="42"/>
      <c r="OAV11" s="42"/>
      <c r="OAW11" s="42"/>
      <c r="OAX11" s="42"/>
      <c r="OAY11" s="42"/>
      <c r="OAZ11" s="42"/>
      <c r="OBA11" s="42"/>
      <c r="OBB11" s="42"/>
      <c r="OBC11" s="42"/>
      <c r="OBD11" s="42"/>
      <c r="OBE11" s="42"/>
      <c r="OBF11" s="42"/>
      <c r="OBG11" s="42"/>
      <c r="OBH11" s="42"/>
      <c r="OBI11" s="42"/>
      <c r="OBJ11" s="42"/>
      <c r="OBK11" s="42"/>
      <c r="OBL11" s="42"/>
      <c r="OBM11" s="42"/>
      <c r="OBN11" s="42"/>
      <c r="OBO11" s="42"/>
      <c r="OBP11" s="42"/>
      <c r="OBQ11" s="42"/>
      <c r="OBR11" s="42"/>
      <c r="OBS11" s="42"/>
      <c r="OBT11" s="42"/>
      <c r="OBU11" s="42"/>
      <c r="OBV11" s="42"/>
      <c r="OBW11" s="42"/>
      <c r="OBX11" s="42"/>
      <c r="OBY11" s="42"/>
      <c r="OBZ11" s="42"/>
      <c r="OCA11" s="42"/>
      <c r="OCB11" s="42"/>
      <c r="OCC11" s="42"/>
      <c r="OCD11" s="42"/>
      <c r="OCE11" s="42"/>
      <c r="OCF11" s="42"/>
      <c r="OCG11" s="42"/>
      <c r="OCH11" s="42"/>
      <c r="OCI11" s="42"/>
      <c r="OCJ11" s="42"/>
      <c r="OCK11" s="42"/>
      <c r="OCL11" s="42"/>
      <c r="OCM11" s="42"/>
      <c r="OCN11" s="42"/>
      <c r="OCO11" s="42"/>
      <c r="OCP11" s="42"/>
      <c r="OCQ11" s="42"/>
      <c r="OCR11" s="42"/>
      <c r="OCS11" s="42"/>
      <c r="OCT11" s="42"/>
      <c r="OCU11" s="42"/>
      <c r="OCV11" s="42"/>
      <c r="OCW11" s="42"/>
      <c r="OCX11" s="42"/>
      <c r="OCY11" s="42"/>
      <c r="OCZ11" s="42"/>
      <c r="ODA11" s="42"/>
      <c r="ODB11" s="42"/>
      <c r="ODC11" s="42"/>
      <c r="ODD11" s="42"/>
      <c r="ODE11" s="42"/>
      <c r="ODF11" s="42"/>
      <c r="ODG11" s="42"/>
      <c r="ODH11" s="42"/>
      <c r="ODI11" s="42"/>
      <c r="ODJ11" s="42"/>
      <c r="ODK11" s="42"/>
      <c r="ODL11" s="42"/>
      <c r="ODM11" s="42"/>
      <c r="ODN11" s="42"/>
      <c r="ODO11" s="42"/>
      <c r="ODP11" s="42"/>
      <c r="ODQ11" s="42"/>
      <c r="ODR11" s="42"/>
      <c r="ODS11" s="42"/>
      <c r="ODT11" s="42"/>
      <c r="ODU11" s="42"/>
      <c r="ODV11" s="42"/>
      <c r="ODW11" s="42"/>
      <c r="ODX11" s="42"/>
      <c r="ODY11" s="42"/>
      <c r="ODZ11" s="42"/>
      <c r="OEA11" s="42"/>
      <c r="OEB11" s="42"/>
      <c r="OEC11" s="42"/>
      <c r="OED11" s="42"/>
      <c r="OEE11" s="42"/>
      <c r="OEF11" s="42"/>
      <c r="OEG11" s="42"/>
      <c r="OEH11" s="42"/>
      <c r="OEI11" s="42"/>
      <c r="OEJ11" s="42"/>
      <c r="OEK11" s="42"/>
      <c r="OEL11" s="42"/>
      <c r="OEM11" s="42"/>
      <c r="OEN11" s="42"/>
      <c r="OEO11" s="42"/>
      <c r="OEP11" s="42"/>
      <c r="OEQ11" s="42"/>
      <c r="OER11" s="42"/>
      <c r="OES11" s="42"/>
      <c r="OET11" s="42"/>
      <c r="OEU11" s="42"/>
      <c r="OEV11" s="42"/>
      <c r="OEW11" s="42"/>
      <c r="OEX11" s="42"/>
      <c r="OEY11" s="42"/>
      <c r="OEZ11" s="42"/>
      <c r="OFA11" s="42"/>
      <c r="OFB11" s="42"/>
      <c r="OFC11" s="42"/>
      <c r="OFD11" s="42"/>
      <c r="OFE11" s="42"/>
      <c r="OFF11" s="42"/>
      <c r="OFG11" s="42"/>
      <c r="OFH11" s="42"/>
      <c r="OFI11" s="42"/>
      <c r="OFJ11" s="42"/>
      <c r="OFK11" s="42"/>
      <c r="OFL11" s="42"/>
      <c r="OFM11" s="42"/>
      <c r="OFN11" s="42"/>
      <c r="OFO11" s="42"/>
      <c r="OFP11" s="42"/>
      <c r="OFQ11" s="42"/>
      <c r="OFR11" s="42"/>
      <c r="OFS11" s="42"/>
      <c r="OFT11" s="42"/>
      <c r="OFU11" s="42"/>
      <c r="OFV11" s="42"/>
      <c r="OFW11" s="42"/>
      <c r="OFX11" s="42"/>
      <c r="OFY11" s="42"/>
      <c r="OFZ11" s="42"/>
      <c r="OGA11" s="42"/>
      <c r="OGB11" s="42"/>
      <c r="OGC11" s="42"/>
      <c r="OGD11" s="42"/>
      <c r="OGE11" s="42"/>
      <c r="OGF11" s="42"/>
      <c r="OGG11" s="42"/>
      <c r="OGH11" s="42"/>
      <c r="OGI11" s="42"/>
      <c r="OGJ11" s="42"/>
      <c r="OGK11" s="42"/>
      <c r="OGL11" s="42"/>
      <c r="OGM11" s="42"/>
      <c r="OGN11" s="42"/>
      <c r="OGO11" s="42"/>
      <c r="OGP11" s="42"/>
      <c r="OGQ11" s="42"/>
      <c r="OGR11" s="42"/>
      <c r="OGS11" s="42"/>
      <c r="OGT11" s="42"/>
      <c r="OGU11" s="42"/>
      <c r="OGV11" s="42"/>
      <c r="OGW11" s="42"/>
      <c r="OGX11" s="42"/>
      <c r="OGY11" s="42"/>
      <c r="OGZ11" s="42"/>
      <c r="OHA11" s="42"/>
      <c r="OHB11" s="42"/>
      <c r="OHC11" s="42"/>
      <c r="OHD11" s="42"/>
      <c r="OHE11" s="42"/>
      <c r="OHF11" s="42"/>
      <c r="OHG11" s="42"/>
      <c r="OHH11" s="42"/>
      <c r="OHI11" s="42"/>
      <c r="OHJ11" s="42"/>
      <c r="OHK11" s="42"/>
      <c r="OHL11" s="42"/>
      <c r="OHM11" s="42"/>
      <c r="OHN11" s="42"/>
      <c r="OHO11" s="42"/>
      <c r="OHP11" s="42"/>
      <c r="OHQ11" s="42"/>
      <c r="OHR11" s="42"/>
      <c r="OHS11" s="42"/>
      <c r="OHT11" s="42"/>
      <c r="OHU11" s="42"/>
      <c r="OHV11" s="42"/>
      <c r="OHW11" s="42"/>
      <c r="OHX11" s="42"/>
      <c r="OHY11" s="42"/>
      <c r="OHZ11" s="42"/>
      <c r="OIA11" s="42"/>
      <c r="OIB11" s="42"/>
      <c r="OIC11" s="42"/>
      <c r="OID11" s="42"/>
      <c r="OIE11" s="42"/>
      <c r="OIF11" s="42"/>
      <c r="OIG11" s="42"/>
      <c r="OIH11" s="42"/>
      <c r="OII11" s="42"/>
      <c r="OIJ11" s="42"/>
      <c r="OIK11" s="42"/>
      <c r="OIL11" s="42"/>
      <c r="OIM11" s="42"/>
      <c r="OIN11" s="42"/>
      <c r="OIO11" s="42"/>
      <c r="OIP11" s="42"/>
      <c r="OIQ11" s="42"/>
      <c r="OIR11" s="42"/>
      <c r="OIS11" s="42"/>
      <c r="OIT11" s="42"/>
      <c r="OIU11" s="42"/>
      <c r="OIV11" s="42"/>
      <c r="OIW11" s="42"/>
      <c r="OIX11" s="42"/>
      <c r="OIY11" s="42"/>
      <c r="OIZ11" s="42"/>
      <c r="OJA11" s="42"/>
      <c r="OJB11" s="42"/>
      <c r="OJC11" s="42"/>
      <c r="OJD11" s="42"/>
      <c r="OJE11" s="42"/>
      <c r="OJF11" s="42"/>
      <c r="OJG11" s="42"/>
      <c r="OJH11" s="42"/>
      <c r="OJI11" s="42"/>
      <c r="OJJ11" s="42"/>
      <c r="OJK11" s="42"/>
      <c r="OJL11" s="42"/>
      <c r="OJM11" s="42"/>
      <c r="OJN11" s="42"/>
      <c r="OJO11" s="42"/>
      <c r="OJP11" s="42"/>
      <c r="OJQ11" s="42"/>
      <c r="OJR11" s="42"/>
      <c r="OJS11" s="42"/>
      <c r="OJT11" s="42"/>
      <c r="OJU11" s="42"/>
      <c r="OJV11" s="42"/>
      <c r="OJW11" s="42"/>
      <c r="OJX11" s="42"/>
      <c r="OJY11" s="42"/>
      <c r="OJZ11" s="42"/>
      <c r="OKA11" s="42"/>
      <c r="OKB11" s="42"/>
      <c r="OKC11" s="42"/>
      <c r="OKD11" s="42"/>
      <c r="OKE11" s="42"/>
      <c r="OKF11" s="42"/>
      <c r="OKG11" s="42"/>
      <c r="OKH11" s="42"/>
      <c r="OKI11" s="42"/>
      <c r="OKJ11" s="42"/>
      <c r="OKK11" s="42"/>
      <c r="OKL11" s="42"/>
      <c r="OKM11" s="42"/>
      <c r="OKN11" s="42"/>
      <c r="OKO11" s="42"/>
      <c r="OKP11" s="42"/>
      <c r="OKQ11" s="42"/>
      <c r="OKR11" s="42"/>
      <c r="OKS11" s="42"/>
      <c r="OKT11" s="42"/>
      <c r="OKU11" s="42"/>
      <c r="OKV11" s="42"/>
      <c r="OKW11" s="42"/>
      <c r="OKX11" s="42"/>
      <c r="OKY11" s="42"/>
      <c r="OKZ11" s="42"/>
      <c r="OLA11" s="42"/>
      <c r="OLB11" s="42"/>
      <c r="OLC11" s="42"/>
      <c r="OLD11" s="42"/>
      <c r="OLE11" s="42"/>
      <c r="OLF11" s="42"/>
      <c r="OLG11" s="42"/>
      <c r="OLH11" s="42"/>
      <c r="OLI11" s="42"/>
      <c r="OLJ11" s="42"/>
      <c r="OLK11" s="42"/>
      <c r="OLL11" s="42"/>
      <c r="OLM11" s="42"/>
      <c r="OLN11" s="42"/>
      <c r="OLO11" s="42"/>
      <c r="OLP11" s="42"/>
      <c r="OLQ11" s="42"/>
      <c r="OLR11" s="42"/>
      <c r="OLS11" s="42"/>
      <c r="OLT11" s="42"/>
      <c r="OLU11" s="42"/>
      <c r="OLV11" s="42"/>
      <c r="OLW11" s="42"/>
      <c r="OLX11" s="42"/>
      <c r="OLY11" s="42"/>
      <c r="OLZ11" s="42"/>
      <c r="OMA11" s="42"/>
      <c r="OMB11" s="42"/>
      <c r="OMC11" s="42"/>
      <c r="OMD11" s="42"/>
      <c r="OME11" s="42"/>
      <c r="OMF11" s="42"/>
      <c r="OMG11" s="42"/>
      <c r="OMH11" s="42"/>
      <c r="OMI11" s="42"/>
      <c r="OMJ11" s="42"/>
      <c r="OMK11" s="42"/>
      <c r="OML11" s="42"/>
      <c r="OMM11" s="42"/>
      <c r="OMN11" s="42"/>
      <c r="OMO11" s="42"/>
      <c r="OMP11" s="42"/>
      <c r="OMQ11" s="42"/>
      <c r="OMR11" s="42"/>
      <c r="OMS11" s="42"/>
      <c r="OMT11" s="42"/>
      <c r="OMU11" s="42"/>
      <c r="OMV11" s="42"/>
      <c r="OMW11" s="42"/>
      <c r="OMX11" s="42"/>
      <c r="OMY11" s="42"/>
      <c r="OMZ11" s="42"/>
      <c r="ONA11" s="42"/>
      <c r="ONB11" s="42"/>
      <c r="ONC11" s="42"/>
      <c r="OND11" s="42"/>
      <c r="ONE11" s="42"/>
      <c r="ONF11" s="42"/>
      <c r="ONG11" s="42"/>
      <c r="ONH11" s="42"/>
      <c r="ONI11" s="42"/>
      <c r="ONJ11" s="42"/>
      <c r="ONK11" s="42"/>
      <c r="ONL11" s="42"/>
      <c r="ONM11" s="42"/>
      <c r="ONN11" s="42"/>
      <c r="ONO11" s="42"/>
      <c r="ONP11" s="42"/>
      <c r="ONQ11" s="42"/>
      <c r="ONR11" s="42"/>
      <c r="ONS11" s="42"/>
      <c r="ONT11" s="42"/>
      <c r="ONU11" s="42"/>
      <c r="ONV11" s="42"/>
      <c r="ONW11" s="42"/>
      <c r="ONX11" s="42"/>
      <c r="ONY11" s="42"/>
      <c r="ONZ11" s="42"/>
      <c r="OOA11" s="42"/>
      <c r="OOB11" s="42"/>
      <c r="OOC11" s="42"/>
      <c r="OOD11" s="42"/>
      <c r="OOE11" s="42"/>
      <c r="OOF11" s="42"/>
      <c r="OOG11" s="42"/>
      <c r="OOH11" s="42"/>
      <c r="OOI11" s="42"/>
      <c r="OOJ11" s="42"/>
      <c r="OOK11" s="42"/>
      <c r="OOL11" s="42"/>
      <c r="OOM11" s="42"/>
      <c r="OON11" s="42"/>
      <c r="OOO11" s="42"/>
      <c r="OOP11" s="42"/>
      <c r="OOQ11" s="42"/>
      <c r="OOR11" s="42"/>
      <c r="OOS11" s="42"/>
      <c r="OOT11" s="42"/>
      <c r="OOU11" s="42"/>
      <c r="OOV11" s="42"/>
      <c r="OOW11" s="42"/>
      <c r="OOX11" s="42"/>
      <c r="OOY11" s="42"/>
      <c r="OOZ11" s="42"/>
      <c r="OPA11" s="42"/>
      <c r="OPB11" s="42"/>
      <c r="OPC11" s="42"/>
      <c r="OPD11" s="42"/>
      <c r="OPE11" s="42"/>
      <c r="OPF11" s="42"/>
      <c r="OPG11" s="42"/>
      <c r="OPH11" s="42"/>
      <c r="OPI11" s="42"/>
      <c r="OPJ11" s="42"/>
      <c r="OPK11" s="42"/>
      <c r="OPL11" s="42"/>
      <c r="OPM11" s="42"/>
      <c r="OPN11" s="42"/>
      <c r="OPO11" s="42"/>
      <c r="OPP11" s="42"/>
      <c r="OPQ11" s="42"/>
      <c r="OPR11" s="42"/>
      <c r="OPS11" s="42"/>
      <c r="OPT11" s="42"/>
      <c r="OPU11" s="42"/>
      <c r="OPV11" s="42"/>
      <c r="OPW11" s="42"/>
      <c r="OPX11" s="42"/>
      <c r="OPY11" s="42"/>
      <c r="OPZ11" s="42"/>
      <c r="OQA11" s="42"/>
      <c r="OQB11" s="42"/>
      <c r="OQC11" s="42"/>
      <c r="OQD11" s="42"/>
      <c r="OQE11" s="42"/>
      <c r="OQF11" s="42"/>
      <c r="OQG11" s="42"/>
      <c r="OQH11" s="42"/>
      <c r="OQI11" s="42"/>
      <c r="OQJ11" s="42"/>
      <c r="OQK11" s="42"/>
      <c r="OQL11" s="42"/>
      <c r="OQM11" s="42"/>
      <c r="OQN11" s="42"/>
      <c r="OQO11" s="42"/>
      <c r="OQP11" s="42"/>
      <c r="OQQ11" s="42"/>
      <c r="OQR11" s="42"/>
      <c r="OQS11" s="42"/>
      <c r="OQT11" s="42"/>
      <c r="OQU11" s="42"/>
      <c r="OQV11" s="42"/>
      <c r="OQW11" s="42"/>
      <c r="OQX11" s="42"/>
      <c r="OQY11" s="42"/>
      <c r="OQZ11" s="42"/>
      <c r="ORA11" s="42"/>
      <c r="ORB11" s="42"/>
      <c r="ORC11" s="42"/>
      <c r="ORD11" s="42"/>
      <c r="ORE11" s="42"/>
      <c r="ORF11" s="42"/>
      <c r="ORG11" s="42"/>
      <c r="ORH11" s="42"/>
      <c r="ORI11" s="42"/>
      <c r="ORJ11" s="42"/>
      <c r="ORK11" s="42"/>
      <c r="ORL11" s="42"/>
      <c r="ORM11" s="42"/>
      <c r="ORN11" s="42"/>
      <c r="ORO11" s="42"/>
      <c r="ORP11" s="42"/>
      <c r="ORQ11" s="42"/>
      <c r="ORR11" s="42"/>
      <c r="ORS11" s="42"/>
      <c r="ORT11" s="42"/>
      <c r="ORU11" s="42"/>
      <c r="ORV11" s="42"/>
      <c r="ORW11" s="42"/>
      <c r="ORX11" s="42"/>
      <c r="ORY11" s="42"/>
      <c r="ORZ11" s="42"/>
      <c r="OSA11" s="42"/>
      <c r="OSB11" s="42"/>
      <c r="OSC11" s="42"/>
      <c r="OSD11" s="42"/>
      <c r="OSE11" s="42"/>
      <c r="OSF11" s="42"/>
      <c r="OSG11" s="42"/>
      <c r="OSH11" s="42"/>
      <c r="OSI11" s="42"/>
      <c r="OSJ11" s="42"/>
      <c r="OSK11" s="42"/>
      <c r="OSL11" s="42"/>
      <c r="OSM11" s="42"/>
      <c r="OSN11" s="42"/>
      <c r="OSO11" s="42"/>
      <c r="OSP11" s="42"/>
      <c r="OSQ11" s="42"/>
      <c r="OSR11" s="42"/>
      <c r="OSS11" s="42"/>
      <c r="OST11" s="42"/>
      <c r="OSU11" s="42"/>
      <c r="OSV11" s="42"/>
      <c r="OSW11" s="42"/>
      <c r="OSX11" s="42"/>
      <c r="OSY11" s="42"/>
      <c r="OSZ11" s="42"/>
      <c r="OTA11" s="42"/>
      <c r="OTB11" s="42"/>
      <c r="OTC11" s="42"/>
      <c r="OTD11" s="42"/>
      <c r="OTE11" s="42"/>
      <c r="OTF11" s="42"/>
      <c r="OTG11" s="42"/>
      <c r="OTH11" s="42"/>
      <c r="OTI11" s="42"/>
      <c r="OTJ11" s="42"/>
      <c r="OTK11" s="42"/>
      <c r="OTL11" s="42"/>
      <c r="OTM11" s="42"/>
      <c r="OTN11" s="42"/>
      <c r="OTO11" s="42"/>
      <c r="OTP11" s="42"/>
      <c r="OTQ11" s="42"/>
      <c r="OTR11" s="42"/>
      <c r="OTS11" s="42"/>
      <c r="OTT11" s="42"/>
      <c r="OTU11" s="42"/>
      <c r="OTV11" s="42"/>
      <c r="OTW11" s="42"/>
      <c r="OTX11" s="42"/>
      <c r="OTY11" s="42"/>
      <c r="OTZ11" s="42"/>
      <c r="OUA11" s="42"/>
      <c r="OUB11" s="42"/>
      <c r="OUC11" s="42"/>
      <c r="OUD11" s="42"/>
      <c r="OUE11" s="42"/>
      <c r="OUF11" s="42"/>
      <c r="OUG11" s="42"/>
      <c r="OUH11" s="42"/>
      <c r="OUI11" s="42"/>
      <c r="OUJ11" s="42"/>
      <c r="OUK11" s="42"/>
      <c r="OUL11" s="42"/>
      <c r="OUM11" s="42"/>
      <c r="OUN11" s="42"/>
      <c r="OUO11" s="42"/>
      <c r="OUP11" s="42"/>
      <c r="OUQ11" s="42"/>
      <c r="OUR11" s="42"/>
      <c r="OUS11" s="42"/>
      <c r="OUT11" s="42"/>
      <c r="OUU11" s="42"/>
      <c r="OUV11" s="42"/>
      <c r="OUW11" s="42"/>
      <c r="OUX11" s="42"/>
      <c r="OUY11" s="42"/>
      <c r="OUZ11" s="42"/>
      <c r="OVA11" s="42"/>
      <c r="OVB11" s="42"/>
      <c r="OVC11" s="42"/>
      <c r="OVD11" s="42"/>
      <c r="OVE11" s="42"/>
      <c r="OVF11" s="42"/>
      <c r="OVG11" s="42"/>
      <c r="OVH11" s="42"/>
      <c r="OVI11" s="42"/>
      <c r="OVJ11" s="42"/>
      <c r="OVK11" s="42"/>
      <c r="OVL11" s="42"/>
      <c r="OVM11" s="42"/>
      <c r="OVN11" s="42"/>
      <c r="OVO11" s="42"/>
      <c r="OVP11" s="42"/>
      <c r="OVQ11" s="42"/>
      <c r="OVR11" s="42"/>
      <c r="OVS11" s="42"/>
      <c r="OVT11" s="42"/>
      <c r="OVU11" s="42"/>
      <c r="OVV11" s="42"/>
      <c r="OVW11" s="42"/>
      <c r="OVX11" s="42"/>
      <c r="OVY11" s="42"/>
      <c r="OVZ11" s="42"/>
      <c r="OWA11" s="42"/>
      <c r="OWB11" s="42"/>
      <c r="OWC11" s="42"/>
      <c r="OWD11" s="42"/>
      <c r="OWE11" s="42"/>
      <c r="OWF11" s="42"/>
      <c r="OWG11" s="42"/>
      <c r="OWH11" s="42"/>
      <c r="OWI11" s="42"/>
      <c r="OWJ11" s="42"/>
      <c r="OWK11" s="42"/>
      <c r="OWL11" s="42"/>
      <c r="OWM11" s="42"/>
      <c r="OWN11" s="42"/>
      <c r="OWO11" s="42"/>
      <c r="OWP11" s="42"/>
      <c r="OWQ11" s="42"/>
      <c r="OWR11" s="42"/>
      <c r="OWS11" s="42"/>
      <c r="OWT11" s="42"/>
      <c r="OWU11" s="42"/>
      <c r="OWV11" s="42"/>
      <c r="OWW11" s="42"/>
      <c r="OWX11" s="42"/>
      <c r="OWY11" s="42"/>
      <c r="OWZ11" s="42"/>
      <c r="OXA11" s="42"/>
      <c r="OXB11" s="42"/>
      <c r="OXC11" s="42"/>
      <c r="OXD11" s="42"/>
      <c r="OXE11" s="42"/>
      <c r="OXF11" s="42"/>
      <c r="OXG11" s="42"/>
      <c r="OXH11" s="42"/>
      <c r="OXI11" s="42"/>
      <c r="OXJ11" s="42"/>
      <c r="OXK11" s="42"/>
      <c r="OXL11" s="42"/>
      <c r="OXM11" s="42"/>
      <c r="OXN11" s="42"/>
      <c r="OXO11" s="42"/>
      <c r="OXP11" s="42"/>
      <c r="OXQ11" s="42"/>
      <c r="OXR11" s="42"/>
      <c r="OXS11" s="42"/>
      <c r="OXT11" s="42"/>
      <c r="OXU11" s="42"/>
      <c r="OXV11" s="42"/>
      <c r="OXW11" s="42"/>
      <c r="OXX11" s="42"/>
      <c r="OXY11" s="42"/>
      <c r="OXZ11" s="42"/>
      <c r="OYA11" s="42"/>
      <c r="OYB11" s="42"/>
      <c r="OYC11" s="42"/>
      <c r="OYD11" s="42"/>
      <c r="OYE11" s="42"/>
      <c r="OYF11" s="42"/>
      <c r="OYG11" s="42"/>
      <c r="OYH11" s="42"/>
      <c r="OYI11" s="42"/>
      <c r="OYJ11" s="42"/>
      <c r="OYK11" s="42"/>
      <c r="OYL11" s="42"/>
      <c r="OYM11" s="42"/>
      <c r="OYN11" s="42"/>
      <c r="OYO11" s="42"/>
      <c r="OYP11" s="42"/>
      <c r="OYQ11" s="42"/>
      <c r="OYR11" s="42"/>
      <c r="OYS11" s="42"/>
      <c r="OYT11" s="42"/>
      <c r="OYU11" s="42"/>
      <c r="OYV11" s="42"/>
      <c r="OYW11" s="42"/>
      <c r="OYX11" s="42"/>
      <c r="OYY11" s="42"/>
      <c r="OYZ11" s="42"/>
      <c r="OZA11" s="42"/>
      <c r="OZB11" s="42"/>
      <c r="OZC11" s="42"/>
      <c r="OZD11" s="42"/>
      <c r="OZE11" s="42"/>
      <c r="OZF11" s="42"/>
      <c r="OZG11" s="42"/>
      <c r="OZH11" s="42"/>
      <c r="OZI11" s="42"/>
      <c r="OZJ11" s="42"/>
      <c r="OZK11" s="42"/>
      <c r="OZL11" s="42"/>
      <c r="OZM11" s="42"/>
      <c r="OZN11" s="42"/>
      <c r="OZO11" s="42"/>
      <c r="OZP11" s="42"/>
      <c r="OZQ11" s="42"/>
      <c r="OZR11" s="42"/>
      <c r="OZS11" s="42"/>
      <c r="OZT11" s="42"/>
      <c r="OZU11" s="42"/>
      <c r="OZV11" s="42"/>
      <c r="OZW11" s="42"/>
      <c r="OZX11" s="42"/>
      <c r="OZY11" s="42"/>
      <c r="OZZ11" s="42"/>
      <c r="PAA11" s="42"/>
      <c r="PAB11" s="42"/>
      <c r="PAC11" s="42"/>
      <c r="PAD11" s="42"/>
      <c r="PAE11" s="42"/>
      <c r="PAF11" s="42"/>
      <c r="PAG11" s="42"/>
      <c r="PAH11" s="42"/>
      <c r="PAI11" s="42"/>
      <c r="PAJ11" s="42"/>
      <c r="PAK11" s="42"/>
      <c r="PAL11" s="42"/>
      <c r="PAM11" s="42"/>
      <c r="PAN11" s="42"/>
      <c r="PAO11" s="42"/>
      <c r="PAP11" s="42"/>
      <c r="PAQ11" s="42"/>
      <c r="PAR11" s="42"/>
      <c r="PAS11" s="42"/>
      <c r="PAT11" s="42"/>
      <c r="PAU11" s="42"/>
      <c r="PAV11" s="42"/>
      <c r="PAW11" s="42"/>
      <c r="PAX11" s="42"/>
      <c r="PAY11" s="42"/>
      <c r="PAZ11" s="42"/>
      <c r="PBA11" s="42"/>
      <c r="PBB11" s="42"/>
      <c r="PBC11" s="42"/>
      <c r="PBD11" s="42"/>
      <c r="PBE11" s="42"/>
      <c r="PBF11" s="42"/>
      <c r="PBG11" s="42"/>
      <c r="PBH11" s="42"/>
      <c r="PBI11" s="42"/>
      <c r="PBJ11" s="42"/>
      <c r="PBK11" s="42"/>
      <c r="PBL11" s="42"/>
      <c r="PBM11" s="42"/>
      <c r="PBN11" s="42"/>
      <c r="PBO11" s="42"/>
      <c r="PBP11" s="42"/>
      <c r="PBQ11" s="42"/>
      <c r="PBR11" s="42"/>
      <c r="PBS11" s="42"/>
      <c r="PBT11" s="42"/>
      <c r="PBU11" s="42"/>
      <c r="PBV11" s="42"/>
      <c r="PBW11" s="42"/>
      <c r="PBX11" s="42"/>
      <c r="PBY11" s="42"/>
      <c r="PBZ11" s="42"/>
      <c r="PCA11" s="42"/>
      <c r="PCB11" s="42"/>
      <c r="PCC11" s="42"/>
      <c r="PCD11" s="42"/>
      <c r="PCE11" s="42"/>
      <c r="PCF11" s="42"/>
      <c r="PCG11" s="42"/>
      <c r="PCH11" s="42"/>
      <c r="PCI11" s="42"/>
      <c r="PCJ11" s="42"/>
      <c r="PCK11" s="42"/>
      <c r="PCL11" s="42"/>
      <c r="PCM11" s="42"/>
      <c r="PCN11" s="42"/>
      <c r="PCO11" s="42"/>
      <c r="PCP11" s="42"/>
      <c r="PCQ11" s="42"/>
      <c r="PCR11" s="42"/>
      <c r="PCS11" s="42"/>
      <c r="PCT11" s="42"/>
      <c r="PCU11" s="42"/>
      <c r="PCV11" s="42"/>
      <c r="PCW11" s="42"/>
      <c r="PCX11" s="42"/>
      <c r="PCY11" s="42"/>
      <c r="PCZ11" s="42"/>
      <c r="PDA11" s="42"/>
      <c r="PDB11" s="42"/>
      <c r="PDC11" s="42"/>
      <c r="PDD11" s="42"/>
      <c r="PDE11" s="42"/>
      <c r="PDF11" s="42"/>
      <c r="PDG11" s="42"/>
      <c r="PDH11" s="42"/>
      <c r="PDI11" s="42"/>
      <c r="PDJ11" s="42"/>
      <c r="PDK11" s="42"/>
      <c r="PDL11" s="42"/>
      <c r="PDM11" s="42"/>
      <c r="PDN11" s="42"/>
      <c r="PDO11" s="42"/>
      <c r="PDP11" s="42"/>
      <c r="PDQ11" s="42"/>
      <c r="PDR11" s="42"/>
      <c r="PDS11" s="42"/>
      <c r="PDT11" s="42"/>
      <c r="PDU11" s="42"/>
      <c r="PDV11" s="42"/>
      <c r="PDW11" s="42"/>
      <c r="PDX11" s="42"/>
      <c r="PDY11" s="42"/>
      <c r="PDZ11" s="42"/>
      <c r="PEA11" s="42"/>
      <c r="PEB11" s="42"/>
      <c r="PEC11" s="42"/>
      <c r="PED11" s="42"/>
      <c r="PEE11" s="42"/>
      <c r="PEF11" s="42"/>
      <c r="PEG11" s="42"/>
      <c r="PEH11" s="42"/>
      <c r="PEI11" s="42"/>
      <c r="PEJ11" s="42"/>
      <c r="PEK11" s="42"/>
      <c r="PEL11" s="42"/>
      <c r="PEM11" s="42"/>
      <c r="PEN11" s="42"/>
      <c r="PEO11" s="42"/>
      <c r="PEP11" s="42"/>
      <c r="PEQ11" s="42"/>
      <c r="PER11" s="42"/>
      <c r="PES11" s="42"/>
      <c r="PET11" s="42"/>
      <c r="PEU11" s="42"/>
      <c r="PEV11" s="42"/>
      <c r="PEW11" s="42"/>
      <c r="PEX11" s="42"/>
      <c r="PEY11" s="42"/>
      <c r="PEZ11" s="42"/>
      <c r="PFA11" s="42"/>
      <c r="PFB11" s="42"/>
      <c r="PFC11" s="42"/>
      <c r="PFD11" s="42"/>
      <c r="PFE11" s="42"/>
      <c r="PFF11" s="42"/>
      <c r="PFG11" s="42"/>
      <c r="PFH11" s="42"/>
      <c r="PFI11" s="42"/>
      <c r="PFJ11" s="42"/>
      <c r="PFK11" s="42"/>
      <c r="PFL11" s="42"/>
      <c r="PFM11" s="42"/>
      <c r="PFN11" s="42"/>
      <c r="PFO11" s="42"/>
      <c r="PFP11" s="42"/>
      <c r="PFQ11" s="42"/>
      <c r="PFR11" s="42"/>
      <c r="PFS11" s="42"/>
      <c r="PFT11" s="42"/>
      <c r="PFU11" s="42"/>
      <c r="PFV11" s="42"/>
      <c r="PFW11" s="42"/>
      <c r="PFX11" s="42"/>
      <c r="PFY11" s="42"/>
      <c r="PFZ11" s="42"/>
      <c r="PGA11" s="42"/>
      <c r="PGB11" s="42"/>
      <c r="PGC11" s="42"/>
      <c r="PGD11" s="42"/>
      <c r="PGE11" s="42"/>
      <c r="PGF11" s="42"/>
      <c r="PGG11" s="42"/>
      <c r="PGH11" s="42"/>
      <c r="PGI11" s="42"/>
      <c r="PGJ11" s="42"/>
      <c r="PGK11" s="42"/>
      <c r="PGL11" s="42"/>
      <c r="PGM11" s="42"/>
      <c r="PGN11" s="42"/>
      <c r="PGO11" s="42"/>
      <c r="PGP11" s="42"/>
      <c r="PGQ11" s="42"/>
      <c r="PGR11" s="42"/>
      <c r="PGS11" s="42"/>
      <c r="PGT11" s="42"/>
      <c r="PGU11" s="42"/>
      <c r="PGV11" s="42"/>
      <c r="PGW11" s="42"/>
      <c r="PGX11" s="42"/>
      <c r="PGY11" s="42"/>
      <c r="PGZ11" s="42"/>
      <c r="PHA11" s="42"/>
      <c r="PHB11" s="42"/>
      <c r="PHC11" s="42"/>
      <c r="PHD11" s="42"/>
      <c r="PHE11" s="42"/>
      <c r="PHF11" s="42"/>
      <c r="PHG11" s="42"/>
      <c r="PHH11" s="42"/>
      <c r="PHI11" s="42"/>
      <c r="PHJ11" s="42"/>
      <c r="PHK11" s="42"/>
      <c r="PHL11" s="42"/>
      <c r="PHM11" s="42"/>
      <c r="PHN11" s="42"/>
      <c r="PHO11" s="42"/>
      <c r="PHP11" s="42"/>
      <c r="PHQ11" s="42"/>
      <c r="PHR11" s="42"/>
      <c r="PHS11" s="42"/>
      <c r="PHT11" s="42"/>
      <c r="PHU11" s="42"/>
      <c r="PHV11" s="42"/>
      <c r="PHW11" s="42"/>
      <c r="PHX11" s="42"/>
      <c r="PHY11" s="42"/>
      <c r="PHZ11" s="42"/>
      <c r="PIA11" s="42"/>
      <c r="PIB11" s="42"/>
      <c r="PIC11" s="42"/>
      <c r="PID11" s="42"/>
      <c r="PIE11" s="42"/>
      <c r="PIF11" s="42"/>
      <c r="PIG11" s="42"/>
      <c r="PIH11" s="42"/>
      <c r="PII11" s="42"/>
      <c r="PIJ11" s="42"/>
      <c r="PIK11" s="42"/>
      <c r="PIL11" s="42"/>
      <c r="PIM11" s="42"/>
      <c r="PIN11" s="42"/>
      <c r="PIO11" s="42"/>
      <c r="PIP11" s="42"/>
      <c r="PIQ11" s="42"/>
      <c r="PIR11" s="42"/>
      <c r="PIS11" s="42"/>
      <c r="PIT11" s="42"/>
      <c r="PIU11" s="42"/>
      <c r="PIV11" s="42"/>
      <c r="PIW11" s="42"/>
      <c r="PIX11" s="42"/>
      <c r="PIY11" s="42"/>
      <c r="PIZ11" s="42"/>
      <c r="PJA11" s="42"/>
      <c r="PJB11" s="42"/>
      <c r="PJC11" s="42"/>
      <c r="PJD11" s="42"/>
      <c r="PJE11" s="42"/>
      <c r="PJF11" s="42"/>
      <c r="PJG11" s="42"/>
      <c r="PJH11" s="42"/>
      <c r="PJI11" s="42"/>
      <c r="PJJ11" s="42"/>
      <c r="PJK11" s="42"/>
      <c r="PJL11" s="42"/>
      <c r="PJM11" s="42"/>
      <c r="PJN11" s="42"/>
      <c r="PJO11" s="42"/>
      <c r="PJP11" s="42"/>
      <c r="PJQ11" s="42"/>
      <c r="PJR11" s="42"/>
      <c r="PJS11" s="42"/>
      <c r="PJT11" s="42"/>
      <c r="PJU11" s="42"/>
      <c r="PJV11" s="42"/>
      <c r="PJW11" s="42"/>
      <c r="PJX11" s="42"/>
      <c r="PJY11" s="42"/>
      <c r="PJZ11" s="42"/>
      <c r="PKA11" s="42"/>
      <c r="PKB11" s="42"/>
      <c r="PKC11" s="42"/>
      <c r="PKD11" s="42"/>
      <c r="PKE11" s="42"/>
      <c r="PKF11" s="42"/>
      <c r="PKG11" s="42"/>
      <c r="PKH11" s="42"/>
      <c r="PKI11" s="42"/>
      <c r="PKJ11" s="42"/>
      <c r="PKK11" s="42"/>
      <c r="PKL11" s="42"/>
      <c r="PKM11" s="42"/>
      <c r="PKN11" s="42"/>
      <c r="PKO11" s="42"/>
      <c r="PKP11" s="42"/>
      <c r="PKQ11" s="42"/>
      <c r="PKR11" s="42"/>
      <c r="PKS11" s="42"/>
      <c r="PKT11" s="42"/>
      <c r="PKU11" s="42"/>
      <c r="PKV11" s="42"/>
      <c r="PKW11" s="42"/>
      <c r="PKX11" s="42"/>
      <c r="PKY11" s="42"/>
      <c r="PKZ11" s="42"/>
      <c r="PLA11" s="42"/>
      <c r="PLB11" s="42"/>
      <c r="PLC11" s="42"/>
      <c r="PLD11" s="42"/>
      <c r="PLE11" s="42"/>
      <c r="PLF11" s="42"/>
      <c r="PLG11" s="42"/>
      <c r="PLH11" s="42"/>
      <c r="PLI11" s="42"/>
      <c r="PLJ11" s="42"/>
      <c r="PLK11" s="42"/>
      <c r="PLL11" s="42"/>
      <c r="PLM11" s="42"/>
      <c r="PLN11" s="42"/>
      <c r="PLO11" s="42"/>
      <c r="PLP11" s="42"/>
      <c r="PLQ11" s="42"/>
      <c r="PLR11" s="42"/>
      <c r="PLS11" s="42"/>
      <c r="PLT11" s="42"/>
      <c r="PLU11" s="42"/>
      <c r="PLV11" s="42"/>
      <c r="PLW11" s="42"/>
      <c r="PLX11" s="42"/>
      <c r="PLY11" s="42"/>
      <c r="PLZ11" s="42"/>
      <c r="PMA11" s="42"/>
      <c r="PMB11" s="42"/>
      <c r="PMC11" s="42"/>
      <c r="PMD11" s="42"/>
      <c r="PME11" s="42"/>
      <c r="PMF11" s="42"/>
      <c r="PMG11" s="42"/>
      <c r="PMH11" s="42"/>
      <c r="PMI11" s="42"/>
      <c r="PMJ11" s="42"/>
      <c r="PMK11" s="42"/>
      <c r="PML11" s="42"/>
      <c r="PMM11" s="42"/>
      <c r="PMN11" s="42"/>
      <c r="PMO11" s="42"/>
      <c r="PMP11" s="42"/>
      <c r="PMQ11" s="42"/>
      <c r="PMR11" s="42"/>
      <c r="PMS11" s="42"/>
      <c r="PMT11" s="42"/>
      <c r="PMU11" s="42"/>
      <c r="PMV11" s="42"/>
      <c r="PMW11" s="42"/>
      <c r="PMX11" s="42"/>
      <c r="PMY11" s="42"/>
      <c r="PMZ11" s="42"/>
      <c r="PNA11" s="42"/>
      <c r="PNB11" s="42"/>
      <c r="PNC11" s="42"/>
      <c r="PND11" s="42"/>
      <c r="PNE11" s="42"/>
      <c r="PNF11" s="42"/>
      <c r="PNG11" s="42"/>
      <c r="PNH11" s="42"/>
      <c r="PNI11" s="42"/>
      <c r="PNJ11" s="42"/>
      <c r="PNK11" s="42"/>
      <c r="PNL11" s="42"/>
      <c r="PNM11" s="42"/>
      <c r="PNN11" s="42"/>
      <c r="PNO11" s="42"/>
      <c r="PNP11" s="42"/>
      <c r="PNQ11" s="42"/>
      <c r="PNR11" s="42"/>
      <c r="PNS11" s="42"/>
      <c r="PNT11" s="42"/>
      <c r="PNU11" s="42"/>
      <c r="PNV11" s="42"/>
      <c r="PNW11" s="42"/>
      <c r="PNX11" s="42"/>
      <c r="PNY11" s="42"/>
      <c r="PNZ11" s="42"/>
      <c r="POA11" s="42"/>
      <c r="POB11" s="42"/>
      <c r="POC11" s="42"/>
      <c r="POD11" s="42"/>
      <c r="POE11" s="42"/>
      <c r="POF11" s="42"/>
      <c r="POG11" s="42"/>
      <c r="POH11" s="42"/>
      <c r="POI11" s="42"/>
      <c r="POJ11" s="42"/>
      <c r="POK11" s="42"/>
      <c r="POL11" s="42"/>
      <c r="POM11" s="42"/>
      <c r="PON11" s="42"/>
      <c r="POO11" s="42"/>
      <c r="POP11" s="42"/>
      <c r="POQ11" s="42"/>
      <c r="POR11" s="42"/>
      <c r="POS11" s="42"/>
      <c r="POT11" s="42"/>
      <c r="POU11" s="42"/>
      <c r="POV11" s="42"/>
      <c r="POW11" s="42"/>
      <c r="POX11" s="42"/>
      <c r="POY11" s="42"/>
      <c r="POZ11" s="42"/>
      <c r="PPA11" s="42"/>
      <c r="PPB11" s="42"/>
      <c r="PPC11" s="42"/>
      <c r="PPD11" s="42"/>
      <c r="PPE11" s="42"/>
      <c r="PPF11" s="42"/>
      <c r="PPG11" s="42"/>
      <c r="PPH11" s="42"/>
      <c r="PPI11" s="42"/>
      <c r="PPJ11" s="42"/>
      <c r="PPK11" s="42"/>
      <c r="PPL11" s="42"/>
      <c r="PPM11" s="42"/>
      <c r="PPN11" s="42"/>
      <c r="PPO11" s="42"/>
      <c r="PPP11" s="42"/>
      <c r="PPQ11" s="42"/>
      <c r="PPR11" s="42"/>
      <c r="PPS11" s="42"/>
      <c r="PPT11" s="42"/>
      <c r="PPU11" s="42"/>
      <c r="PPV11" s="42"/>
      <c r="PPW11" s="42"/>
      <c r="PPX11" s="42"/>
      <c r="PPY11" s="42"/>
      <c r="PPZ11" s="42"/>
      <c r="PQA11" s="42"/>
      <c r="PQB11" s="42"/>
      <c r="PQC11" s="42"/>
      <c r="PQD11" s="42"/>
      <c r="PQE11" s="42"/>
      <c r="PQF11" s="42"/>
      <c r="PQG11" s="42"/>
      <c r="PQH11" s="42"/>
      <c r="PQI11" s="42"/>
      <c r="PQJ11" s="42"/>
      <c r="PQK11" s="42"/>
      <c r="PQL11" s="42"/>
      <c r="PQM11" s="42"/>
      <c r="PQN11" s="42"/>
      <c r="PQO11" s="42"/>
      <c r="PQP11" s="42"/>
      <c r="PQQ11" s="42"/>
      <c r="PQR11" s="42"/>
      <c r="PQS11" s="42"/>
      <c r="PQT11" s="42"/>
      <c r="PQU11" s="42"/>
      <c r="PQV11" s="42"/>
      <c r="PQW11" s="42"/>
      <c r="PQX11" s="42"/>
      <c r="PQY11" s="42"/>
      <c r="PQZ11" s="42"/>
      <c r="PRA11" s="42"/>
      <c r="PRB11" s="42"/>
      <c r="PRC11" s="42"/>
      <c r="PRD11" s="42"/>
      <c r="PRE11" s="42"/>
      <c r="PRF11" s="42"/>
      <c r="PRG11" s="42"/>
      <c r="PRH11" s="42"/>
      <c r="PRI11" s="42"/>
      <c r="PRJ11" s="42"/>
      <c r="PRK11" s="42"/>
      <c r="PRL11" s="42"/>
      <c r="PRM11" s="42"/>
      <c r="PRN11" s="42"/>
      <c r="PRO11" s="42"/>
      <c r="PRP11" s="42"/>
      <c r="PRQ11" s="42"/>
      <c r="PRR11" s="42"/>
      <c r="PRS11" s="42"/>
      <c r="PRT11" s="42"/>
      <c r="PRU11" s="42"/>
      <c r="PRV11" s="42"/>
      <c r="PRW11" s="42"/>
      <c r="PRX11" s="42"/>
      <c r="PRY11" s="42"/>
      <c r="PRZ11" s="42"/>
      <c r="PSA11" s="42"/>
      <c r="PSB11" s="42"/>
      <c r="PSC11" s="42"/>
      <c r="PSD11" s="42"/>
      <c r="PSE11" s="42"/>
      <c r="PSF11" s="42"/>
      <c r="PSG11" s="42"/>
      <c r="PSH11" s="42"/>
      <c r="PSI11" s="42"/>
      <c r="PSJ11" s="42"/>
      <c r="PSK11" s="42"/>
      <c r="PSL11" s="42"/>
      <c r="PSM11" s="42"/>
      <c r="PSN11" s="42"/>
      <c r="PSO11" s="42"/>
      <c r="PSP11" s="42"/>
      <c r="PSQ11" s="42"/>
      <c r="PSR11" s="42"/>
      <c r="PSS11" s="42"/>
      <c r="PST11" s="42"/>
      <c r="PSU11" s="42"/>
      <c r="PSV11" s="42"/>
      <c r="PSW11" s="42"/>
      <c r="PSX11" s="42"/>
      <c r="PSY11" s="42"/>
      <c r="PSZ11" s="42"/>
      <c r="PTA11" s="42"/>
      <c r="PTB11" s="42"/>
      <c r="PTC11" s="42"/>
      <c r="PTD11" s="42"/>
      <c r="PTE11" s="42"/>
      <c r="PTF11" s="42"/>
      <c r="PTG11" s="42"/>
      <c r="PTH11" s="42"/>
      <c r="PTI11" s="42"/>
      <c r="PTJ11" s="42"/>
      <c r="PTK11" s="42"/>
      <c r="PTL11" s="42"/>
      <c r="PTM11" s="42"/>
      <c r="PTN11" s="42"/>
      <c r="PTO11" s="42"/>
      <c r="PTP11" s="42"/>
      <c r="PTQ11" s="42"/>
      <c r="PTR11" s="42"/>
      <c r="PTS11" s="42"/>
      <c r="PTT11" s="42"/>
      <c r="PTU11" s="42"/>
      <c r="PTV11" s="42"/>
      <c r="PTW11" s="42"/>
      <c r="PTX11" s="42"/>
      <c r="PTY11" s="42"/>
      <c r="PTZ11" s="42"/>
      <c r="PUA11" s="42"/>
      <c r="PUB11" s="42"/>
      <c r="PUC11" s="42"/>
      <c r="PUD11" s="42"/>
      <c r="PUE11" s="42"/>
      <c r="PUF11" s="42"/>
      <c r="PUG11" s="42"/>
      <c r="PUH11" s="42"/>
      <c r="PUI11" s="42"/>
      <c r="PUJ11" s="42"/>
      <c r="PUK11" s="42"/>
      <c r="PUL11" s="42"/>
      <c r="PUM11" s="42"/>
      <c r="PUN11" s="42"/>
      <c r="PUO11" s="42"/>
      <c r="PUP11" s="42"/>
      <c r="PUQ11" s="42"/>
      <c r="PUR11" s="42"/>
      <c r="PUS11" s="42"/>
      <c r="PUT11" s="42"/>
      <c r="PUU11" s="42"/>
      <c r="PUV11" s="42"/>
      <c r="PUW11" s="42"/>
      <c r="PUX11" s="42"/>
      <c r="PUY11" s="42"/>
      <c r="PUZ11" s="42"/>
      <c r="PVA11" s="42"/>
      <c r="PVB11" s="42"/>
      <c r="PVC11" s="42"/>
      <c r="PVD11" s="42"/>
      <c r="PVE11" s="42"/>
      <c r="PVF11" s="42"/>
      <c r="PVG11" s="42"/>
      <c r="PVH11" s="42"/>
      <c r="PVI11" s="42"/>
      <c r="PVJ11" s="42"/>
      <c r="PVK11" s="42"/>
      <c r="PVL11" s="42"/>
      <c r="PVM11" s="42"/>
      <c r="PVN11" s="42"/>
      <c r="PVO11" s="42"/>
      <c r="PVP11" s="42"/>
      <c r="PVQ11" s="42"/>
      <c r="PVR11" s="42"/>
      <c r="PVS11" s="42"/>
      <c r="PVT11" s="42"/>
      <c r="PVU11" s="42"/>
      <c r="PVV11" s="42"/>
      <c r="PVW11" s="42"/>
      <c r="PVX11" s="42"/>
      <c r="PVY11" s="42"/>
      <c r="PVZ11" s="42"/>
      <c r="PWA11" s="42"/>
      <c r="PWB11" s="42"/>
      <c r="PWC11" s="42"/>
      <c r="PWD11" s="42"/>
      <c r="PWE11" s="42"/>
      <c r="PWF11" s="42"/>
      <c r="PWG11" s="42"/>
      <c r="PWH11" s="42"/>
      <c r="PWI11" s="42"/>
      <c r="PWJ11" s="42"/>
      <c r="PWK11" s="42"/>
      <c r="PWL11" s="42"/>
      <c r="PWM11" s="42"/>
      <c r="PWN11" s="42"/>
      <c r="PWO11" s="42"/>
      <c r="PWP11" s="42"/>
      <c r="PWQ11" s="42"/>
      <c r="PWR11" s="42"/>
      <c r="PWS11" s="42"/>
      <c r="PWT11" s="42"/>
      <c r="PWU11" s="42"/>
      <c r="PWV11" s="42"/>
      <c r="PWW11" s="42"/>
      <c r="PWX11" s="42"/>
      <c r="PWY11" s="42"/>
      <c r="PWZ11" s="42"/>
      <c r="PXA11" s="42"/>
      <c r="PXB11" s="42"/>
      <c r="PXC11" s="42"/>
      <c r="PXD11" s="42"/>
      <c r="PXE11" s="42"/>
      <c r="PXF11" s="42"/>
      <c r="PXG11" s="42"/>
      <c r="PXH11" s="42"/>
      <c r="PXI11" s="42"/>
      <c r="PXJ11" s="42"/>
      <c r="PXK11" s="42"/>
      <c r="PXL11" s="42"/>
      <c r="PXM11" s="42"/>
      <c r="PXN11" s="42"/>
      <c r="PXO11" s="42"/>
      <c r="PXP11" s="42"/>
      <c r="PXQ11" s="42"/>
      <c r="PXR11" s="42"/>
      <c r="PXS11" s="42"/>
      <c r="PXT11" s="42"/>
      <c r="PXU11" s="42"/>
      <c r="PXV11" s="42"/>
      <c r="PXW11" s="42"/>
      <c r="PXX11" s="42"/>
      <c r="PXY11" s="42"/>
      <c r="PXZ11" s="42"/>
      <c r="PYA11" s="42"/>
      <c r="PYB11" s="42"/>
      <c r="PYC11" s="42"/>
      <c r="PYD11" s="42"/>
      <c r="PYE11" s="42"/>
      <c r="PYF11" s="42"/>
      <c r="PYG11" s="42"/>
      <c r="PYH11" s="42"/>
      <c r="PYI11" s="42"/>
      <c r="PYJ11" s="42"/>
      <c r="PYK11" s="42"/>
      <c r="PYL11" s="42"/>
      <c r="PYM11" s="42"/>
      <c r="PYN11" s="42"/>
      <c r="PYO11" s="42"/>
      <c r="PYP11" s="42"/>
      <c r="PYQ11" s="42"/>
      <c r="PYR11" s="42"/>
      <c r="PYS11" s="42"/>
      <c r="PYT11" s="42"/>
      <c r="PYU11" s="42"/>
      <c r="PYV11" s="42"/>
      <c r="PYW11" s="42"/>
      <c r="PYX11" s="42"/>
      <c r="PYY11" s="42"/>
      <c r="PYZ11" s="42"/>
      <c r="PZA11" s="42"/>
      <c r="PZB11" s="42"/>
      <c r="PZC11" s="42"/>
      <c r="PZD11" s="42"/>
      <c r="PZE11" s="42"/>
      <c r="PZF11" s="42"/>
      <c r="PZG11" s="42"/>
      <c r="PZH11" s="42"/>
      <c r="PZI11" s="42"/>
      <c r="PZJ11" s="42"/>
      <c r="PZK11" s="42"/>
      <c r="PZL11" s="42"/>
      <c r="PZM11" s="42"/>
      <c r="PZN11" s="42"/>
      <c r="PZO11" s="42"/>
      <c r="PZP11" s="42"/>
      <c r="PZQ11" s="42"/>
      <c r="PZR11" s="42"/>
      <c r="PZS11" s="42"/>
      <c r="PZT11" s="42"/>
      <c r="PZU11" s="42"/>
      <c r="PZV11" s="42"/>
      <c r="PZW11" s="42"/>
      <c r="PZX11" s="42"/>
      <c r="PZY11" s="42"/>
      <c r="PZZ11" s="42"/>
      <c r="QAA11" s="42"/>
      <c r="QAB11" s="42"/>
      <c r="QAC11" s="42"/>
      <c r="QAD11" s="42"/>
      <c r="QAE11" s="42"/>
      <c r="QAF11" s="42"/>
      <c r="QAG11" s="42"/>
      <c r="QAH11" s="42"/>
      <c r="QAI11" s="42"/>
      <c r="QAJ11" s="42"/>
      <c r="QAK11" s="42"/>
      <c r="QAL11" s="42"/>
      <c r="QAM11" s="42"/>
      <c r="QAN11" s="42"/>
      <c r="QAO11" s="42"/>
      <c r="QAP11" s="42"/>
      <c r="QAQ11" s="42"/>
      <c r="QAR11" s="42"/>
      <c r="QAS11" s="42"/>
      <c r="QAT11" s="42"/>
      <c r="QAU11" s="42"/>
      <c r="QAV11" s="42"/>
      <c r="QAW11" s="42"/>
      <c r="QAX11" s="42"/>
      <c r="QAY11" s="42"/>
      <c r="QAZ11" s="42"/>
      <c r="QBA11" s="42"/>
      <c r="QBB11" s="42"/>
      <c r="QBC11" s="42"/>
      <c r="QBD11" s="42"/>
      <c r="QBE11" s="42"/>
      <c r="QBF11" s="42"/>
      <c r="QBG11" s="42"/>
      <c r="QBH11" s="42"/>
      <c r="QBI11" s="42"/>
      <c r="QBJ11" s="42"/>
      <c r="QBK11" s="42"/>
      <c r="QBL11" s="42"/>
      <c r="QBM11" s="42"/>
      <c r="QBN11" s="42"/>
      <c r="QBO11" s="42"/>
      <c r="QBP11" s="42"/>
      <c r="QBQ11" s="42"/>
      <c r="QBR11" s="42"/>
      <c r="QBS11" s="42"/>
      <c r="QBT11" s="42"/>
      <c r="QBU11" s="42"/>
      <c r="QBV11" s="42"/>
      <c r="QBW11" s="42"/>
      <c r="QBX11" s="42"/>
      <c r="QBY11" s="42"/>
      <c r="QBZ11" s="42"/>
      <c r="QCA11" s="42"/>
      <c r="QCB11" s="42"/>
      <c r="QCC11" s="42"/>
      <c r="QCD11" s="42"/>
      <c r="QCE11" s="42"/>
      <c r="QCF11" s="42"/>
      <c r="QCG11" s="42"/>
      <c r="QCH11" s="42"/>
      <c r="QCI11" s="42"/>
      <c r="QCJ11" s="42"/>
      <c r="QCK11" s="42"/>
      <c r="QCL11" s="42"/>
      <c r="QCM11" s="42"/>
      <c r="QCN11" s="42"/>
      <c r="QCO11" s="42"/>
      <c r="QCP11" s="42"/>
      <c r="QCQ11" s="42"/>
      <c r="QCR11" s="42"/>
      <c r="QCS11" s="42"/>
      <c r="QCT11" s="42"/>
      <c r="QCU11" s="42"/>
      <c r="QCV11" s="42"/>
      <c r="QCW11" s="42"/>
      <c r="QCX11" s="42"/>
      <c r="QCY11" s="42"/>
      <c r="QCZ11" s="42"/>
      <c r="QDA11" s="42"/>
      <c r="QDB11" s="42"/>
      <c r="QDC11" s="42"/>
      <c r="QDD11" s="42"/>
      <c r="QDE11" s="42"/>
      <c r="QDF11" s="42"/>
      <c r="QDG11" s="42"/>
      <c r="QDH11" s="42"/>
      <c r="QDI11" s="42"/>
      <c r="QDJ11" s="42"/>
      <c r="QDK11" s="42"/>
      <c r="QDL11" s="42"/>
      <c r="QDM11" s="42"/>
      <c r="QDN11" s="42"/>
      <c r="QDO11" s="42"/>
      <c r="QDP11" s="42"/>
      <c r="QDQ11" s="42"/>
      <c r="QDR11" s="42"/>
      <c r="QDS11" s="42"/>
      <c r="QDT11" s="42"/>
      <c r="QDU11" s="42"/>
      <c r="QDV11" s="42"/>
      <c r="QDW11" s="42"/>
      <c r="QDX11" s="42"/>
      <c r="QDY11" s="42"/>
      <c r="QDZ11" s="42"/>
      <c r="QEA11" s="42"/>
      <c r="QEB11" s="42"/>
      <c r="QEC11" s="42"/>
      <c r="QED11" s="42"/>
      <c r="QEE11" s="42"/>
      <c r="QEF11" s="42"/>
      <c r="QEG11" s="42"/>
      <c r="QEH11" s="42"/>
      <c r="QEI11" s="42"/>
      <c r="QEJ11" s="42"/>
      <c r="QEK11" s="42"/>
      <c r="QEL11" s="42"/>
      <c r="QEM11" s="42"/>
      <c r="QEN11" s="42"/>
      <c r="QEO11" s="42"/>
      <c r="QEP11" s="42"/>
      <c r="QEQ11" s="42"/>
      <c r="QER11" s="42"/>
      <c r="QES11" s="42"/>
      <c r="QET11" s="42"/>
      <c r="QEU11" s="42"/>
      <c r="QEV11" s="42"/>
      <c r="QEW11" s="42"/>
      <c r="QEX11" s="42"/>
      <c r="QEY11" s="42"/>
      <c r="QEZ11" s="42"/>
      <c r="QFA11" s="42"/>
      <c r="QFB11" s="42"/>
      <c r="QFC11" s="42"/>
      <c r="QFD11" s="42"/>
      <c r="QFE11" s="42"/>
      <c r="QFF11" s="42"/>
      <c r="QFG11" s="42"/>
      <c r="QFH11" s="42"/>
      <c r="QFI11" s="42"/>
      <c r="QFJ11" s="42"/>
      <c r="QFK11" s="42"/>
      <c r="QFL11" s="42"/>
      <c r="QFM11" s="42"/>
      <c r="QFN11" s="42"/>
      <c r="QFO11" s="42"/>
      <c r="QFP11" s="42"/>
      <c r="QFQ11" s="42"/>
      <c r="QFR11" s="42"/>
      <c r="QFS11" s="42"/>
      <c r="QFT11" s="42"/>
      <c r="QFU11" s="42"/>
      <c r="QFV11" s="42"/>
      <c r="QFW11" s="42"/>
      <c r="QFX11" s="42"/>
      <c r="QFY11" s="42"/>
      <c r="QFZ11" s="42"/>
      <c r="QGA11" s="42"/>
      <c r="QGB11" s="42"/>
      <c r="QGC11" s="42"/>
      <c r="QGD11" s="42"/>
      <c r="QGE11" s="42"/>
      <c r="QGF11" s="42"/>
      <c r="QGG11" s="42"/>
      <c r="QGH11" s="42"/>
      <c r="QGI11" s="42"/>
      <c r="QGJ11" s="42"/>
      <c r="QGK11" s="42"/>
      <c r="QGL11" s="42"/>
      <c r="QGM11" s="42"/>
      <c r="QGN11" s="42"/>
      <c r="QGO11" s="42"/>
      <c r="QGP11" s="42"/>
      <c r="QGQ11" s="42"/>
      <c r="QGR11" s="42"/>
      <c r="QGS11" s="42"/>
      <c r="QGT11" s="42"/>
      <c r="QGU11" s="42"/>
      <c r="QGV11" s="42"/>
      <c r="QGW11" s="42"/>
      <c r="QGX11" s="42"/>
      <c r="QGY11" s="42"/>
      <c r="QGZ11" s="42"/>
      <c r="QHA11" s="42"/>
      <c r="QHB11" s="42"/>
      <c r="QHC11" s="42"/>
      <c r="QHD11" s="42"/>
      <c r="QHE11" s="42"/>
      <c r="QHF11" s="42"/>
      <c r="QHG11" s="42"/>
      <c r="QHH11" s="42"/>
      <c r="QHI11" s="42"/>
      <c r="QHJ11" s="42"/>
      <c r="QHK11" s="42"/>
      <c r="QHL11" s="42"/>
      <c r="QHM11" s="42"/>
      <c r="QHN11" s="42"/>
      <c r="QHO11" s="42"/>
      <c r="QHP11" s="42"/>
      <c r="QHQ11" s="42"/>
      <c r="QHR11" s="42"/>
      <c r="QHS11" s="42"/>
      <c r="QHT11" s="42"/>
      <c r="QHU11" s="42"/>
      <c r="QHV11" s="42"/>
      <c r="QHW11" s="42"/>
      <c r="QHX11" s="42"/>
      <c r="QHY11" s="42"/>
      <c r="QHZ11" s="42"/>
      <c r="QIA11" s="42"/>
      <c r="QIB11" s="42"/>
      <c r="QIC11" s="42"/>
      <c r="QID11" s="42"/>
      <c r="QIE11" s="42"/>
      <c r="QIF11" s="42"/>
      <c r="QIG11" s="42"/>
      <c r="QIH11" s="42"/>
      <c r="QII11" s="42"/>
      <c r="QIJ11" s="42"/>
      <c r="QIK11" s="42"/>
      <c r="QIL11" s="42"/>
      <c r="QIM11" s="42"/>
      <c r="QIN11" s="42"/>
      <c r="QIO11" s="42"/>
      <c r="QIP11" s="42"/>
      <c r="QIQ11" s="42"/>
      <c r="QIR11" s="42"/>
      <c r="QIS11" s="42"/>
      <c r="QIT11" s="42"/>
      <c r="QIU11" s="42"/>
      <c r="QIV11" s="42"/>
      <c r="QIW11" s="42"/>
      <c r="QIX11" s="42"/>
      <c r="QIY11" s="42"/>
      <c r="QIZ11" s="42"/>
      <c r="QJA11" s="42"/>
      <c r="QJB11" s="42"/>
      <c r="QJC11" s="42"/>
      <c r="QJD11" s="42"/>
      <c r="QJE11" s="42"/>
      <c r="QJF11" s="42"/>
      <c r="QJG11" s="42"/>
      <c r="QJH11" s="42"/>
      <c r="QJI11" s="42"/>
      <c r="QJJ11" s="42"/>
      <c r="QJK11" s="42"/>
      <c r="QJL11" s="42"/>
      <c r="QJM11" s="42"/>
      <c r="QJN11" s="42"/>
      <c r="QJO11" s="42"/>
      <c r="QJP11" s="42"/>
      <c r="QJQ11" s="42"/>
      <c r="QJR11" s="42"/>
      <c r="QJS11" s="42"/>
      <c r="QJT11" s="42"/>
      <c r="QJU11" s="42"/>
      <c r="QJV11" s="42"/>
      <c r="QJW11" s="42"/>
      <c r="QJX11" s="42"/>
      <c r="QJY11" s="42"/>
      <c r="QJZ11" s="42"/>
      <c r="QKA11" s="42"/>
      <c r="QKB11" s="42"/>
      <c r="QKC11" s="42"/>
      <c r="QKD11" s="42"/>
      <c r="QKE11" s="42"/>
      <c r="QKF11" s="42"/>
      <c r="QKG11" s="42"/>
      <c r="QKH11" s="42"/>
      <c r="QKI11" s="42"/>
      <c r="QKJ11" s="42"/>
      <c r="QKK11" s="42"/>
      <c r="QKL11" s="42"/>
      <c r="QKM11" s="42"/>
      <c r="QKN11" s="42"/>
      <c r="QKO11" s="42"/>
      <c r="QKP11" s="42"/>
      <c r="QKQ11" s="42"/>
      <c r="QKR11" s="42"/>
      <c r="QKS11" s="42"/>
      <c r="QKT11" s="42"/>
      <c r="QKU11" s="42"/>
      <c r="QKV11" s="42"/>
      <c r="QKW11" s="42"/>
      <c r="QKX11" s="42"/>
      <c r="QKY11" s="42"/>
      <c r="QKZ11" s="42"/>
      <c r="QLA11" s="42"/>
      <c r="QLB11" s="42"/>
      <c r="QLC11" s="42"/>
      <c r="QLD11" s="42"/>
      <c r="QLE11" s="42"/>
      <c r="QLF11" s="42"/>
      <c r="QLG11" s="42"/>
      <c r="QLH11" s="42"/>
      <c r="QLI11" s="42"/>
      <c r="QLJ11" s="42"/>
      <c r="QLK11" s="42"/>
      <c r="QLL11" s="42"/>
      <c r="QLM11" s="42"/>
      <c r="QLN11" s="42"/>
      <c r="QLO11" s="42"/>
      <c r="QLP11" s="42"/>
      <c r="QLQ11" s="42"/>
      <c r="QLR11" s="42"/>
      <c r="QLS11" s="42"/>
      <c r="QLT11" s="42"/>
      <c r="QLU11" s="42"/>
      <c r="QLV11" s="42"/>
      <c r="QLW11" s="42"/>
      <c r="QLX11" s="42"/>
      <c r="QLY11" s="42"/>
      <c r="QLZ11" s="42"/>
      <c r="QMA11" s="42"/>
      <c r="QMB11" s="42"/>
      <c r="QMC11" s="42"/>
      <c r="QMD11" s="42"/>
      <c r="QME11" s="42"/>
      <c r="QMF11" s="42"/>
      <c r="QMG11" s="42"/>
      <c r="QMH11" s="42"/>
      <c r="QMI11" s="42"/>
      <c r="QMJ11" s="42"/>
      <c r="QMK11" s="42"/>
      <c r="QML11" s="42"/>
      <c r="QMM11" s="42"/>
      <c r="QMN11" s="42"/>
      <c r="QMO11" s="42"/>
      <c r="QMP11" s="42"/>
      <c r="QMQ11" s="42"/>
      <c r="QMR11" s="42"/>
      <c r="QMS11" s="42"/>
      <c r="QMT11" s="42"/>
      <c r="QMU11" s="42"/>
      <c r="QMV11" s="42"/>
      <c r="QMW11" s="42"/>
      <c r="QMX11" s="42"/>
      <c r="QMY11" s="42"/>
      <c r="QMZ11" s="42"/>
      <c r="QNA11" s="42"/>
      <c r="QNB11" s="42"/>
      <c r="QNC11" s="42"/>
      <c r="QND11" s="42"/>
      <c r="QNE11" s="42"/>
      <c r="QNF11" s="42"/>
      <c r="QNG11" s="42"/>
      <c r="QNH11" s="42"/>
      <c r="QNI11" s="42"/>
      <c r="QNJ11" s="42"/>
      <c r="QNK11" s="42"/>
      <c r="QNL11" s="42"/>
      <c r="QNM11" s="42"/>
      <c r="QNN11" s="42"/>
      <c r="QNO11" s="42"/>
      <c r="QNP11" s="42"/>
      <c r="QNQ11" s="42"/>
      <c r="QNR11" s="42"/>
      <c r="QNS11" s="42"/>
      <c r="QNT11" s="42"/>
      <c r="QNU11" s="42"/>
      <c r="QNV11" s="42"/>
      <c r="QNW11" s="42"/>
      <c r="QNX11" s="42"/>
      <c r="QNY11" s="42"/>
      <c r="QNZ11" s="42"/>
      <c r="QOA11" s="42"/>
      <c r="QOB11" s="42"/>
      <c r="QOC11" s="42"/>
      <c r="QOD11" s="42"/>
      <c r="QOE11" s="42"/>
      <c r="QOF11" s="42"/>
      <c r="QOG11" s="42"/>
      <c r="QOH11" s="42"/>
      <c r="QOI11" s="42"/>
      <c r="QOJ11" s="42"/>
      <c r="QOK11" s="42"/>
      <c r="QOL11" s="42"/>
      <c r="QOM11" s="42"/>
      <c r="QON11" s="42"/>
      <c r="QOO11" s="42"/>
      <c r="QOP11" s="42"/>
      <c r="QOQ11" s="42"/>
      <c r="QOR11" s="42"/>
      <c r="QOS11" s="42"/>
      <c r="QOT11" s="42"/>
      <c r="QOU11" s="42"/>
      <c r="QOV11" s="42"/>
      <c r="QOW11" s="42"/>
      <c r="QOX11" s="42"/>
      <c r="QOY11" s="42"/>
      <c r="QOZ11" s="42"/>
      <c r="QPA11" s="42"/>
      <c r="QPB11" s="42"/>
      <c r="QPC11" s="42"/>
      <c r="QPD11" s="42"/>
      <c r="QPE11" s="42"/>
      <c r="QPF11" s="42"/>
      <c r="QPG11" s="42"/>
      <c r="QPH11" s="42"/>
      <c r="QPI11" s="42"/>
      <c r="QPJ11" s="42"/>
      <c r="QPK11" s="42"/>
      <c r="QPL11" s="42"/>
      <c r="QPM11" s="42"/>
      <c r="QPN11" s="42"/>
      <c r="QPO11" s="42"/>
      <c r="QPP11" s="42"/>
      <c r="QPQ11" s="42"/>
      <c r="QPR11" s="42"/>
      <c r="QPS11" s="42"/>
      <c r="QPT11" s="42"/>
      <c r="QPU11" s="42"/>
      <c r="QPV11" s="42"/>
      <c r="QPW11" s="42"/>
      <c r="QPX11" s="42"/>
      <c r="QPY11" s="42"/>
      <c r="QPZ11" s="42"/>
      <c r="QQA11" s="42"/>
      <c r="QQB11" s="42"/>
      <c r="QQC11" s="42"/>
      <c r="QQD11" s="42"/>
      <c r="QQE11" s="42"/>
      <c r="QQF11" s="42"/>
      <c r="QQG11" s="42"/>
      <c r="QQH11" s="42"/>
      <c r="QQI11" s="42"/>
      <c r="QQJ11" s="42"/>
      <c r="QQK11" s="42"/>
      <c r="QQL11" s="42"/>
      <c r="QQM11" s="42"/>
      <c r="QQN11" s="42"/>
      <c r="QQO11" s="42"/>
      <c r="QQP11" s="42"/>
      <c r="QQQ11" s="42"/>
      <c r="QQR11" s="42"/>
      <c r="QQS11" s="42"/>
      <c r="QQT11" s="42"/>
      <c r="QQU11" s="42"/>
      <c r="QQV11" s="42"/>
      <c r="QQW11" s="42"/>
      <c r="QQX11" s="42"/>
      <c r="QQY11" s="42"/>
      <c r="QQZ11" s="42"/>
      <c r="QRA11" s="42"/>
      <c r="QRB11" s="42"/>
      <c r="QRC11" s="42"/>
      <c r="QRD11" s="42"/>
      <c r="QRE11" s="42"/>
      <c r="QRF11" s="42"/>
      <c r="QRG11" s="42"/>
      <c r="QRH11" s="42"/>
      <c r="QRI11" s="42"/>
      <c r="QRJ11" s="42"/>
      <c r="QRK11" s="42"/>
      <c r="QRL11" s="42"/>
      <c r="QRM11" s="42"/>
      <c r="QRN11" s="42"/>
      <c r="QRO11" s="42"/>
      <c r="QRP11" s="42"/>
      <c r="QRQ11" s="42"/>
      <c r="QRR11" s="42"/>
      <c r="QRS11" s="42"/>
      <c r="QRT11" s="42"/>
      <c r="QRU11" s="42"/>
      <c r="QRV11" s="42"/>
      <c r="QRW11" s="42"/>
      <c r="QRX11" s="42"/>
      <c r="QRY11" s="42"/>
      <c r="QRZ11" s="42"/>
      <c r="QSA11" s="42"/>
      <c r="QSB11" s="42"/>
      <c r="QSC11" s="42"/>
      <c r="QSD11" s="42"/>
      <c r="QSE11" s="42"/>
      <c r="QSF11" s="42"/>
      <c r="QSG11" s="42"/>
      <c r="QSH11" s="42"/>
      <c r="QSI11" s="42"/>
      <c r="QSJ11" s="42"/>
      <c r="QSK11" s="42"/>
      <c r="QSL11" s="42"/>
      <c r="QSM11" s="42"/>
      <c r="QSN11" s="42"/>
      <c r="QSO11" s="42"/>
      <c r="QSP11" s="42"/>
      <c r="QSQ11" s="42"/>
      <c r="QSR11" s="42"/>
      <c r="QSS11" s="42"/>
      <c r="QST11" s="42"/>
      <c r="QSU11" s="42"/>
      <c r="QSV11" s="42"/>
      <c r="QSW11" s="42"/>
      <c r="QSX11" s="42"/>
      <c r="QSY11" s="42"/>
      <c r="QSZ11" s="42"/>
      <c r="QTA11" s="42"/>
      <c r="QTB11" s="42"/>
      <c r="QTC11" s="42"/>
      <c r="QTD11" s="42"/>
      <c r="QTE11" s="42"/>
      <c r="QTF11" s="42"/>
      <c r="QTG11" s="42"/>
      <c r="QTH11" s="42"/>
      <c r="QTI11" s="42"/>
      <c r="QTJ11" s="42"/>
      <c r="QTK11" s="42"/>
      <c r="QTL11" s="42"/>
      <c r="QTM11" s="42"/>
      <c r="QTN11" s="42"/>
      <c r="QTO11" s="42"/>
      <c r="QTP11" s="42"/>
      <c r="QTQ11" s="42"/>
      <c r="QTR11" s="42"/>
      <c r="QTS11" s="42"/>
      <c r="QTT11" s="42"/>
      <c r="QTU11" s="42"/>
      <c r="QTV11" s="42"/>
      <c r="QTW11" s="42"/>
      <c r="QTX11" s="42"/>
      <c r="QTY11" s="42"/>
      <c r="QTZ11" s="42"/>
      <c r="QUA11" s="42"/>
      <c r="QUB11" s="42"/>
      <c r="QUC11" s="42"/>
      <c r="QUD11" s="42"/>
      <c r="QUE11" s="42"/>
      <c r="QUF11" s="42"/>
      <c r="QUG11" s="42"/>
      <c r="QUH11" s="42"/>
      <c r="QUI11" s="42"/>
      <c r="QUJ11" s="42"/>
      <c r="QUK11" s="42"/>
      <c r="QUL11" s="42"/>
      <c r="QUM11" s="42"/>
      <c r="QUN11" s="42"/>
      <c r="QUO11" s="42"/>
      <c r="QUP11" s="42"/>
      <c r="QUQ11" s="42"/>
      <c r="QUR11" s="42"/>
      <c r="QUS11" s="42"/>
      <c r="QUT11" s="42"/>
      <c r="QUU11" s="42"/>
      <c r="QUV11" s="42"/>
      <c r="QUW11" s="42"/>
      <c r="QUX11" s="42"/>
      <c r="QUY11" s="42"/>
      <c r="QUZ11" s="42"/>
      <c r="QVA11" s="42"/>
      <c r="QVB11" s="42"/>
      <c r="QVC11" s="42"/>
      <c r="QVD11" s="42"/>
      <c r="QVE11" s="42"/>
      <c r="QVF11" s="42"/>
      <c r="QVG11" s="42"/>
      <c r="QVH11" s="42"/>
      <c r="QVI11" s="42"/>
      <c r="QVJ11" s="42"/>
      <c r="QVK11" s="42"/>
      <c r="QVL11" s="42"/>
      <c r="QVM11" s="42"/>
      <c r="QVN11" s="42"/>
      <c r="QVO11" s="42"/>
      <c r="QVP11" s="42"/>
      <c r="QVQ11" s="42"/>
      <c r="QVR11" s="42"/>
      <c r="QVS11" s="42"/>
      <c r="QVT11" s="42"/>
      <c r="QVU11" s="42"/>
      <c r="QVV11" s="42"/>
      <c r="QVW11" s="42"/>
      <c r="QVX11" s="42"/>
      <c r="QVY11" s="42"/>
      <c r="QVZ11" s="42"/>
      <c r="QWA11" s="42"/>
      <c r="QWB11" s="42"/>
      <c r="QWC11" s="42"/>
      <c r="QWD11" s="42"/>
      <c r="QWE11" s="42"/>
      <c r="QWF11" s="42"/>
      <c r="QWG11" s="42"/>
      <c r="QWH11" s="42"/>
      <c r="QWI11" s="42"/>
      <c r="QWJ11" s="42"/>
      <c r="QWK11" s="42"/>
      <c r="QWL11" s="42"/>
      <c r="QWM11" s="42"/>
      <c r="QWN11" s="42"/>
      <c r="QWO11" s="42"/>
      <c r="QWP11" s="42"/>
      <c r="QWQ11" s="42"/>
      <c r="QWR11" s="42"/>
      <c r="QWS11" s="42"/>
      <c r="QWT11" s="42"/>
      <c r="QWU11" s="42"/>
      <c r="QWV11" s="42"/>
      <c r="QWW11" s="42"/>
      <c r="QWX11" s="42"/>
      <c r="QWY11" s="42"/>
      <c r="QWZ11" s="42"/>
      <c r="QXA11" s="42"/>
      <c r="QXB11" s="42"/>
      <c r="QXC11" s="42"/>
      <c r="QXD11" s="42"/>
      <c r="QXE11" s="42"/>
      <c r="QXF11" s="42"/>
      <c r="QXG11" s="42"/>
      <c r="QXH11" s="42"/>
      <c r="QXI11" s="42"/>
      <c r="QXJ11" s="42"/>
      <c r="QXK11" s="42"/>
      <c r="QXL11" s="42"/>
      <c r="QXM11" s="42"/>
      <c r="QXN11" s="42"/>
      <c r="QXO11" s="42"/>
      <c r="QXP11" s="42"/>
      <c r="QXQ11" s="42"/>
      <c r="QXR11" s="42"/>
      <c r="QXS11" s="42"/>
      <c r="QXT11" s="42"/>
      <c r="QXU11" s="42"/>
      <c r="QXV11" s="42"/>
      <c r="QXW11" s="42"/>
      <c r="QXX11" s="42"/>
      <c r="QXY11" s="42"/>
      <c r="QXZ11" s="42"/>
      <c r="QYA11" s="42"/>
      <c r="QYB11" s="42"/>
      <c r="QYC11" s="42"/>
      <c r="QYD11" s="42"/>
      <c r="QYE11" s="42"/>
      <c r="QYF11" s="42"/>
      <c r="QYG11" s="42"/>
      <c r="QYH11" s="42"/>
      <c r="QYI11" s="42"/>
      <c r="QYJ11" s="42"/>
      <c r="QYK11" s="42"/>
      <c r="QYL11" s="42"/>
      <c r="QYM11" s="42"/>
      <c r="QYN11" s="42"/>
      <c r="QYO11" s="42"/>
      <c r="QYP11" s="42"/>
      <c r="QYQ11" s="42"/>
      <c r="QYR11" s="42"/>
      <c r="QYS11" s="42"/>
      <c r="QYT11" s="42"/>
      <c r="QYU11" s="42"/>
      <c r="QYV11" s="42"/>
      <c r="QYW11" s="42"/>
      <c r="QYX11" s="42"/>
      <c r="QYY11" s="42"/>
      <c r="QYZ11" s="42"/>
      <c r="QZA11" s="42"/>
      <c r="QZB11" s="42"/>
      <c r="QZC11" s="42"/>
      <c r="QZD11" s="42"/>
      <c r="QZE11" s="42"/>
      <c r="QZF11" s="42"/>
      <c r="QZG11" s="42"/>
      <c r="QZH11" s="42"/>
      <c r="QZI11" s="42"/>
      <c r="QZJ11" s="42"/>
      <c r="QZK11" s="42"/>
      <c r="QZL11" s="42"/>
      <c r="QZM11" s="42"/>
      <c r="QZN11" s="42"/>
      <c r="QZO11" s="42"/>
      <c r="QZP11" s="42"/>
      <c r="QZQ11" s="42"/>
      <c r="QZR11" s="42"/>
      <c r="QZS11" s="42"/>
      <c r="QZT11" s="42"/>
      <c r="QZU11" s="42"/>
      <c r="QZV11" s="42"/>
      <c r="QZW11" s="42"/>
      <c r="QZX11" s="42"/>
      <c r="QZY11" s="42"/>
      <c r="QZZ11" s="42"/>
      <c r="RAA11" s="42"/>
      <c r="RAB11" s="42"/>
      <c r="RAC11" s="42"/>
      <c r="RAD11" s="42"/>
      <c r="RAE11" s="42"/>
      <c r="RAF11" s="42"/>
      <c r="RAG11" s="42"/>
      <c r="RAH11" s="42"/>
      <c r="RAI11" s="42"/>
      <c r="RAJ11" s="42"/>
      <c r="RAK11" s="42"/>
      <c r="RAL11" s="42"/>
      <c r="RAM11" s="42"/>
      <c r="RAN11" s="42"/>
      <c r="RAO11" s="42"/>
      <c r="RAP11" s="42"/>
      <c r="RAQ11" s="42"/>
      <c r="RAR11" s="42"/>
      <c r="RAS11" s="42"/>
      <c r="RAT11" s="42"/>
      <c r="RAU11" s="42"/>
      <c r="RAV11" s="42"/>
      <c r="RAW11" s="42"/>
      <c r="RAX11" s="42"/>
      <c r="RAY11" s="42"/>
      <c r="RAZ11" s="42"/>
      <c r="RBA11" s="42"/>
      <c r="RBB11" s="42"/>
      <c r="RBC11" s="42"/>
      <c r="RBD11" s="42"/>
      <c r="RBE11" s="42"/>
      <c r="RBF11" s="42"/>
      <c r="RBG11" s="42"/>
      <c r="RBH11" s="42"/>
      <c r="RBI11" s="42"/>
      <c r="RBJ11" s="42"/>
      <c r="RBK11" s="42"/>
      <c r="RBL11" s="42"/>
      <c r="RBM11" s="42"/>
      <c r="RBN11" s="42"/>
      <c r="RBO11" s="42"/>
      <c r="RBP11" s="42"/>
      <c r="RBQ11" s="42"/>
      <c r="RBR11" s="42"/>
      <c r="RBS11" s="42"/>
      <c r="RBT11" s="42"/>
      <c r="RBU11" s="42"/>
      <c r="RBV11" s="42"/>
      <c r="RBW11" s="42"/>
      <c r="RBX11" s="42"/>
      <c r="RBY11" s="42"/>
      <c r="RBZ11" s="42"/>
      <c r="RCA11" s="42"/>
      <c r="RCB11" s="42"/>
      <c r="RCC11" s="42"/>
      <c r="RCD11" s="42"/>
      <c r="RCE11" s="42"/>
      <c r="RCF11" s="42"/>
      <c r="RCG11" s="42"/>
      <c r="RCH11" s="42"/>
      <c r="RCI11" s="42"/>
      <c r="RCJ11" s="42"/>
      <c r="RCK11" s="42"/>
      <c r="RCL11" s="42"/>
      <c r="RCM11" s="42"/>
      <c r="RCN11" s="42"/>
      <c r="RCO11" s="42"/>
      <c r="RCP11" s="42"/>
      <c r="RCQ11" s="42"/>
      <c r="RCR11" s="42"/>
      <c r="RCS11" s="42"/>
      <c r="RCT11" s="42"/>
      <c r="RCU11" s="42"/>
      <c r="RCV11" s="42"/>
      <c r="RCW11" s="42"/>
      <c r="RCX11" s="42"/>
      <c r="RCY11" s="42"/>
      <c r="RCZ11" s="42"/>
      <c r="RDA11" s="42"/>
      <c r="RDB11" s="42"/>
      <c r="RDC11" s="42"/>
      <c r="RDD11" s="42"/>
      <c r="RDE11" s="42"/>
      <c r="RDF11" s="42"/>
      <c r="RDG11" s="42"/>
      <c r="RDH11" s="42"/>
      <c r="RDI11" s="42"/>
      <c r="RDJ11" s="42"/>
      <c r="RDK11" s="42"/>
      <c r="RDL11" s="42"/>
      <c r="RDM11" s="42"/>
      <c r="RDN11" s="42"/>
      <c r="RDO11" s="42"/>
      <c r="RDP11" s="42"/>
      <c r="RDQ11" s="42"/>
      <c r="RDR11" s="42"/>
      <c r="RDS11" s="42"/>
      <c r="RDT11" s="42"/>
      <c r="RDU11" s="42"/>
      <c r="RDV11" s="42"/>
      <c r="RDW11" s="42"/>
      <c r="RDX11" s="42"/>
      <c r="RDY11" s="42"/>
      <c r="RDZ11" s="42"/>
      <c r="REA11" s="42"/>
      <c r="REB11" s="42"/>
      <c r="REC11" s="42"/>
      <c r="RED11" s="42"/>
      <c r="REE11" s="42"/>
      <c r="REF11" s="42"/>
      <c r="REG11" s="42"/>
      <c r="REH11" s="42"/>
      <c r="REI11" s="42"/>
      <c r="REJ11" s="42"/>
      <c r="REK11" s="42"/>
      <c r="REL11" s="42"/>
      <c r="REM11" s="42"/>
      <c r="REN11" s="42"/>
      <c r="REO11" s="42"/>
      <c r="REP11" s="42"/>
      <c r="REQ11" s="42"/>
      <c r="RER11" s="42"/>
      <c r="RES11" s="42"/>
      <c r="RET11" s="42"/>
      <c r="REU11" s="42"/>
      <c r="REV11" s="42"/>
      <c r="REW11" s="42"/>
      <c r="REX11" s="42"/>
      <c r="REY11" s="42"/>
      <c r="REZ11" s="42"/>
      <c r="RFA11" s="42"/>
      <c r="RFB11" s="42"/>
      <c r="RFC11" s="42"/>
      <c r="RFD11" s="42"/>
      <c r="RFE11" s="42"/>
      <c r="RFF11" s="42"/>
      <c r="RFG11" s="42"/>
      <c r="RFH11" s="42"/>
      <c r="RFI11" s="42"/>
      <c r="RFJ11" s="42"/>
      <c r="RFK11" s="42"/>
      <c r="RFL11" s="42"/>
      <c r="RFM11" s="42"/>
      <c r="RFN11" s="42"/>
      <c r="RFO11" s="42"/>
      <c r="RFP11" s="42"/>
      <c r="RFQ11" s="42"/>
      <c r="RFR11" s="42"/>
      <c r="RFS11" s="42"/>
      <c r="RFT11" s="42"/>
      <c r="RFU11" s="42"/>
      <c r="RFV11" s="42"/>
      <c r="RFW11" s="42"/>
      <c r="RFX11" s="42"/>
      <c r="RFY11" s="42"/>
      <c r="RFZ11" s="42"/>
      <c r="RGA11" s="42"/>
      <c r="RGB11" s="42"/>
      <c r="RGC11" s="42"/>
      <c r="RGD11" s="42"/>
      <c r="RGE11" s="42"/>
      <c r="RGF11" s="42"/>
      <c r="RGG11" s="42"/>
      <c r="RGH11" s="42"/>
      <c r="RGI11" s="42"/>
      <c r="RGJ11" s="42"/>
      <c r="RGK11" s="42"/>
      <c r="RGL11" s="42"/>
      <c r="RGM11" s="42"/>
      <c r="RGN11" s="42"/>
      <c r="RGO11" s="42"/>
      <c r="RGP11" s="42"/>
      <c r="RGQ11" s="42"/>
      <c r="RGR11" s="42"/>
      <c r="RGS11" s="42"/>
      <c r="RGT11" s="42"/>
      <c r="RGU11" s="42"/>
      <c r="RGV11" s="42"/>
      <c r="RGW11" s="42"/>
      <c r="RGX11" s="42"/>
      <c r="RGY11" s="42"/>
      <c r="RGZ11" s="42"/>
      <c r="RHA11" s="42"/>
      <c r="RHB11" s="42"/>
      <c r="RHC11" s="42"/>
      <c r="RHD11" s="42"/>
      <c r="RHE11" s="42"/>
      <c r="RHF11" s="42"/>
      <c r="RHG11" s="42"/>
      <c r="RHH11" s="42"/>
      <c r="RHI11" s="42"/>
      <c r="RHJ11" s="42"/>
      <c r="RHK11" s="42"/>
      <c r="RHL11" s="42"/>
      <c r="RHM11" s="42"/>
      <c r="RHN11" s="42"/>
      <c r="RHO11" s="42"/>
      <c r="RHP11" s="42"/>
      <c r="RHQ11" s="42"/>
      <c r="RHR11" s="42"/>
      <c r="RHS11" s="42"/>
      <c r="RHT11" s="42"/>
      <c r="RHU11" s="42"/>
      <c r="RHV11" s="42"/>
      <c r="RHW11" s="42"/>
      <c r="RHX11" s="42"/>
      <c r="RHY11" s="42"/>
      <c r="RHZ11" s="42"/>
      <c r="RIA11" s="42"/>
      <c r="RIB11" s="42"/>
      <c r="RIC11" s="42"/>
      <c r="RID11" s="42"/>
      <c r="RIE11" s="42"/>
      <c r="RIF11" s="42"/>
      <c r="RIG11" s="42"/>
      <c r="RIH11" s="42"/>
      <c r="RII11" s="42"/>
      <c r="RIJ11" s="42"/>
      <c r="RIK11" s="42"/>
      <c r="RIL11" s="42"/>
      <c r="RIM11" s="42"/>
      <c r="RIN11" s="42"/>
      <c r="RIO11" s="42"/>
      <c r="RIP11" s="42"/>
      <c r="RIQ11" s="42"/>
      <c r="RIR11" s="42"/>
      <c r="RIS11" s="42"/>
      <c r="RIT11" s="42"/>
      <c r="RIU11" s="42"/>
      <c r="RIV11" s="42"/>
      <c r="RIW11" s="42"/>
      <c r="RIX11" s="42"/>
      <c r="RIY11" s="42"/>
      <c r="RIZ11" s="42"/>
      <c r="RJA11" s="42"/>
      <c r="RJB11" s="42"/>
      <c r="RJC11" s="42"/>
      <c r="RJD11" s="42"/>
      <c r="RJE11" s="42"/>
      <c r="RJF11" s="42"/>
      <c r="RJG11" s="42"/>
      <c r="RJH11" s="42"/>
      <c r="RJI11" s="42"/>
      <c r="RJJ11" s="42"/>
      <c r="RJK11" s="42"/>
      <c r="RJL11" s="42"/>
      <c r="RJM11" s="42"/>
      <c r="RJN11" s="42"/>
      <c r="RJO11" s="42"/>
      <c r="RJP11" s="42"/>
      <c r="RJQ11" s="42"/>
      <c r="RJR11" s="42"/>
      <c r="RJS11" s="42"/>
      <c r="RJT11" s="42"/>
      <c r="RJU11" s="42"/>
      <c r="RJV11" s="42"/>
      <c r="RJW11" s="42"/>
      <c r="RJX11" s="42"/>
      <c r="RJY11" s="42"/>
      <c r="RJZ11" s="42"/>
      <c r="RKA11" s="42"/>
      <c r="RKB11" s="42"/>
      <c r="RKC11" s="42"/>
      <c r="RKD11" s="42"/>
      <c r="RKE11" s="42"/>
      <c r="RKF11" s="42"/>
      <c r="RKG11" s="42"/>
      <c r="RKH11" s="42"/>
      <c r="RKI11" s="42"/>
      <c r="RKJ11" s="42"/>
      <c r="RKK11" s="42"/>
      <c r="RKL11" s="42"/>
      <c r="RKM11" s="42"/>
      <c r="RKN11" s="42"/>
      <c r="RKO11" s="42"/>
      <c r="RKP11" s="42"/>
      <c r="RKQ11" s="42"/>
      <c r="RKR11" s="42"/>
      <c r="RKS11" s="42"/>
      <c r="RKT11" s="42"/>
      <c r="RKU11" s="42"/>
      <c r="RKV11" s="42"/>
      <c r="RKW11" s="42"/>
      <c r="RKX11" s="42"/>
      <c r="RKY11" s="42"/>
      <c r="RKZ11" s="42"/>
      <c r="RLA11" s="42"/>
      <c r="RLB11" s="42"/>
      <c r="RLC11" s="42"/>
      <c r="RLD11" s="42"/>
      <c r="RLE11" s="42"/>
      <c r="RLF11" s="42"/>
      <c r="RLG11" s="42"/>
      <c r="RLH11" s="42"/>
      <c r="RLI11" s="42"/>
      <c r="RLJ11" s="42"/>
      <c r="RLK11" s="42"/>
      <c r="RLL11" s="42"/>
      <c r="RLM11" s="42"/>
      <c r="RLN11" s="42"/>
      <c r="RLO11" s="42"/>
      <c r="RLP11" s="42"/>
      <c r="RLQ11" s="42"/>
      <c r="RLR11" s="42"/>
      <c r="RLS11" s="42"/>
      <c r="RLT11" s="42"/>
      <c r="RLU11" s="42"/>
      <c r="RLV11" s="42"/>
      <c r="RLW11" s="42"/>
      <c r="RLX11" s="42"/>
      <c r="RLY11" s="42"/>
      <c r="RLZ11" s="42"/>
      <c r="RMA11" s="42"/>
      <c r="RMB11" s="42"/>
      <c r="RMC11" s="42"/>
      <c r="RMD11" s="42"/>
      <c r="RME11" s="42"/>
      <c r="RMF11" s="42"/>
      <c r="RMG11" s="42"/>
      <c r="RMH11" s="42"/>
      <c r="RMI11" s="42"/>
      <c r="RMJ11" s="42"/>
      <c r="RMK11" s="42"/>
      <c r="RML11" s="42"/>
      <c r="RMM11" s="42"/>
      <c r="RMN11" s="42"/>
      <c r="RMO11" s="42"/>
      <c r="RMP11" s="42"/>
      <c r="RMQ11" s="42"/>
      <c r="RMR11" s="42"/>
      <c r="RMS11" s="42"/>
      <c r="RMT11" s="42"/>
      <c r="RMU11" s="42"/>
      <c r="RMV11" s="42"/>
      <c r="RMW11" s="42"/>
      <c r="RMX11" s="42"/>
      <c r="RMY11" s="42"/>
      <c r="RMZ11" s="42"/>
      <c r="RNA11" s="42"/>
      <c r="RNB11" s="42"/>
      <c r="RNC11" s="42"/>
      <c r="RND11" s="42"/>
      <c r="RNE11" s="42"/>
      <c r="RNF11" s="42"/>
      <c r="RNG11" s="42"/>
      <c r="RNH11" s="42"/>
      <c r="RNI11" s="42"/>
      <c r="RNJ11" s="42"/>
      <c r="RNK11" s="42"/>
      <c r="RNL11" s="42"/>
      <c r="RNM11" s="42"/>
      <c r="RNN11" s="42"/>
      <c r="RNO11" s="42"/>
      <c r="RNP11" s="42"/>
      <c r="RNQ11" s="42"/>
      <c r="RNR11" s="42"/>
      <c r="RNS11" s="42"/>
      <c r="RNT11" s="42"/>
      <c r="RNU11" s="42"/>
      <c r="RNV11" s="42"/>
      <c r="RNW11" s="42"/>
      <c r="RNX11" s="42"/>
      <c r="RNY11" s="42"/>
      <c r="RNZ11" s="42"/>
      <c r="ROA11" s="42"/>
      <c r="ROB11" s="42"/>
      <c r="ROC11" s="42"/>
      <c r="ROD11" s="42"/>
      <c r="ROE11" s="42"/>
      <c r="ROF11" s="42"/>
      <c r="ROG11" s="42"/>
      <c r="ROH11" s="42"/>
      <c r="ROI11" s="42"/>
      <c r="ROJ11" s="42"/>
      <c r="ROK11" s="42"/>
      <c r="ROL11" s="42"/>
      <c r="ROM11" s="42"/>
      <c r="RON11" s="42"/>
      <c r="ROO11" s="42"/>
      <c r="ROP11" s="42"/>
      <c r="ROQ11" s="42"/>
      <c r="ROR11" s="42"/>
      <c r="ROS11" s="42"/>
      <c r="ROT11" s="42"/>
      <c r="ROU11" s="42"/>
      <c r="ROV11" s="42"/>
      <c r="ROW11" s="42"/>
      <c r="ROX11" s="42"/>
      <c r="ROY11" s="42"/>
      <c r="ROZ11" s="42"/>
      <c r="RPA11" s="42"/>
      <c r="RPB11" s="42"/>
      <c r="RPC11" s="42"/>
      <c r="RPD11" s="42"/>
      <c r="RPE11" s="42"/>
      <c r="RPF11" s="42"/>
      <c r="RPG11" s="42"/>
      <c r="RPH11" s="42"/>
      <c r="RPI11" s="42"/>
      <c r="RPJ11" s="42"/>
      <c r="RPK11" s="42"/>
      <c r="RPL11" s="42"/>
      <c r="RPM11" s="42"/>
      <c r="RPN11" s="42"/>
      <c r="RPO11" s="42"/>
      <c r="RPP11" s="42"/>
      <c r="RPQ11" s="42"/>
      <c r="RPR11" s="42"/>
      <c r="RPS11" s="42"/>
      <c r="RPT11" s="42"/>
      <c r="RPU11" s="42"/>
      <c r="RPV11" s="42"/>
      <c r="RPW11" s="42"/>
      <c r="RPX11" s="42"/>
      <c r="RPY11" s="42"/>
      <c r="RPZ11" s="42"/>
      <c r="RQA11" s="42"/>
      <c r="RQB11" s="42"/>
      <c r="RQC11" s="42"/>
      <c r="RQD11" s="42"/>
      <c r="RQE11" s="42"/>
      <c r="RQF11" s="42"/>
      <c r="RQG11" s="42"/>
      <c r="RQH11" s="42"/>
      <c r="RQI11" s="42"/>
      <c r="RQJ11" s="42"/>
      <c r="RQK11" s="42"/>
      <c r="RQL11" s="42"/>
      <c r="RQM11" s="42"/>
      <c r="RQN11" s="42"/>
      <c r="RQO11" s="42"/>
      <c r="RQP11" s="42"/>
      <c r="RQQ11" s="42"/>
      <c r="RQR11" s="42"/>
      <c r="RQS11" s="42"/>
      <c r="RQT11" s="42"/>
      <c r="RQU11" s="42"/>
      <c r="RQV11" s="42"/>
      <c r="RQW11" s="42"/>
      <c r="RQX11" s="42"/>
      <c r="RQY11" s="42"/>
      <c r="RQZ11" s="42"/>
      <c r="RRA11" s="42"/>
      <c r="RRB11" s="42"/>
      <c r="RRC11" s="42"/>
      <c r="RRD11" s="42"/>
      <c r="RRE11" s="42"/>
      <c r="RRF11" s="42"/>
      <c r="RRG11" s="42"/>
      <c r="RRH11" s="42"/>
      <c r="RRI11" s="42"/>
      <c r="RRJ11" s="42"/>
      <c r="RRK11" s="42"/>
      <c r="RRL11" s="42"/>
      <c r="RRM11" s="42"/>
      <c r="RRN11" s="42"/>
      <c r="RRO11" s="42"/>
      <c r="RRP11" s="42"/>
      <c r="RRQ11" s="42"/>
      <c r="RRR11" s="42"/>
      <c r="RRS11" s="42"/>
      <c r="RRT11" s="42"/>
      <c r="RRU11" s="42"/>
      <c r="RRV11" s="42"/>
      <c r="RRW11" s="42"/>
      <c r="RRX11" s="42"/>
      <c r="RRY11" s="42"/>
      <c r="RRZ11" s="42"/>
      <c r="RSA11" s="42"/>
      <c r="RSB11" s="42"/>
      <c r="RSC11" s="42"/>
      <c r="RSD11" s="42"/>
      <c r="RSE11" s="42"/>
      <c r="RSF11" s="42"/>
      <c r="RSG11" s="42"/>
      <c r="RSH11" s="42"/>
      <c r="RSI11" s="42"/>
      <c r="RSJ11" s="42"/>
      <c r="RSK11" s="42"/>
      <c r="RSL11" s="42"/>
      <c r="RSM11" s="42"/>
      <c r="RSN11" s="42"/>
      <c r="RSO11" s="42"/>
      <c r="RSP11" s="42"/>
      <c r="RSQ11" s="42"/>
      <c r="RSR11" s="42"/>
      <c r="RSS11" s="42"/>
      <c r="RST11" s="42"/>
      <c r="RSU11" s="42"/>
      <c r="RSV11" s="42"/>
      <c r="RSW11" s="42"/>
      <c r="RSX11" s="42"/>
      <c r="RSY11" s="42"/>
      <c r="RSZ11" s="42"/>
      <c r="RTA11" s="42"/>
      <c r="RTB11" s="42"/>
      <c r="RTC11" s="42"/>
      <c r="RTD11" s="42"/>
      <c r="RTE11" s="42"/>
      <c r="RTF11" s="42"/>
      <c r="RTG11" s="42"/>
      <c r="RTH11" s="42"/>
      <c r="RTI11" s="42"/>
      <c r="RTJ11" s="42"/>
      <c r="RTK11" s="42"/>
      <c r="RTL11" s="42"/>
      <c r="RTM11" s="42"/>
      <c r="RTN11" s="42"/>
      <c r="RTO11" s="42"/>
      <c r="RTP11" s="42"/>
      <c r="RTQ11" s="42"/>
      <c r="RTR11" s="42"/>
      <c r="RTS11" s="42"/>
      <c r="RTT11" s="42"/>
      <c r="RTU11" s="42"/>
      <c r="RTV11" s="42"/>
      <c r="RTW11" s="42"/>
      <c r="RTX11" s="42"/>
      <c r="RTY11" s="42"/>
      <c r="RTZ11" s="42"/>
      <c r="RUA11" s="42"/>
      <c r="RUB11" s="42"/>
      <c r="RUC11" s="42"/>
      <c r="RUD11" s="42"/>
      <c r="RUE11" s="42"/>
      <c r="RUF11" s="42"/>
      <c r="RUG11" s="42"/>
      <c r="RUH11" s="42"/>
      <c r="RUI11" s="42"/>
      <c r="RUJ11" s="42"/>
      <c r="RUK11" s="42"/>
      <c r="RUL11" s="42"/>
      <c r="RUM11" s="42"/>
      <c r="RUN11" s="42"/>
      <c r="RUO11" s="42"/>
      <c r="RUP11" s="42"/>
      <c r="RUQ11" s="42"/>
      <c r="RUR11" s="42"/>
      <c r="RUS11" s="42"/>
      <c r="RUT11" s="42"/>
      <c r="RUU11" s="42"/>
      <c r="RUV11" s="42"/>
      <c r="RUW11" s="42"/>
      <c r="RUX11" s="42"/>
      <c r="RUY11" s="42"/>
      <c r="RUZ11" s="42"/>
      <c r="RVA11" s="42"/>
      <c r="RVB11" s="42"/>
      <c r="RVC11" s="42"/>
      <c r="RVD11" s="42"/>
      <c r="RVE11" s="42"/>
      <c r="RVF11" s="42"/>
      <c r="RVG11" s="42"/>
      <c r="RVH11" s="42"/>
      <c r="RVI11" s="42"/>
      <c r="RVJ11" s="42"/>
      <c r="RVK11" s="42"/>
      <c r="RVL11" s="42"/>
      <c r="RVM11" s="42"/>
      <c r="RVN11" s="42"/>
      <c r="RVO11" s="42"/>
      <c r="RVP11" s="42"/>
      <c r="RVQ11" s="42"/>
      <c r="RVR11" s="42"/>
      <c r="RVS11" s="42"/>
      <c r="RVT11" s="42"/>
      <c r="RVU11" s="42"/>
      <c r="RVV11" s="42"/>
      <c r="RVW11" s="42"/>
      <c r="RVX11" s="42"/>
      <c r="RVY11" s="42"/>
      <c r="RVZ11" s="42"/>
      <c r="RWA11" s="42"/>
      <c r="RWB11" s="42"/>
      <c r="RWC11" s="42"/>
      <c r="RWD11" s="42"/>
      <c r="RWE11" s="42"/>
      <c r="RWF11" s="42"/>
      <c r="RWG11" s="42"/>
      <c r="RWH11" s="42"/>
      <c r="RWI11" s="42"/>
      <c r="RWJ11" s="42"/>
      <c r="RWK11" s="42"/>
      <c r="RWL11" s="42"/>
      <c r="RWM11" s="42"/>
      <c r="RWN11" s="42"/>
      <c r="RWO11" s="42"/>
      <c r="RWP11" s="42"/>
      <c r="RWQ11" s="42"/>
      <c r="RWR11" s="42"/>
      <c r="RWS11" s="42"/>
      <c r="RWT11" s="42"/>
      <c r="RWU11" s="42"/>
      <c r="RWV11" s="42"/>
      <c r="RWW11" s="42"/>
      <c r="RWX11" s="42"/>
      <c r="RWY11" s="42"/>
      <c r="RWZ11" s="42"/>
      <c r="RXA11" s="42"/>
      <c r="RXB11" s="42"/>
      <c r="RXC11" s="42"/>
      <c r="RXD11" s="42"/>
      <c r="RXE11" s="42"/>
      <c r="RXF11" s="42"/>
      <c r="RXG11" s="42"/>
      <c r="RXH11" s="42"/>
      <c r="RXI11" s="42"/>
      <c r="RXJ11" s="42"/>
      <c r="RXK11" s="42"/>
      <c r="RXL11" s="42"/>
      <c r="RXM11" s="42"/>
      <c r="RXN11" s="42"/>
      <c r="RXO11" s="42"/>
      <c r="RXP11" s="42"/>
      <c r="RXQ11" s="42"/>
      <c r="RXR11" s="42"/>
      <c r="RXS11" s="42"/>
      <c r="RXT11" s="42"/>
      <c r="RXU11" s="42"/>
      <c r="RXV11" s="42"/>
      <c r="RXW11" s="42"/>
      <c r="RXX11" s="42"/>
      <c r="RXY11" s="42"/>
      <c r="RXZ11" s="42"/>
      <c r="RYA11" s="42"/>
      <c r="RYB11" s="42"/>
      <c r="RYC11" s="42"/>
      <c r="RYD11" s="42"/>
      <c r="RYE11" s="42"/>
      <c r="RYF11" s="42"/>
      <c r="RYG11" s="42"/>
      <c r="RYH11" s="42"/>
      <c r="RYI11" s="42"/>
      <c r="RYJ11" s="42"/>
      <c r="RYK11" s="42"/>
      <c r="RYL11" s="42"/>
      <c r="RYM11" s="42"/>
      <c r="RYN11" s="42"/>
      <c r="RYO11" s="42"/>
      <c r="RYP11" s="42"/>
      <c r="RYQ11" s="42"/>
      <c r="RYR11" s="42"/>
      <c r="RYS11" s="42"/>
      <c r="RYT11" s="42"/>
      <c r="RYU11" s="42"/>
      <c r="RYV11" s="42"/>
      <c r="RYW11" s="42"/>
      <c r="RYX11" s="42"/>
      <c r="RYY11" s="42"/>
      <c r="RYZ11" s="42"/>
      <c r="RZA11" s="42"/>
      <c r="RZB11" s="42"/>
      <c r="RZC11" s="42"/>
      <c r="RZD11" s="42"/>
      <c r="RZE11" s="42"/>
      <c r="RZF11" s="42"/>
      <c r="RZG11" s="42"/>
      <c r="RZH11" s="42"/>
      <c r="RZI11" s="42"/>
      <c r="RZJ11" s="42"/>
      <c r="RZK11" s="42"/>
      <c r="RZL11" s="42"/>
      <c r="RZM11" s="42"/>
      <c r="RZN11" s="42"/>
      <c r="RZO11" s="42"/>
      <c r="RZP11" s="42"/>
      <c r="RZQ11" s="42"/>
      <c r="RZR11" s="42"/>
      <c r="RZS11" s="42"/>
      <c r="RZT11" s="42"/>
      <c r="RZU11" s="42"/>
      <c r="RZV11" s="42"/>
      <c r="RZW11" s="42"/>
      <c r="RZX11" s="42"/>
      <c r="RZY11" s="42"/>
      <c r="RZZ11" s="42"/>
      <c r="SAA11" s="42"/>
      <c r="SAB11" s="42"/>
      <c r="SAC11" s="42"/>
      <c r="SAD11" s="42"/>
      <c r="SAE11" s="42"/>
      <c r="SAF11" s="42"/>
      <c r="SAG11" s="42"/>
      <c r="SAH11" s="42"/>
      <c r="SAI11" s="42"/>
      <c r="SAJ11" s="42"/>
      <c r="SAK11" s="42"/>
      <c r="SAL11" s="42"/>
      <c r="SAM11" s="42"/>
      <c r="SAN11" s="42"/>
      <c r="SAO11" s="42"/>
      <c r="SAP11" s="42"/>
      <c r="SAQ11" s="42"/>
      <c r="SAR11" s="42"/>
      <c r="SAS11" s="42"/>
      <c r="SAT11" s="42"/>
      <c r="SAU11" s="42"/>
      <c r="SAV11" s="42"/>
      <c r="SAW11" s="42"/>
      <c r="SAX11" s="42"/>
      <c r="SAY11" s="42"/>
      <c r="SAZ11" s="42"/>
      <c r="SBA11" s="42"/>
      <c r="SBB11" s="42"/>
      <c r="SBC11" s="42"/>
      <c r="SBD11" s="42"/>
      <c r="SBE11" s="42"/>
      <c r="SBF11" s="42"/>
      <c r="SBG11" s="42"/>
      <c r="SBH11" s="42"/>
      <c r="SBI11" s="42"/>
      <c r="SBJ11" s="42"/>
      <c r="SBK11" s="42"/>
      <c r="SBL11" s="42"/>
      <c r="SBM11" s="42"/>
      <c r="SBN11" s="42"/>
      <c r="SBO11" s="42"/>
      <c r="SBP11" s="42"/>
      <c r="SBQ11" s="42"/>
      <c r="SBR11" s="42"/>
      <c r="SBS11" s="42"/>
      <c r="SBT11" s="42"/>
      <c r="SBU11" s="42"/>
      <c r="SBV11" s="42"/>
      <c r="SBW11" s="42"/>
      <c r="SBX11" s="42"/>
      <c r="SBY11" s="42"/>
      <c r="SBZ11" s="42"/>
      <c r="SCA11" s="42"/>
      <c r="SCB11" s="42"/>
      <c r="SCC11" s="42"/>
      <c r="SCD11" s="42"/>
      <c r="SCE11" s="42"/>
      <c r="SCF11" s="42"/>
      <c r="SCG11" s="42"/>
      <c r="SCH11" s="42"/>
      <c r="SCI11" s="42"/>
      <c r="SCJ11" s="42"/>
      <c r="SCK11" s="42"/>
      <c r="SCL11" s="42"/>
      <c r="SCM11" s="42"/>
      <c r="SCN11" s="42"/>
      <c r="SCO11" s="42"/>
      <c r="SCP11" s="42"/>
      <c r="SCQ11" s="42"/>
      <c r="SCR11" s="42"/>
      <c r="SCS11" s="42"/>
      <c r="SCT11" s="42"/>
      <c r="SCU11" s="42"/>
      <c r="SCV11" s="42"/>
      <c r="SCW11" s="42"/>
      <c r="SCX11" s="42"/>
      <c r="SCY11" s="42"/>
      <c r="SCZ11" s="42"/>
      <c r="SDA11" s="42"/>
      <c r="SDB11" s="42"/>
      <c r="SDC11" s="42"/>
      <c r="SDD11" s="42"/>
      <c r="SDE11" s="42"/>
      <c r="SDF11" s="42"/>
      <c r="SDG11" s="42"/>
      <c r="SDH11" s="42"/>
      <c r="SDI11" s="42"/>
      <c r="SDJ11" s="42"/>
      <c r="SDK11" s="42"/>
      <c r="SDL11" s="42"/>
      <c r="SDM11" s="42"/>
      <c r="SDN11" s="42"/>
      <c r="SDO11" s="42"/>
      <c r="SDP11" s="42"/>
      <c r="SDQ11" s="42"/>
      <c r="SDR11" s="42"/>
      <c r="SDS11" s="42"/>
      <c r="SDT11" s="42"/>
      <c r="SDU11" s="42"/>
      <c r="SDV11" s="42"/>
      <c r="SDW11" s="42"/>
      <c r="SDX11" s="42"/>
      <c r="SDY11" s="42"/>
      <c r="SDZ11" s="42"/>
      <c r="SEA11" s="42"/>
      <c r="SEB11" s="42"/>
      <c r="SEC11" s="42"/>
      <c r="SED11" s="42"/>
      <c r="SEE11" s="42"/>
      <c r="SEF11" s="42"/>
      <c r="SEG11" s="42"/>
      <c r="SEH11" s="42"/>
      <c r="SEI11" s="42"/>
      <c r="SEJ11" s="42"/>
      <c r="SEK11" s="42"/>
      <c r="SEL11" s="42"/>
      <c r="SEM11" s="42"/>
      <c r="SEN11" s="42"/>
      <c r="SEO11" s="42"/>
      <c r="SEP11" s="42"/>
      <c r="SEQ11" s="42"/>
      <c r="SER11" s="42"/>
      <c r="SES11" s="42"/>
      <c r="SET11" s="42"/>
      <c r="SEU11" s="42"/>
      <c r="SEV11" s="42"/>
      <c r="SEW11" s="42"/>
      <c r="SEX11" s="42"/>
      <c r="SEY11" s="42"/>
      <c r="SEZ11" s="42"/>
      <c r="SFA11" s="42"/>
      <c r="SFB11" s="42"/>
      <c r="SFC11" s="42"/>
      <c r="SFD11" s="42"/>
      <c r="SFE11" s="42"/>
      <c r="SFF11" s="42"/>
      <c r="SFG11" s="42"/>
      <c r="SFH11" s="42"/>
      <c r="SFI11" s="42"/>
      <c r="SFJ11" s="42"/>
      <c r="SFK11" s="42"/>
      <c r="SFL11" s="42"/>
      <c r="SFM11" s="42"/>
      <c r="SFN11" s="42"/>
      <c r="SFO11" s="42"/>
      <c r="SFP11" s="42"/>
      <c r="SFQ11" s="42"/>
      <c r="SFR11" s="42"/>
      <c r="SFS11" s="42"/>
      <c r="SFT11" s="42"/>
      <c r="SFU11" s="42"/>
      <c r="SFV11" s="42"/>
      <c r="SFW11" s="42"/>
      <c r="SFX11" s="42"/>
      <c r="SFY11" s="42"/>
      <c r="SFZ11" s="42"/>
      <c r="SGA11" s="42"/>
      <c r="SGB11" s="42"/>
      <c r="SGC11" s="42"/>
      <c r="SGD11" s="42"/>
      <c r="SGE11" s="42"/>
      <c r="SGF11" s="42"/>
      <c r="SGG11" s="42"/>
      <c r="SGH11" s="42"/>
      <c r="SGI11" s="42"/>
      <c r="SGJ11" s="42"/>
      <c r="SGK11" s="42"/>
      <c r="SGL11" s="42"/>
      <c r="SGM11" s="42"/>
      <c r="SGN11" s="42"/>
      <c r="SGO11" s="42"/>
      <c r="SGP11" s="42"/>
      <c r="SGQ11" s="42"/>
      <c r="SGR11" s="42"/>
      <c r="SGS11" s="42"/>
      <c r="SGT11" s="42"/>
      <c r="SGU11" s="42"/>
      <c r="SGV11" s="42"/>
      <c r="SGW11" s="42"/>
      <c r="SGX11" s="42"/>
      <c r="SGY11" s="42"/>
      <c r="SGZ11" s="42"/>
      <c r="SHA11" s="42"/>
      <c r="SHB11" s="42"/>
      <c r="SHC11" s="42"/>
      <c r="SHD11" s="42"/>
      <c r="SHE11" s="42"/>
      <c r="SHF11" s="42"/>
      <c r="SHG11" s="42"/>
      <c r="SHH11" s="42"/>
      <c r="SHI11" s="42"/>
      <c r="SHJ11" s="42"/>
      <c r="SHK11" s="42"/>
      <c r="SHL11" s="42"/>
      <c r="SHM11" s="42"/>
      <c r="SHN11" s="42"/>
      <c r="SHO11" s="42"/>
      <c r="SHP11" s="42"/>
      <c r="SHQ11" s="42"/>
      <c r="SHR11" s="42"/>
      <c r="SHS11" s="42"/>
      <c r="SHT11" s="42"/>
      <c r="SHU11" s="42"/>
      <c r="SHV11" s="42"/>
      <c r="SHW11" s="42"/>
      <c r="SHX11" s="42"/>
      <c r="SHY11" s="42"/>
      <c r="SHZ11" s="42"/>
      <c r="SIA11" s="42"/>
      <c r="SIB11" s="42"/>
      <c r="SIC11" s="42"/>
      <c r="SID11" s="42"/>
      <c r="SIE11" s="42"/>
      <c r="SIF11" s="42"/>
      <c r="SIG11" s="42"/>
      <c r="SIH11" s="42"/>
      <c r="SII11" s="42"/>
      <c r="SIJ11" s="42"/>
      <c r="SIK11" s="42"/>
      <c r="SIL11" s="42"/>
      <c r="SIM11" s="42"/>
      <c r="SIN11" s="42"/>
      <c r="SIO11" s="42"/>
      <c r="SIP11" s="42"/>
      <c r="SIQ11" s="42"/>
      <c r="SIR11" s="42"/>
      <c r="SIS11" s="42"/>
      <c r="SIT11" s="42"/>
      <c r="SIU11" s="42"/>
      <c r="SIV11" s="42"/>
      <c r="SIW11" s="42"/>
      <c r="SIX11" s="42"/>
      <c r="SIY11" s="42"/>
      <c r="SIZ11" s="42"/>
      <c r="SJA11" s="42"/>
      <c r="SJB11" s="42"/>
      <c r="SJC11" s="42"/>
      <c r="SJD11" s="42"/>
      <c r="SJE11" s="42"/>
      <c r="SJF11" s="42"/>
      <c r="SJG11" s="42"/>
      <c r="SJH11" s="42"/>
      <c r="SJI11" s="42"/>
      <c r="SJJ11" s="42"/>
      <c r="SJK11" s="42"/>
      <c r="SJL11" s="42"/>
      <c r="SJM11" s="42"/>
      <c r="SJN11" s="42"/>
      <c r="SJO11" s="42"/>
      <c r="SJP11" s="42"/>
      <c r="SJQ11" s="42"/>
      <c r="SJR11" s="42"/>
      <c r="SJS11" s="42"/>
      <c r="SJT11" s="42"/>
      <c r="SJU11" s="42"/>
      <c r="SJV11" s="42"/>
      <c r="SJW11" s="42"/>
      <c r="SJX11" s="42"/>
      <c r="SJY11" s="42"/>
      <c r="SJZ11" s="42"/>
      <c r="SKA11" s="42"/>
      <c r="SKB11" s="42"/>
      <c r="SKC11" s="42"/>
      <c r="SKD11" s="42"/>
      <c r="SKE11" s="42"/>
      <c r="SKF11" s="42"/>
      <c r="SKG11" s="42"/>
      <c r="SKH11" s="42"/>
      <c r="SKI11" s="42"/>
      <c r="SKJ11" s="42"/>
      <c r="SKK11" s="42"/>
      <c r="SKL11" s="42"/>
      <c r="SKM11" s="42"/>
      <c r="SKN11" s="42"/>
      <c r="SKO11" s="42"/>
      <c r="SKP11" s="42"/>
      <c r="SKQ11" s="42"/>
      <c r="SKR11" s="42"/>
      <c r="SKS11" s="42"/>
      <c r="SKT11" s="42"/>
      <c r="SKU11" s="42"/>
      <c r="SKV11" s="42"/>
      <c r="SKW11" s="42"/>
      <c r="SKX11" s="42"/>
      <c r="SKY11" s="42"/>
      <c r="SKZ11" s="42"/>
      <c r="SLA11" s="42"/>
      <c r="SLB11" s="42"/>
      <c r="SLC11" s="42"/>
      <c r="SLD11" s="42"/>
      <c r="SLE11" s="42"/>
      <c r="SLF11" s="42"/>
      <c r="SLG11" s="42"/>
      <c r="SLH11" s="42"/>
      <c r="SLI11" s="42"/>
      <c r="SLJ11" s="42"/>
      <c r="SLK11" s="42"/>
      <c r="SLL11" s="42"/>
      <c r="SLM11" s="42"/>
      <c r="SLN11" s="42"/>
      <c r="SLO11" s="42"/>
      <c r="SLP11" s="42"/>
      <c r="SLQ11" s="42"/>
      <c r="SLR11" s="42"/>
      <c r="SLS11" s="42"/>
      <c r="SLT11" s="42"/>
      <c r="SLU11" s="42"/>
      <c r="SLV11" s="42"/>
      <c r="SLW11" s="42"/>
      <c r="SLX11" s="42"/>
      <c r="SLY11" s="42"/>
      <c r="SLZ11" s="42"/>
      <c r="SMA11" s="42"/>
      <c r="SMB11" s="42"/>
      <c r="SMC11" s="42"/>
      <c r="SMD11" s="42"/>
      <c r="SME11" s="42"/>
      <c r="SMF11" s="42"/>
      <c r="SMG11" s="42"/>
      <c r="SMH11" s="42"/>
      <c r="SMI11" s="42"/>
      <c r="SMJ11" s="42"/>
      <c r="SMK11" s="42"/>
      <c r="SML11" s="42"/>
      <c r="SMM11" s="42"/>
      <c r="SMN11" s="42"/>
      <c r="SMO11" s="42"/>
      <c r="SMP11" s="42"/>
      <c r="SMQ11" s="42"/>
      <c r="SMR11" s="42"/>
      <c r="SMS11" s="42"/>
      <c r="SMT11" s="42"/>
      <c r="SMU11" s="42"/>
      <c r="SMV11" s="42"/>
      <c r="SMW11" s="42"/>
      <c r="SMX11" s="42"/>
      <c r="SMY11" s="42"/>
      <c r="SMZ11" s="42"/>
      <c r="SNA11" s="42"/>
      <c r="SNB11" s="42"/>
      <c r="SNC11" s="42"/>
      <c r="SND11" s="42"/>
      <c r="SNE11" s="42"/>
      <c r="SNF11" s="42"/>
      <c r="SNG11" s="42"/>
      <c r="SNH11" s="42"/>
      <c r="SNI11" s="42"/>
      <c r="SNJ11" s="42"/>
      <c r="SNK11" s="42"/>
      <c r="SNL11" s="42"/>
      <c r="SNM11" s="42"/>
      <c r="SNN11" s="42"/>
      <c r="SNO11" s="42"/>
      <c r="SNP11" s="42"/>
      <c r="SNQ11" s="42"/>
      <c r="SNR11" s="42"/>
      <c r="SNS11" s="42"/>
      <c r="SNT11" s="42"/>
      <c r="SNU11" s="42"/>
      <c r="SNV11" s="42"/>
      <c r="SNW11" s="42"/>
      <c r="SNX11" s="42"/>
      <c r="SNY11" s="42"/>
      <c r="SNZ11" s="42"/>
      <c r="SOA11" s="42"/>
      <c r="SOB11" s="42"/>
      <c r="SOC11" s="42"/>
      <c r="SOD11" s="42"/>
      <c r="SOE11" s="42"/>
      <c r="SOF11" s="42"/>
      <c r="SOG11" s="42"/>
      <c r="SOH11" s="42"/>
      <c r="SOI11" s="42"/>
      <c r="SOJ11" s="42"/>
      <c r="SOK11" s="42"/>
      <c r="SOL11" s="42"/>
      <c r="SOM11" s="42"/>
      <c r="SON11" s="42"/>
      <c r="SOO11" s="42"/>
      <c r="SOP11" s="42"/>
      <c r="SOQ11" s="42"/>
      <c r="SOR11" s="42"/>
      <c r="SOS11" s="42"/>
      <c r="SOT11" s="42"/>
      <c r="SOU11" s="42"/>
      <c r="SOV11" s="42"/>
      <c r="SOW11" s="42"/>
      <c r="SOX11" s="42"/>
      <c r="SOY11" s="42"/>
      <c r="SOZ11" s="42"/>
      <c r="SPA11" s="42"/>
      <c r="SPB11" s="42"/>
      <c r="SPC11" s="42"/>
      <c r="SPD11" s="42"/>
      <c r="SPE11" s="42"/>
      <c r="SPF11" s="42"/>
      <c r="SPG11" s="42"/>
      <c r="SPH11" s="42"/>
      <c r="SPI11" s="42"/>
      <c r="SPJ11" s="42"/>
      <c r="SPK11" s="42"/>
      <c r="SPL11" s="42"/>
      <c r="SPM11" s="42"/>
      <c r="SPN11" s="42"/>
      <c r="SPO11" s="42"/>
      <c r="SPP11" s="42"/>
      <c r="SPQ11" s="42"/>
      <c r="SPR11" s="42"/>
      <c r="SPS11" s="42"/>
      <c r="SPT11" s="42"/>
      <c r="SPU11" s="42"/>
      <c r="SPV11" s="42"/>
      <c r="SPW11" s="42"/>
      <c r="SPX11" s="42"/>
      <c r="SPY11" s="42"/>
      <c r="SPZ11" s="42"/>
      <c r="SQA11" s="42"/>
      <c r="SQB11" s="42"/>
      <c r="SQC11" s="42"/>
      <c r="SQD11" s="42"/>
      <c r="SQE11" s="42"/>
      <c r="SQF11" s="42"/>
      <c r="SQG11" s="42"/>
      <c r="SQH11" s="42"/>
      <c r="SQI11" s="42"/>
      <c r="SQJ11" s="42"/>
      <c r="SQK11" s="42"/>
      <c r="SQL11" s="42"/>
      <c r="SQM11" s="42"/>
      <c r="SQN11" s="42"/>
      <c r="SQO11" s="42"/>
      <c r="SQP11" s="42"/>
      <c r="SQQ11" s="42"/>
      <c r="SQR11" s="42"/>
      <c r="SQS11" s="42"/>
      <c r="SQT11" s="42"/>
      <c r="SQU11" s="42"/>
      <c r="SQV11" s="42"/>
      <c r="SQW11" s="42"/>
      <c r="SQX11" s="42"/>
      <c r="SQY11" s="42"/>
      <c r="SQZ11" s="42"/>
      <c r="SRA11" s="42"/>
      <c r="SRB11" s="42"/>
      <c r="SRC11" s="42"/>
      <c r="SRD11" s="42"/>
      <c r="SRE11" s="42"/>
      <c r="SRF11" s="42"/>
      <c r="SRG11" s="42"/>
      <c r="SRH11" s="42"/>
      <c r="SRI11" s="42"/>
      <c r="SRJ11" s="42"/>
      <c r="SRK11" s="42"/>
      <c r="SRL11" s="42"/>
      <c r="SRM11" s="42"/>
      <c r="SRN11" s="42"/>
      <c r="SRO11" s="42"/>
      <c r="SRP11" s="42"/>
      <c r="SRQ11" s="42"/>
      <c r="SRR11" s="42"/>
      <c r="SRS11" s="42"/>
      <c r="SRT11" s="42"/>
      <c r="SRU11" s="42"/>
      <c r="SRV11" s="42"/>
      <c r="SRW11" s="42"/>
      <c r="SRX11" s="42"/>
      <c r="SRY11" s="42"/>
      <c r="SRZ11" s="42"/>
      <c r="SSA11" s="42"/>
      <c r="SSB11" s="42"/>
      <c r="SSC11" s="42"/>
      <c r="SSD11" s="42"/>
      <c r="SSE11" s="42"/>
      <c r="SSF11" s="42"/>
      <c r="SSG11" s="42"/>
      <c r="SSH11" s="42"/>
      <c r="SSI11" s="42"/>
      <c r="SSJ11" s="42"/>
      <c r="SSK11" s="42"/>
      <c r="SSL11" s="42"/>
      <c r="SSM11" s="42"/>
      <c r="SSN11" s="42"/>
      <c r="SSO11" s="42"/>
      <c r="SSP11" s="42"/>
      <c r="SSQ11" s="42"/>
      <c r="SSR11" s="42"/>
      <c r="SSS11" s="42"/>
      <c r="SST11" s="42"/>
      <c r="SSU11" s="42"/>
      <c r="SSV11" s="42"/>
      <c r="SSW11" s="42"/>
      <c r="SSX11" s="42"/>
      <c r="SSY11" s="42"/>
      <c r="SSZ11" s="42"/>
      <c r="STA11" s="42"/>
      <c r="STB11" s="42"/>
      <c r="STC11" s="42"/>
      <c r="STD11" s="42"/>
      <c r="STE11" s="42"/>
      <c r="STF11" s="42"/>
      <c r="STG11" s="42"/>
      <c r="STH11" s="42"/>
      <c r="STI11" s="42"/>
      <c r="STJ11" s="42"/>
      <c r="STK11" s="42"/>
      <c r="STL11" s="42"/>
      <c r="STM11" s="42"/>
      <c r="STN11" s="42"/>
      <c r="STO11" s="42"/>
      <c r="STP11" s="42"/>
      <c r="STQ11" s="42"/>
      <c r="STR11" s="42"/>
      <c r="STS11" s="42"/>
      <c r="STT11" s="42"/>
      <c r="STU11" s="42"/>
      <c r="STV11" s="42"/>
      <c r="STW11" s="42"/>
      <c r="STX11" s="42"/>
      <c r="STY11" s="42"/>
      <c r="STZ11" s="42"/>
      <c r="SUA11" s="42"/>
      <c r="SUB11" s="42"/>
      <c r="SUC11" s="42"/>
      <c r="SUD11" s="42"/>
      <c r="SUE11" s="42"/>
      <c r="SUF11" s="42"/>
      <c r="SUG11" s="42"/>
      <c r="SUH11" s="42"/>
      <c r="SUI11" s="42"/>
      <c r="SUJ11" s="42"/>
      <c r="SUK11" s="42"/>
      <c r="SUL11" s="42"/>
      <c r="SUM11" s="42"/>
      <c r="SUN11" s="42"/>
      <c r="SUO11" s="42"/>
      <c r="SUP11" s="42"/>
      <c r="SUQ11" s="42"/>
      <c r="SUR11" s="42"/>
      <c r="SUS11" s="42"/>
      <c r="SUT11" s="42"/>
      <c r="SUU11" s="42"/>
      <c r="SUV11" s="42"/>
      <c r="SUW11" s="42"/>
      <c r="SUX11" s="42"/>
      <c r="SUY11" s="42"/>
      <c r="SUZ11" s="42"/>
      <c r="SVA11" s="42"/>
      <c r="SVB11" s="42"/>
      <c r="SVC11" s="42"/>
      <c r="SVD11" s="42"/>
      <c r="SVE11" s="42"/>
      <c r="SVF11" s="42"/>
      <c r="SVG11" s="42"/>
      <c r="SVH11" s="42"/>
      <c r="SVI11" s="42"/>
      <c r="SVJ11" s="42"/>
      <c r="SVK11" s="42"/>
      <c r="SVL11" s="42"/>
      <c r="SVM11" s="42"/>
      <c r="SVN11" s="42"/>
      <c r="SVO11" s="42"/>
      <c r="SVP11" s="42"/>
      <c r="SVQ11" s="42"/>
      <c r="SVR11" s="42"/>
      <c r="SVS11" s="42"/>
      <c r="SVT11" s="42"/>
      <c r="SVU11" s="42"/>
      <c r="SVV11" s="42"/>
      <c r="SVW11" s="42"/>
      <c r="SVX11" s="42"/>
      <c r="SVY11" s="42"/>
      <c r="SVZ11" s="42"/>
      <c r="SWA11" s="42"/>
      <c r="SWB11" s="42"/>
      <c r="SWC11" s="42"/>
      <c r="SWD11" s="42"/>
      <c r="SWE11" s="42"/>
      <c r="SWF11" s="42"/>
      <c r="SWG11" s="42"/>
      <c r="SWH11" s="42"/>
      <c r="SWI11" s="42"/>
      <c r="SWJ11" s="42"/>
      <c r="SWK11" s="42"/>
      <c r="SWL11" s="42"/>
      <c r="SWM11" s="42"/>
      <c r="SWN11" s="42"/>
      <c r="SWO11" s="42"/>
      <c r="SWP11" s="42"/>
      <c r="SWQ11" s="42"/>
      <c r="SWR11" s="42"/>
      <c r="SWS11" s="42"/>
      <c r="SWT11" s="42"/>
      <c r="SWU11" s="42"/>
      <c r="SWV11" s="42"/>
      <c r="SWW11" s="42"/>
      <c r="SWX11" s="42"/>
      <c r="SWY11" s="42"/>
      <c r="SWZ11" s="42"/>
      <c r="SXA11" s="42"/>
      <c r="SXB11" s="42"/>
      <c r="SXC11" s="42"/>
      <c r="SXD11" s="42"/>
      <c r="SXE11" s="42"/>
      <c r="SXF11" s="42"/>
      <c r="SXG11" s="42"/>
      <c r="SXH11" s="42"/>
      <c r="SXI11" s="42"/>
      <c r="SXJ11" s="42"/>
      <c r="SXK11" s="42"/>
      <c r="SXL11" s="42"/>
      <c r="SXM11" s="42"/>
      <c r="SXN11" s="42"/>
      <c r="SXO11" s="42"/>
      <c r="SXP11" s="42"/>
      <c r="SXQ11" s="42"/>
      <c r="SXR11" s="42"/>
      <c r="SXS11" s="42"/>
      <c r="SXT11" s="42"/>
      <c r="SXU11" s="42"/>
      <c r="SXV11" s="42"/>
      <c r="SXW11" s="42"/>
      <c r="SXX11" s="42"/>
      <c r="SXY11" s="42"/>
      <c r="SXZ11" s="42"/>
      <c r="SYA11" s="42"/>
      <c r="SYB11" s="42"/>
      <c r="SYC11" s="42"/>
      <c r="SYD11" s="42"/>
      <c r="SYE11" s="42"/>
      <c r="SYF11" s="42"/>
      <c r="SYG11" s="42"/>
      <c r="SYH11" s="42"/>
      <c r="SYI11" s="42"/>
      <c r="SYJ11" s="42"/>
      <c r="SYK11" s="42"/>
      <c r="SYL11" s="42"/>
      <c r="SYM11" s="42"/>
      <c r="SYN11" s="42"/>
      <c r="SYO11" s="42"/>
      <c r="SYP11" s="42"/>
      <c r="SYQ11" s="42"/>
      <c r="SYR11" s="42"/>
      <c r="SYS11" s="42"/>
      <c r="SYT11" s="42"/>
      <c r="SYU11" s="42"/>
      <c r="SYV11" s="42"/>
      <c r="SYW11" s="42"/>
      <c r="SYX11" s="42"/>
      <c r="SYY11" s="42"/>
      <c r="SYZ11" s="42"/>
      <c r="SZA11" s="42"/>
      <c r="SZB11" s="42"/>
      <c r="SZC11" s="42"/>
      <c r="SZD11" s="42"/>
      <c r="SZE11" s="42"/>
      <c r="SZF11" s="42"/>
      <c r="SZG11" s="42"/>
      <c r="SZH11" s="42"/>
      <c r="SZI11" s="42"/>
      <c r="SZJ11" s="42"/>
      <c r="SZK11" s="42"/>
      <c r="SZL11" s="42"/>
      <c r="SZM11" s="42"/>
      <c r="SZN11" s="42"/>
      <c r="SZO11" s="42"/>
      <c r="SZP11" s="42"/>
      <c r="SZQ11" s="42"/>
      <c r="SZR11" s="42"/>
      <c r="SZS11" s="42"/>
      <c r="SZT11" s="42"/>
      <c r="SZU11" s="42"/>
      <c r="SZV11" s="42"/>
      <c r="SZW11" s="42"/>
      <c r="SZX11" s="42"/>
      <c r="SZY11" s="42"/>
      <c r="SZZ11" s="42"/>
      <c r="TAA11" s="42"/>
      <c r="TAB11" s="42"/>
      <c r="TAC11" s="42"/>
      <c r="TAD11" s="42"/>
      <c r="TAE11" s="42"/>
      <c r="TAF11" s="42"/>
      <c r="TAG11" s="42"/>
      <c r="TAH11" s="42"/>
      <c r="TAI11" s="42"/>
      <c r="TAJ11" s="42"/>
      <c r="TAK11" s="42"/>
      <c r="TAL11" s="42"/>
      <c r="TAM11" s="42"/>
      <c r="TAN11" s="42"/>
      <c r="TAO11" s="42"/>
      <c r="TAP11" s="42"/>
      <c r="TAQ11" s="42"/>
      <c r="TAR11" s="42"/>
      <c r="TAS11" s="42"/>
      <c r="TAT11" s="42"/>
      <c r="TAU11" s="42"/>
      <c r="TAV11" s="42"/>
      <c r="TAW11" s="42"/>
      <c r="TAX11" s="42"/>
      <c r="TAY11" s="42"/>
      <c r="TAZ11" s="42"/>
      <c r="TBA11" s="42"/>
      <c r="TBB11" s="42"/>
      <c r="TBC11" s="42"/>
      <c r="TBD11" s="42"/>
      <c r="TBE11" s="42"/>
      <c r="TBF11" s="42"/>
      <c r="TBG11" s="42"/>
      <c r="TBH11" s="42"/>
      <c r="TBI11" s="42"/>
      <c r="TBJ11" s="42"/>
      <c r="TBK11" s="42"/>
      <c r="TBL11" s="42"/>
      <c r="TBM11" s="42"/>
      <c r="TBN11" s="42"/>
      <c r="TBO11" s="42"/>
      <c r="TBP11" s="42"/>
      <c r="TBQ11" s="42"/>
      <c r="TBR11" s="42"/>
      <c r="TBS11" s="42"/>
      <c r="TBT11" s="42"/>
      <c r="TBU11" s="42"/>
      <c r="TBV11" s="42"/>
      <c r="TBW11" s="42"/>
      <c r="TBX11" s="42"/>
      <c r="TBY11" s="42"/>
      <c r="TBZ11" s="42"/>
      <c r="TCA11" s="42"/>
      <c r="TCB11" s="42"/>
      <c r="TCC11" s="42"/>
      <c r="TCD11" s="42"/>
      <c r="TCE11" s="42"/>
      <c r="TCF11" s="42"/>
      <c r="TCG11" s="42"/>
      <c r="TCH11" s="42"/>
      <c r="TCI11" s="42"/>
      <c r="TCJ11" s="42"/>
      <c r="TCK11" s="42"/>
      <c r="TCL11" s="42"/>
      <c r="TCM11" s="42"/>
      <c r="TCN11" s="42"/>
      <c r="TCO11" s="42"/>
      <c r="TCP11" s="42"/>
      <c r="TCQ11" s="42"/>
      <c r="TCR11" s="42"/>
      <c r="TCS11" s="42"/>
      <c r="TCT11" s="42"/>
      <c r="TCU11" s="42"/>
      <c r="TCV11" s="42"/>
      <c r="TCW11" s="42"/>
      <c r="TCX11" s="42"/>
      <c r="TCY11" s="42"/>
      <c r="TCZ11" s="42"/>
      <c r="TDA11" s="42"/>
      <c r="TDB11" s="42"/>
      <c r="TDC11" s="42"/>
      <c r="TDD11" s="42"/>
      <c r="TDE11" s="42"/>
      <c r="TDF11" s="42"/>
      <c r="TDG11" s="42"/>
      <c r="TDH11" s="42"/>
      <c r="TDI11" s="42"/>
      <c r="TDJ11" s="42"/>
      <c r="TDK11" s="42"/>
      <c r="TDL11" s="42"/>
      <c r="TDM11" s="42"/>
      <c r="TDN11" s="42"/>
      <c r="TDO11" s="42"/>
      <c r="TDP11" s="42"/>
      <c r="TDQ11" s="42"/>
      <c r="TDR11" s="42"/>
      <c r="TDS11" s="42"/>
      <c r="TDT11" s="42"/>
      <c r="TDU11" s="42"/>
      <c r="TDV11" s="42"/>
      <c r="TDW11" s="42"/>
      <c r="TDX11" s="42"/>
      <c r="TDY11" s="42"/>
      <c r="TDZ11" s="42"/>
      <c r="TEA11" s="42"/>
      <c r="TEB11" s="42"/>
      <c r="TEC11" s="42"/>
      <c r="TED11" s="42"/>
      <c r="TEE11" s="42"/>
      <c r="TEF11" s="42"/>
      <c r="TEG11" s="42"/>
      <c r="TEH11" s="42"/>
      <c r="TEI11" s="42"/>
      <c r="TEJ11" s="42"/>
      <c r="TEK11" s="42"/>
      <c r="TEL11" s="42"/>
      <c r="TEM11" s="42"/>
      <c r="TEN11" s="42"/>
      <c r="TEO11" s="42"/>
      <c r="TEP11" s="42"/>
      <c r="TEQ11" s="42"/>
      <c r="TER11" s="42"/>
      <c r="TES11" s="42"/>
      <c r="TET11" s="42"/>
      <c r="TEU11" s="42"/>
      <c r="TEV11" s="42"/>
      <c r="TEW11" s="42"/>
      <c r="TEX11" s="42"/>
      <c r="TEY11" s="42"/>
      <c r="TEZ11" s="42"/>
      <c r="TFA11" s="42"/>
      <c r="TFB11" s="42"/>
      <c r="TFC11" s="42"/>
      <c r="TFD11" s="42"/>
      <c r="TFE11" s="42"/>
      <c r="TFF11" s="42"/>
      <c r="TFG11" s="42"/>
      <c r="TFH11" s="42"/>
      <c r="TFI11" s="42"/>
      <c r="TFJ11" s="42"/>
      <c r="TFK11" s="42"/>
      <c r="TFL11" s="42"/>
      <c r="TFM11" s="42"/>
      <c r="TFN11" s="42"/>
      <c r="TFO11" s="42"/>
      <c r="TFP11" s="42"/>
      <c r="TFQ11" s="42"/>
      <c r="TFR11" s="42"/>
      <c r="TFS11" s="42"/>
      <c r="TFT11" s="42"/>
      <c r="TFU11" s="42"/>
      <c r="TFV11" s="42"/>
      <c r="TFW11" s="42"/>
      <c r="TFX11" s="42"/>
      <c r="TFY11" s="42"/>
      <c r="TFZ11" s="42"/>
      <c r="TGA11" s="42"/>
      <c r="TGB11" s="42"/>
      <c r="TGC11" s="42"/>
      <c r="TGD11" s="42"/>
      <c r="TGE11" s="42"/>
      <c r="TGF11" s="42"/>
      <c r="TGG11" s="42"/>
      <c r="TGH11" s="42"/>
      <c r="TGI11" s="42"/>
      <c r="TGJ11" s="42"/>
      <c r="TGK11" s="42"/>
      <c r="TGL11" s="42"/>
      <c r="TGM11" s="42"/>
      <c r="TGN11" s="42"/>
      <c r="TGO11" s="42"/>
      <c r="TGP11" s="42"/>
      <c r="TGQ11" s="42"/>
      <c r="TGR11" s="42"/>
      <c r="TGS11" s="42"/>
      <c r="TGT11" s="42"/>
      <c r="TGU11" s="42"/>
      <c r="TGV11" s="42"/>
      <c r="TGW11" s="42"/>
      <c r="TGX11" s="42"/>
      <c r="TGY11" s="42"/>
      <c r="TGZ11" s="42"/>
      <c r="THA11" s="42"/>
      <c r="THB11" s="42"/>
      <c r="THC11" s="42"/>
      <c r="THD11" s="42"/>
      <c r="THE11" s="42"/>
      <c r="THF11" s="42"/>
      <c r="THG11" s="42"/>
      <c r="THH11" s="42"/>
      <c r="THI11" s="42"/>
      <c r="THJ11" s="42"/>
      <c r="THK11" s="42"/>
      <c r="THL11" s="42"/>
      <c r="THM11" s="42"/>
      <c r="THN11" s="42"/>
      <c r="THO11" s="42"/>
      <c r="THP11" s="42"/>
      <c r="THQ11" s="42"/>
      <c r="THR11" s="42"/>
      <c r="THS11" s="42"/>
      <c r="THT11" s="42"/>
      <c r="THU11" s="42"/>
      <c r="THV11" s="42"/>
      <c r="THW11" s="42"/>
      <c r="THX11" s="42"/>
      <c r="THY11" s="42"/>
      <c r="THZ11" s="42"/>
      <c r="TIA11" s="42"/>
      <c r="TIB11" s="42"/>
      <c r="TIC11" s="42"/>
      <c r="TID11" s="42"/>
      <c r="TIE11" s="42"/>
      <c r="TIF11" s="42"/>
      <c r="TIG11" s="42"/>
      <c r="TIH11" s="42"/>
      <c r="TII11" s="42"/>
      <c r="TIJ11" s="42"/>
      <c r="TIK11" s="42"/>
      <c r="TIL11" s="42"/>
      <c r="TIM11" s="42"/>
      <c r="TIN11" s="42"/>
      <c r="TIO11" s="42"/>
      <c r="TIP11" s="42"/>
      <c r="TIQ11" s="42"/>
      <c r="TIR11" s="42"/>
      <c r="TIS11" s="42"/>
      <c r="TIT11" s="42"/>
      <c r="TIU11" s="42"/>
      <c r="TIV11" s="42"/>
      <c r="TIW11" s="42"/>
      <c r="TIX11" s="42"/>
      <c r="TIY11" s="42"/>
      <c r="TIZ11" s="42"/>
      <c r="TJA11" s="42"/>
      <c r="TJB11" s="42"/>
      <c r="TJC11" s="42"/>
      <c r="TJD11" s="42"/>
      <c r="TJE11" s="42"/>
      <c r="TJF11" s="42"/>
      <c r="TJG11" s="42"/>
      <c r="TJH11" s="42"/>
      <c r="TJI11" s="42"/>
      <c r="TJJ11" s="42"/>
      <c r="TJK11" s="42"/>
      <c r="TJL11" s="42"/>
      <c r="TJM11" s="42"/>
      <c r="TJN11" s="42"/>
      <c r="TJO11" s="42"/>
      <c r="TJP11" s="42"/>
      <c r="TJQ11" s="42"/>
      <c r="TJR11" s="42"/>
      <c r="TJS11" s="42"/>
      <c r="TJT11" s="42"/>
      <c r="TJU11" s="42"/>
      <c r="TJV11" s="42"/>
      <c r="TJW11" s="42"/>
      <c r="TJX11" s="42"/>
      <c r="TJY11" s="42"/>
      <c r="TJZ11" s="42"/>
      <c r="TKA11" s="42"/>
      <c r="TKB11" s="42"/>
      <c r="TKC11" s="42"/>
      <c r="TKD11" s="42"/>
      <c r="TKE11" s="42"/>
      <c r="TKF11" s="42"/>
      <c r="TKG11" s="42"/>
      <c r="TKH11" s="42"/>
      <c r="TKI11" s="42"/>
      <c r="TKJ11" s="42"/>
      <c r="TKK11" s="42"/>
      <c r="TKL11" s="42"/>
      <c r="TKM11" s="42"/>
      <c r="TKN11" s="42"/>
      <c r="TKO11" s="42"/>
      <c r="TKP11" s="42"/>
      <c r="TKQ11" s="42"/>
      <c r="TKR11" s="42"/>
      <c r="TKS11" s="42"/>
      <c r="TKT11" s="42"/>
      <c r="TKU11" s="42"/>
      <c r="TKV11" s="42"/>
      <c r="TKW11" s="42"/>
      <c r="TKX11" s="42"/>
      <c r="TKY11" s="42"/>
      <c r="TKZ11" s="42"/>
      <c r="TLA11" s="42"/>
      <c r="TLB11" s="42"/>
      <c r="TLC11" s="42"/>
      <c r="TLD11" s="42"/>
      <c r="TLE11" s="42"/>
      <c r="TLF11" s="42"/>
      <c r="TLG11" s="42"/>
      <c r="TLH11" s="42"/>
      <c r="TLI11" s="42"/>
      <c r="TLJ11" s="42"/>
      <c r="TLK11" s="42"/>
      <c r="TLL11" s="42"/>
      <c r="TLM11" s="42"/>
      <c r="TLN11" s="42"/>
      <c r="TLO11" s="42"/>
      <c r="TLP11" s="42"/>
      <c r="TLQ11" s="42"/>
      <c r="TLR11" s="42"/>
      <c r="TLS11" s="42"/>
      <c r="TLT11" s="42"/>
      <c r="TLU11" s="42"/>
      <c r="TLV11" s="42"/>
      <c r="TLW11" s="42"/>
      <c r="TLX11" s="42"/>
      <c r="TLY11" s="42"/>
      <c r="TLZ11" s="42"/>
      <c r="TMA11" s="42"/>
      <c r="TMB11" s="42"/>
      <c r="TMC11" s="42"/>
      <c r="TMD11" s="42"/>
      <c r="TME11" s="42"/>
      <c r="TMF11" s="42"/>
      <c r="TMG11" s="42"/>
      <c r="TMH11" s="42"/>
      <c r="TMI11" s="42"/>
      <c r="TMJ11" s="42"/>
      <c r="TMK11" s="42"/>
      <c r="TML11" s="42"/>
      <c r="TMM11" s="42"/>
      <c r="TMN11" s="42"/>
      <c r="TMO11" s="42"/>
      <c r="TMP11" s="42"/>
      <c r="TMQ11" s="42"/>
      <c r="TMR11" s="42"/>
      <c r="TMS11" s="42"/>
      <c r="TMT11" s="42"/>
      <c r="TMU11" s="42"/>
      <c r="TMV11" s="42"/>
      <c r="TMW11" s="42"/>
      <c r="TMX11" s="42"/>
      <c r="TMY11" s="42"/>
      <c r="TMZ11" s="42"/>
      <c r="TNA11" s="42"/>
      <c r="TNB11" s="42"/>
      <c r="TNC11" s="42"/>
      <c r="TND11" s="42"/>
      <c r="TNE11" s="42"/>
      <c r="TNF11" s="42"/>
      <c r="TNG11" s="42"/>
      <c r="TNH11" s="42"/>
      <c r="TNI11" s="42"/>
      <c r="TNJ11" s="42"/>
      <c r="TNK11" s="42"/>
      <c r="TNL11" s="42"/>
      <c r="TNM11" s="42"/>
      <c r="TNN11" s="42"/>
      <c r="TNO11" s="42"/>
      <c r="TNP11" s="42"/>
      <c r="TNQ11" s="42"/>
      <c r="TNR11" s="42"/>
      <c r="TNS11" s="42"/>
      <c r="TNT11" s="42"/>
      <c r="TNU11" s="42"/>
      <c r="TNV11" s="42"/>
      <c r="TNW11" s="42"/>
      <c r="TNX11" s="42"/>
      <c r="TNY11" s="42"/>
      <c r="TNZ11" s="42"/>
      <c r="TOA11" s="42"/>
      <c r="TOB11" s="42"/>
      <c r="TOC11" s="42"/>
      <c r="TOD11" s="42"/>
      <c r="TOE11" s="42"/>
      <c r="TOF11" s="42"/>
      <c r="TOG11" s="42"/>
      <c r="TOH11" s="42"/>
      <c r="TOI11" s="42"/>
      <c r="TOJ11" s="42"/>
      <c r="TOK11" s="42"/>
      <c r="TOL11" s="42"/>
      <c r="TOM11" s="42"/>
      <c r="TON11" s="42"/>
      <c r="TOO11" s="42"/>
      <c r="TOP11" s="42"/>
      <c r="TOQ11" s="42"/>
      <c r="TOR11" s="42"/>
      <c r="TOS11" s="42"/>
      <c r="TOT11" s="42"/>
      <c r="TOU11" s="42"/>
      <c r="TOV11" s="42"/>
      <c r="TOW11" s="42"/>
      <c r="TOX11" s="42"/>
      <c r="TOY11" s="42"/>
      <c r="TOZ11" s="42"/>
      <c r="TPA11" s="42"/>
      <c r="TPB11" s="42"/>
      <c r="TPC11" s="42"/>
      <c r="TPD11" s="42"/>
      <c r="TPE11" s="42"/>
      <c r="TPF11" s="42"/>
      <c r="TPG11" s="42"/>
      <c r="TPH11" s="42"/>
      <c r="TPI11" s="42"/>
      <c r="TPJ11" s="42"/>
      <c r="TPK11" s="42"/>
      <c r="TPL11" s="42"/>
      <c r="TPM11" s="42"/>
      <c r="TPN11" s="42"/>
      <c r="TPO11" s="42"/>
      <c r="TPP11" s="42"/>
      <c r="TPQ11" s="42"/>
      <c r="TPR11" s="42"/>
      <c r="TPS11" s="42"/>
      <c r="TPT11" s="42"/>
      <c r="TPU11" s="42"/>
      <c r="TPV11" s="42"/>
      <c r="TPW11" s="42"/>
      <c r="TPX11" s="42"/>
      <c r="TPY11" s="42"/>
      <c r="TPZ11" s="42"/>
      <c r="TQA11" s="42"/>
      <c r="TQB11" s="42"/>
      <c r="TQC11" s="42"/>
      <c r="TQD11" s="42"/>
      <c r="TQE11" s="42"/>
      <c r="TQF11" s="42"/>
      <c r="TQG11" s="42"/>
      <c r="TQH11" s="42"/>
      <c r="TQI11" s="42"/>
      <c r="TQJ11" s="42"/>
      <c r="TQK11" s="42"/>
      <c r="TQL11" s="42"/>
      <c r="TQM11" s="42"/>
      <c r="TQN11" s="42"/>
      <c r="TQO11" s="42"/>
      <c r="TQP11" s="42"/>
      <c r="TQQ11" s="42"/>
      <c r="TQR11" s="42"/>
      <c r="TQS11" s="42"/>
      <c r="TQT11" s="42"/>
      <c r="TQU11" s="42"/>
      <c r="TQV11" s="42"/>
      <c r="TQW11" s="42"/>
      <c r="TQX11" s="42"/>
      <c r="TQY11" s="42"/>
      <c r="TQZ11" s="42"/>
      <c r="TRA11" s="42"/>
      <c r="TRB11" s="42"/>
      <c r="TRC11" s="42"/>
      <c r="TRD11" s="42"/>
      <c r="TRE11" s="42"/>
      <c r="TRF11" s="42"/>
      <c r="TRG11" s="42"/>
      <c r="TRH11" s="42"/>
      <c r="TRI11" s="42"/>
      <c r="TRJ11" s="42"/>
      <c r="TRK11" s="42"/>
      <c r="TRL11" s="42"/>
      <c r="TRM11" s="42"/>
      <c r="TRN11" s="42"/>
      <c r="TRO11" s="42"/>
      <c r="TRP11" s="42"/>
      <c r="TRQ11" s="42"/>
      <c r="TRR11" s="42"/>
      <c r="TRS11" s="42"/>
      <c r="TRT11" s="42"/>
      <c r="TRU11" s="42"/>
      <c r="TRV11" s="42"/>
      <c r="TRW11" s="42"/>
      <c r="TRX11" s="42"/>
      <c r="TRY11" s="42"/>
      <c r="TRZ11" s="42"/>
      <c r="TSA11" s="42"/>
      <c r="TSB11" s="42"/>
      <c r="TSC11" s="42"/>
      <c r="TSD11" s="42"/>
      <c r="TSE11" s="42"/>
      <c r="TSF11" s="42"/>
      <c r="TSG11" s="42"/>
      <c r="TSH11" s="42"/>
      <c r="TSI11" s="42"/>
      <c r="TSJ11" s="42"/>
      <c r="TSK11" s="42"/>
      <c r="TSL11" s="42"/>
      <c r="TSM11" s="42"/>
      <c r="TSN11" s="42"/>
      <c r="TSO11" s="42"/>
      <c r="TSP11" s="42"/>
      <c r="TSQ11" s="42"/>
      <c r="TSR11" s="42"/>
      <c r="TSS11" s="42"/>
      <c r="TST11" s="42"/>
      <c r="TSU11" s="42"/>
      <c r="TSV11" s="42"/>
      <c r="TSW11" s="42"/>
      <c r="TSX11" s="42"/>
      <c r="TSY11" s="42"/>
      <c r="TSZ11" s="42"/>
      <c r="TTA11" s="42"/>
      <c r="TTB11" s="42"/>
      <c r="TTC11" s="42"/>
      <c r="TTD11" s="42"/>
      <c r="TTE11" s="42"/>
      <c r="TTF11" s="42"/>
      <c r="TTG11" s="42"/>
      <c r="TTH11" s="42"/>
      <c r="TTI11" s="42"/>
      <c r="TTJ11" s="42"/>
      <c r="TTK11" s="42"/>
      <c r="TTL11" s="42"/>
      <c r="TTM11" s="42"/>
      <c r="TTN11" s="42"/>
      <c r="TTO11" s="42"/>
      <c r="TTP11" s="42"/>
      <c r="TTQ11" s="42"/>
      <c r="TTR11" s="42"/>
      <c r="TTS11" s="42"/>
      <c r="TTT11" s="42"/>
      <c r="TTU11" s="42"/>
      <c r="TTV11" s="42"/>
      <c r="TTW11" s="42"/>
      <c r="TTX11" s="42"/>
      <c r="TTY11" s="42"/>
      <c r="TTZ11" s="42"/>
      <c r="TUA11" s="42"/>
      <c r="TUB11" s="42"/>
      <c r="TUC11" s="42"/>
      <c r="TUD11" s="42"/>
      <c r="TUE11" s="42"/>
      <c r="TUF11" s="42"/>
      <c r="TUG11" s="42"/>
      <c r="TUH11" s="42"/>
      <c r="TUI11" s="42"/>
      <c r="TUJ11" s="42"/>
      <c r="TUK11" s="42"/>
      <c r="TUL11" s="42"/>
      <c r="TUM11" s="42"/>
      <c r="TUN11" s="42"/>
      <c r="TUO11" s="42"/>
      <c r="TUP11" s="42"/>
      <c r="TUQ11" s="42"/>
      <c r="TUR11" s="42"/>
      <c r="TUS11" s="42"/>
      <c r="TUT11" s="42"/>
      <c r="TUU11" s="42"/>
      <c r="TUV11" s="42"/>
      <c r="TUW11" s="42"/>
      <c r="TUX11" s="42"/>
      <c r="TUY11" s="42"/>
      <c r="TUZ11" s="42"/>
      <c r="TVA11" s="42"/>
      <c r="TVB11" s="42"/>
      <c r="TVC11" s="42"/>
      <c r="TVD11" s="42"/>
      <c r="TVE11" s="42"/>
      <c r="TVF11" s="42"/>
      <c r="TVG11" s="42"/>
      <c r="TVH11" s="42"/>
      <c r="TVI11" s="42"/>
      <c r="TVJ11" s="42"/>
      <c r="TVK11" s="42"/>
      <c r="TVL11" s="42"/>
      <c r="TVM11" s="42"/>
      <c r="TVN11" s="42"/>
      <c r="TVO11" s="42"/>
      <c r="TVP11" s="42"/>
      <c r="TVQ11" s="42"/>
      <c r="TVR11" s="42"/>
      <c r="TVS11" s="42"/>
      <c r="TVT11" s="42"/>
      <c r="TVU11" s="42"/>
      <c r="TVV11" s="42"/>
      <c r="TVW11" s="42"/>
      <c r="TVX11" s="42"/>
      <c r="TVY11" s="42"/>
      <c r="TVZ11" s="42"/>
      <c r="TWA11" s="42"/>
      <c r="TWB11" s="42"/>
      <c r="TWC11" s="42"/>
      <c r="TWD11" s="42"/>
      <c r="TWE11" s="42"/>
      <c r="TWF11" s="42"/>
      <c r="TWG11" s="42"/>
      <c r="TWH11" s="42"/>
      <c r="TWI11" s="42"/>
      <c r="TWJ11" s="42"/>
      <c r="TWK11" s="42"/>
      <c r="TWL11" s="42"/>
      <c r="TWM11" s="42"/>
      <c r="TWN11" s="42"/>
      <c r="TWO11" s="42"/>
      <c r="TWP11" s="42"/>
      <c r="TWQ11" s="42"/>
      <c r="TWR11" s="42"/>
      <c r="TWS11" s="42"/>
      <c r="TWT11" s="42"/>
      <c r="TWU11" s="42"/>
      <c r="TWV11" s="42"/>
      <c r="TWW11" s="42"/>
      <c r="TWX11" s="42"/>
      <c r="TWY11" s="42"/>
      <c r="TWZ11" s="42"/>
      <c r="TXA11" s="42"/>
      <c r="TXB11" s="42"/>
      <c r="TXC11" s="42"/>
      <c r="TXD11" s="42"/>
      <c r="TXE11" s="42"/>
      <c r="TXF11" s="42"/>
      <c r="TXG11" s="42"/>
      <c r="TXH11" s="42"/>
      <c r="TXI11" s="42"/>
      <c r="TXJ11" s="42"/>
      <c r="TXK11" s="42"/>
      <c r="TXL11" s="42"/>
      <c r="TXM11" s="42"/>
      <c r="TXN11" s="42"/>
      <c r="TXO11" s="42"/>
      <c r="TXP11" s="42"/>
      <c r="TXQ11" s="42"/>
      <c r="TXR11" s="42"/>
      <c r="TXS11" s="42"/>
      <c r="TXT11" s="42"/>
      <c r="TXU11" s="42"/>
      <c r="TXV11" s="42"/>
      <c r="TXW11" s="42"/>
      <c r="TXX11" s="42"/>
      <c r="TXY11" s="42"/>
      <c r="TXZ11" s="42"/>
      <c r="TYA11" s="42"/>
      <c r="TYB11" s="42"/>
      <c r="TYC11" s="42"/>
      <c r="TYD11" s="42"/>
      <c r="TYE11" s="42"/>
      <c r="TYF11" s="42"/>
      <c r="TYG11" s="42"/>
      <c r="TYH11" s="42"/>
      <c r="TYI11" s="42"/>
      <c r="TYJ11" s="42"/>
      <c r="TYK11" s="42"/>
      <c r="TYL11" s="42"/>
      <c r="TYM11" s="42"/>
      <c r="TYN11" s="42"/>
      <c r="TYO11" s="42"/>
      <c r="TYP11" s="42"/>
      <c r="TYQ11" s="42"/>
      <c r="TYR11" s="42"/>
      <c r="TYS11" s="42"/>
      <c r="TYT11" s="42"/>
      <c r="TYU11" s="42"/>
      <c r="TYV11" s="42"/>
      <c r="TYW11" s="42"/>
      <c r="TYX11" s="42"/>
      <c r="TYY11" s="42"/>
      <c r="TYZ11" s="42"/>
      <c r="TZA11" s="42"/>
      <c r="TZB11" s="42"/>
      <c r="TZC11" s="42"/>
      <c r="TZD11" s="42"/>
      <c r="TZE11" s="42"/>
      <c r="TZF11" s="42"/>
      <c r="TZG11" s="42"/>
      <c r="TZH11" s="42"/>
      <c r="TZI11" s="42"/>
      <c r="TZJ11" s="42"/>
      <c r="TZK11" s="42"/>
      <c r="TZL11" s="42"/>
      <c r="TZM11" s="42"/>
      <c r="TZN11" s="42"/>
      <c r="TZO11" s="42"/>
      <c r="TZP11" s="42"/>
      <c r="TZQ11" s="42"/>
      <c r="TZR11" s="42"/>
      <c r="TZS11" s="42"/>
      <c r="TZT11" s="42"/>
      <c r="TZU11" s="42"/>
      <c r="TZV11" s="42"/>
      <c r="TZW11" s="42"/>
      <c r="TZX11" s="42"/>
      <c r="TZY11" s="42"/>
      <c r="TZZ11" s="42"/>
      <c r="UAA11" s="42"/>
      <c r="UAB11" s="42"/>
      <c r="UAC11" s="42"/>
      <c r="UAD11" s="42"/>
      <c r="UAE11" s="42"/>
      <c r="UAF11" s="42"/>
      <c r="UAG11" s="42"/>
      <c r="UAH11" s="42"/>
      <c r="UAI11" s="42"/>
      <c r="UAJ11" s="42"/>
      <c r="UAK11" s="42"/>
      <c r="UAL11" s="42"/>
      <c r="UAM11" s="42"/>
      <c r="UAN11" s="42"/>
      <c r="UAO11" s="42"/>
      <c r="UAP11" s="42"/>
      <c r="UAQ11" s="42"/>
      <c r="UAR11" s="42"/>
      <c r="UAS11" s="42"/>
      <c r="UAT11" s="42"/>
      <c r="UAU11" s="42"/>
      <c r="UAV11" s="42"/>
      <c r="UAW11" s="42"/>
      <c r="UAX11" s="42"/>
      <c r="UAY11" s="42"/>
      <c r="UAZ11" s="42"/>
      <c r="UBA11" s="42"/>
      <c r="UBB11" s="42"/>
      <c r="UBC11" s="42"/>
      <c r="UBD11" s="42"/>
      <c r="UBE11" s="42"/>
      <c r="UBF11" s="42"/>
      <c r="UBG11" s="42"/>
      <c r="UBH11" s="42"/>
      <c r="UBI11" s="42"/>
      <c r="UBJ11" s="42"/>
      <c r="UBK11" s="42"/>
      <c r="UBL11" s="42"/>
      <c r="UBM11" s="42"/>
      <c r="UBN11" s="42"/>
      <c r="UBO11" s="42"/>
      <c r="UBP11" s="42"/>
      <c r="UBQ11" s="42"/>
      <c r="UBR11" s="42"/>
      <c r="UBS11" s="42"/>
      <c r="UBT11" s="42"/>
      <c r="UBU11" s="42"/>
      <c r="UBV11" s="42"/>
      <c r="UBW11" s="42"/>
      <c r="UBX11" s="42"/>
      <c r="UBY11" s="42"/>
      <c r="UBZ11" s="42"/>
      <c r="UCA11" s="42"/>
      <c r="UCB11" s="42"/>
      <c r="UCC11" s="42"/>
      <c r="UCD11" s="42"/>
      <c r="UCE11" s="42"/>
      <c r="UCF11" s="42"/>
      <c r="UCG11" s="42"/>
      <c r="UCH11" s="42"/>
      <c r="UCI11" s="42"/>
      <c r="UCJ11" s="42"/>
      <c r="UCK11" s="42"/>
      <c r="UCL11" s="42"/>
      <c r="UCM11" s="42"/>
      <c r="UCN11" s="42"/>
      <c r="UCO11" s="42"/>
      <c r="UCP11" s="42"/>
      <c r="UCQ11" s="42"/>
      <c r="UCR11" s="42"/>
      <c r="UCS11" s="42"/>
      <c r="UCT11" s="42"/>
      <c r="UCU11" s="42"/>
      <c r="UCV11" s="42"/>
      <c r="UCW11" s="42"/>
      <c r="UCX11" s="42"/>
      <c r="UCY11" s="42"/>
      <c r="UCZ11" s="42"/>
      <c r="UDA11" s="42"/>
      <c r="UDB11" s="42"/>
      <c r="UDC11" s="42"/>
      <c r="UDD11" s="42"/>
      <c r="UDE11" s="42"/>
      <c r="UDF11" s="42"/>
      <c r="UDG11" s="42"/>
      <c r="UDH11" s="42"/>
      <c r="UDI11" s="42"/>
      <c r="UDJ11" s="42"/>
      <c r="UDK11" s="42"/>
      <c r="UDL11" s="42"/>
      <c r="UDM11" s="42"/>
      <c r="UDN11" s="42"/>
      <c r="UDO11" s="42"/>
      <c r="UDP11" s="42"/>
      <c r="UDQ11" s="42"/>
      <c r="UDR11" s="42"/>
      <c r="UDS11" s="42"/>
      <c r="UDT11" s="42"/>
      <c r="UDU11" s="42"/>
      <c r="UDV11" s="42"/>
      <c r="UDW11" s="42"/>
      <c r="UDX11" s="42"/>
      <c r="UDY11" s="42"/>
      <c r="UDZ11" s="42"/>
      <c r="UEA11" s="42"/>
      <c r="UEB11" s="42"/>
      <c r="UEC11" s="42"/>
      <c r="UED11" s="42"/>
      <c r="UEE11" s="42"/>
      <c r="UEF11" s="42"/>
      <c r="UEG11" s="42"/>
      <c r="UEH11" s="42"/>
      <c r="UEI11" s="42"/>
      <c r="UEJ11" s="42"/>
      <c r="UEK11" s="42"/>
      <c r="UEL11" s="42"/>
      <c r="UEM11" s="42"/>
      <c r="UEN11" s="42"/>
      <c r="UEO11" s="42"/>
      <c r="UEP11" s="42"/>
      <c r="UEQ11" s="42"/>
      <c r="UER11" s="42"/>
      <c r="UES11" s="42"/>
      <c r="UET11" s="42"/>
      <c r="UEU11" s="42"/>
      <c r="UEV11" s="42"/>
      <c r="UEW11" s="42"/>
      <c r="UEX11" s="42"/>
      <c r="UEY11" s="42"/>
      <c r="UEZ11" s="42"/>
      <c r="UFA11" s="42"/>
      <c r="UFB11" s="42"/>
      <c r="UFC11" s="42"/>
      <c r="UFD11" s="42"/>
      <c r="UFE11" s="42"/>
      <c r="UFF11" s="42"/>
      <c r="UFG11" s="42"/>
      <c r="UFH11" s="42"/>
      <c r="UFI11" s="42"/>
      <c r="UFJ11" s="42"/>
      <c r="UFK11" s="42"/>
      <c r="UFL11" s="42"/>
      <c r="UFM11" s="42"/>
      <c r="UFN11" s="42"/>
      <c r="UFO11" s="42"/>
      <c r="UFP11" s="42"/>
      <c r="UFQ11" s="42"/>
      <c r="UFR11" s="42"/>
      <c r="UFS11" s="42"/>
      <c r="UFT11" s="42"/>
      <c r="UFU11" s="42"/>
      <c r="UFV11" s="42"/>
      <c r="UFW11" s="42"/>
      <c r="UFX11" s="42"/>
      <c r="UFY11" s="42"/>
      <c r="UFZ11" s="42"/>
      <c r="UGA11" s="42"/>
      <c r="UGB11" s="42"/>
      <c r="UGC11" s="42"/>
      <c r="UGD11" s="42"/>
      <c r="UGE11" s="42"/>
      <c r="UGF11" s="42"/>
      <c r="UGG11" s="42"/>
      <c r="UGH11" s="42"/>
      <c r="UGI11" s="42"/>
      <c r="UGJ11" s="42"/>
      <c r="UGK11" s="42"/>
      <c r="UGL11" s="42"/>
      <c r="UGM11" s="42"/>
      <c r="UGN11" s="42"/>
      <c r="UGO11" s="42"/>
      <c r="UGP11" s="42"/>
      <c r="UGQ11" s="42"/>
      <c r="UGR11" s="42"/>
      <c r="UGS11" s="42"/>
      <c r="UGT11" s="42"/>
      <c r="UGU11" s="42"/>
      <c r="UGV11" s="42"/>
      <c r="UGW11" s="42"/>
      <c r="UGX11" s="42"/>
      <c r="UGY11" s="42"/>
      <c r="UGZ11" s="42"/>
      <c r="UHA11" s="42"/>
      <c r="UHB11" s="42"/>
      <c r="UHC11" s="42"/>
      <c r="UHD11" s="42"/>
      <c r="UHE11" s="42"/>
      <c r="UHF11" s="42"/>
      <c r="UHG11" s="42"/>
      <c r="UHH11" s="42"/>
      <c r="UHI11" s="42"/>
      <c r="UHJ11" s="42"/>
      <c r="UHK11" s="42"/>
      <c r="UHL11" s="42"/>
      <c r="UHM11" s="42"/>
      <c r="UHN11" s="42"/>
      <c r="UHO11" s="42"/>
      <c r="UHP11" s="42"/>
      <c r="UHQ11" s="42"/>
      <c r="UHR11" s="42"/>
      <c r="UHS11" s="42"/>
      <c r="UHT11" s="42"/>
      <c r="UHU11" s="42"/>
      <c r="UHV11" s="42"/>
      <c r="UHW11" s="42"/>
      <c r="UHX11" s="42"/>
      <c r="UHY11" s="42"/>
      <c r="UHZ11" s="42"/>
      <c r="UIA11" s="42"/>
      <c r="UIB11" s="42"/>
      <c r="UIC11" s="42"/>
      <c r="UID11" s="42"/>
      <c r="UIE11" s="42"/>
      <c r="UIF11" s="42"/>
      <c r="UIG11" s="42"/>
      <c r="UIH11" s="42"/>
      <c r="UII11" s="42"/>
      <c r="UIJ11" s="42"/>
      <c r="UIK11" s="42"/>
      <c r="UIL11" s="42"/>
      <c r="UIM11" s="42"/>
      <c r="UIN11" s="42"/>
      <c r="UIO11" s="42"/>
      <c r="UIP11" s="42"/>
      <c r="UIQ11" s="42"/>
      <c r="UIR11" s="42"/>
      <c r="UIS11" s="42"/>
      <c r="UIT11" s="42"/>
      <c r="UIU11" s="42"/>
      <c r="UIV11" s="42"/>
      <c r="UIW11" s="42"/>
      <c r="UIX11" s="42"/>
      <c r="UIY11" s="42"/>
      <c r="UIZ11" s="42"/>
      <c r="UJA11" s="42"/>
      <c r="UJB11" s="42"/>
      <c r="UJC11" s="42"/>
      <c r="UJD11" s="42"/>
      <c r="UJE11" s="42"/>
      <c r="UJF11" s="42"/>
      <c r="UJG11" s="42"/>
      <c r="UJH11" s="42"/>
      <c r="UJI11" s="42"/>
      <c r="UJJ11" s="42"/>
      <c r="UJK11" s="42"/>
      <c r="UJL11" s="42"/>
      <c r="UJM11" s="42"/>
      <c r="UJN11" s="42"/>
      <c r="UJO11" s="42"/>
      <c r="UJP11" s="42"/>
      <c r="UJQ11" s="42"/>
      <c r="UJR11" s="42"/>
      <c r="UJS11" s="42"/>
      <c r="UJT11" s="42"/>
      <c r="UJU11" s="42"/>
      <c r="UJV11" s="42"/>
      <c r="UJW11" s="42"/>
      <c r="UJX11" s="42"/>
      <c r="UJY11" s="42"/>
      <c r="UJZ11" s="42"/>
      <c r="UKA11" s="42"/>
      <c r="UKB11" s="42"/>
      <c r="UKC11" s="42"/>
      <c r="UKD11" s="42"/>
      <c r="UKE11" s="42"/>
      <c r="UKF11" s="42"/>
      <c r="UKG11" s="42"/>
      <c r="UKH11" s="42"/>
      <c r="UKI11" s="42"/>
      <c r="UKJ11" s="42"/>
      <c r="UKK11" s="42"/>
      <c r="UKL11" s="42"/>
      <c r="UKM11" s="42"/>
      <c r="UKN11" s="42"/>
      <c r="UKO11" s="42"/>
      <c r="UKP11" s="42"/>
      <c r="UKQ11" s="42"/>
      <c r="UKR11" s="42"/>
      <c r="UKS11" s="42"/>
      <c r="UKT11" s="42"/>
      <c r="UKU11" s="42"/>
      <c r="UKV11" s="42"/>
      <c r="UKW11" s="42"/>
      <c r="UKX11" s="42"/>
      <c r="UKY11" s="42"/>
      <c r="UKZ11" s="42"/>
      <c r="ULA11" s="42"/>
      <c r="ULB11" s="42"/>
      <c r="ULC11" s="42"/>
      <c r="ULD11" s="42"/>
      <c r="ULE11" s="42"/>
      <c r="ULF11" s="42"/>
      <c r="ULG11" s="42"/>
      <c r="ULH11" s="42"/>
      <c r="ULI11" s="42"/>
      <c r="ULJ11" s="42"/>
      <c r="ULK11" s="42"/>
      <c r="ULL11" s="42"/>
      <c r="ULM11" s="42"/>
      <c r="ULN11" s="42"/>
      <c r="ULO11" s="42"/>
      <c r="ULP11" s="42"/>
      <c r="ULQ11" s="42"/>
      <c r="ULR11" s="42"/>
      <c r="ULS11" s="42"/>
      <c r="ULT11" s="42"/>
      <c r="ULU11" s="42"/>
      <c r="ULV11" s="42"/>
      <c r="ULW11" s="42"/>
      <c r="ULX11" s="42"/>
      <c r="ULY11" s="42"/>
      <c r="ULZ11" s="42"/>
      <c r="UMA11" s="42"/>
      <c r="UMB11" s="42"/>
      <c r="UMC11" s="42"/>
      <c r="UMD11" s="42"/>
      <c r="UME11" s="42"/>
      <c r="UMF11" s="42"/>
      <c r="UMG11" s="42"/>
      <c r="UMH11" s="42"/>
      <c r="UMI11" s="42"/>
      <c r="UMJ11" s="42"/>
      <c r="UMK11" s="42"/>
      <c r="UML11" s="42"/>
      <c r="UMM11" s="42"/>
      <c r="UMN11" s="42"/>
      <c r="UMO11" s="42"/>
      <c r="UMP11" s="42"/>
      <c r="UMQ11" s="42"/>
      <c r="UMR11" s="42"/>
      <c r="UMS11" s="42"/>
      <c r="UMT11" s="42"/>
      <c r="UMU11" s="42"/>
      <c r="UMV11" s="42"/>
      <c r="UMW11" s="42"/>
      <c r="UMX11" s="42"/>
      <c r="UMY11" s="42"/>
      <c r="UMZ11" s="42"/>
      <c r="UNA11" s="42"/>
      <c r="UNB11" s="42"/>
      <c r="UNC11" s="42"/>
      <c r="UND11" s="42"/>
      <c r="UNE11" s="42"/>
      <c r="UNF11" s="42"/>
      <c r="UNG11" s="42"/>
      <c r="UNH11" s="42"/>
      <c r="UNI11" s="42"/>
      <c r="UNJ11" s="42"/>
      <c r="UNK11" s="42"/>
      <c r="UNL11" s="42"/>
      <c r="UNM11" s="42"/>
      <c r="UNN11" s="42"/>
      <c r="UNO11" s="42"/>
      <c r="UNP11" s="42"/>
      <c r="UNQ11" s="42"/>
      <c r="UNR11" s="42"/>
      <c r="UNS11" s="42"/>
      <c r="UNT11" s="42"/>
      <c r="UNU11" s="42"/>
      <c r="UNV11" s="42"/>
      <c r="UNW11" s="42"/>
      <c r="UNX11" s="42"/>
      <c r="UNY11" s="42"/>
      <c r="UNZ11" s="42"/>
      <c r="UOA11" s="42"/>
      <c r="UOB11" s="42"/>
      <c r="UOC11" s="42"/>
      <c r="UOD11" s="42"/>
      <c r="UOE11" s="42"/>
      <c r="UOF11" s="42"/>
      <c r="UOG11" s="42"/>
      <c r="UOH11" s="42"/>
      <c r="UOI11" s="42"/>
      <c r="UOJ11" s="42"/>
      <c r="UOK11" s="42"/>
      <c r="UOL11" s="42"/>
      <c r="UOM11" s="42"/>
      <c r="UON11" s="42"/>
      <c r="UOO11" s="42"/>
      <c r="UOP11" s="42"/>
      <c r="UOQ11" s="42"/>
      <c r="UOR11" s="42"/>
      <c r="UOS11" s="42"/>
      <c r="UOT11" s="42"/>
      <c r="UOU11" s="42"/>
      <c r="UOV11" s="42"/>
      <c r="UOW11" s="42"/>
      <c r="UOX11" s="42"/>
      <c r="UOY11" s="42"/>
      <c r="UOZ11" s="42"/>
      <c r="UPA11" s="42"/>
      <c r="UPB11" s="42"/>
      <c r="UPC11" s="42"/>
      <c r="UPD11" s="42"/>
      <c r="UPE11" s="42"/>
      <c r="UPF11" s="42"/>
      <c r="UPG11" s="42"/>
      <c r="UPH11" s="42"/>
      <c r="UPI11" s="42"/>
      <c r="UPJ11" s="42"/>
      <c r="UPK11" s="42"/>
      <c r="UPL11" s="42"/>
      <c r="UPM11" s="42"/>
      <c r="UPN11" s="42"/>
      <c r="UPO11" s="42"/>
      <c r="UPP11" s="42"/>
      <c r="UPQ11" s="42"/>
      <c r="UPR11" s="42"/>
      <c r="UPS11" s="42"/>
      <c r="UPT11" s="42"/>
      <c r="UPU11" s="42"/>
      <c r="UPV11" s="42"/>
      <c r="UPW11" s="42"/>
      <c r="UPX11" s="42"/>
      <c r="UPY11" s="42"/>
      <c r="UPZ11" s="42"/>
      <c r="UQA11" s="42"/>
      <c r="UQB11" s="42"/>
      <c r="UQC11" s="42"/>
      <c r="UQD11" s="42"/>
      <c r="UQE11" s="42"/>
      <c r="UQF11" s="42"/>
      <c r="UQG11" s="42"/>
      <c r="UQH11" s="42"/>
      <c r="UQI11" s="42"/>
      <c r="UQJ11" s="42"/>
      <c r="UQK11" s="42"/>
      <c r="UQL11" s="42"/>
      <c r="UQM11" s="42"/>
      <c r="UQN11" s="42"/>
      <c r="UQO11" s="42"/>
      <c r="UQP11" s="42"/>
      <c r="UQQ11" s="42"/>
      <c r="UQR11" s="42"/>
      <c r="UQS11" s="42"/>
      <c r="UQT11" s="42"/>
      <c r="UQU11" s="42"/>
      <c r="UQV11" s="42"/>
      <c r="UQW11" s="42"/>
      <c r="UQX11" s="42"/>
      <c r="UQY11" s="42"/>
      <c r="UQZ11" s="42"/>
      <c r="URA11" s="42"/>
      <c r="URB11" s="42"/>
      <c r="URC11" s="42"/>
      <c r="URD11" s="42"/>
      <c r="URE11" s="42"/>
      <c r="URF11" s="42"/>
      <c r="URG11" s="42"/>
      <c r="URH11" s="42"/>
      <c r="URI11" s="42"/>
      <c r="URJ11" s="42"/>
      <c r="URK11" s="42"/>
      <c r="URL11" s="42"/>
      <c r="URM11" s="42"/>
      <c r="URN11" s="42"/>
      <c r="URO11" s="42"/>
      <c r="URP11" s="42"/>
      <c r="URQ11" s="42"/>
      <c r="URR11" s="42"/>
      <c r="URS11" s="42"/>
      <c r="URT11" s="42"/>
      <c r="URU11" s="42"/>
      <c r="URV11" s="42"/>
      <c r="URW11" s="42"/>
      <c r="URX11" s="42"/>
      <c r="URY11" s="42"/>
      <c r="URZ11" s="42"/>
      <c r="USA11" s="42"/>
      <c r="USB11" s="42"/>
      <c r="USC11" s="42"/>
      <c r="USD11" s="42"/>
      <c r="USE11" s="42"/>
      <c r="USF11" s="42"/>
      <c r="USG11" s="42"/>
      <c r="USH11" s="42"/>
      <c r="USI11" s="42"/>
      <c r="USJ11" s="42"/>
      <c r="USK11" s="42"/>
      <c r="USL11" s="42"/>
      <c r="USM11" s="42"/>
      <c r="USN11" s="42"/>
      <c r="USO11" s="42"/>
      <c r="USP11" s="42"/>
      <c r="USQ11" s="42"/>
      <c r="USR11" s="42"/>
      <c r="USS11" s="42"/>
      <c r="UST11" s="42"/>
      <c r="USU11" s="42"/>
      <c r="USV11" s="42"/>
      <c r="USW11" s="42"/>
      <c r="USX11" s="42"/>
      <c r="USY11" s="42"/>
      <c r="USZ11" s="42"/>
      <c r="UTA11" s="42"/>
      <c r="UTB11" s="42"/>
      <c r="UTC11" s="42"/>
      <c r="UTD11" s="42"/>
      <c r="UTE11" s="42"/>
      <c r="UTF11" s="42"/>
      <c r="UTG11" s="42"/>
      <c r="UTH11" s="42"/>
      <c r="UTI11" s="42"/>
      <c r="UTJ11" s="42"/>
      <c r="UTK11" s="42"/>
      <c r="UTL11" s="42"/>
      <c r="UTM11" s="42"/>
      <c r="UTN11" s="42"/>
      <c r="UTO11" s="42"/>
      <c r="UTP11" s="42"/>
      <c r="UTQ11" s="42"/>
      <c r="UTR11" s="42"/>
      <c r="UTS11" s="42"/>
      <c r="UTT11" s="42"/>
      <c r="UTU11" s="42"/>
      <c r="UTV11" s="42"/>
      <c r="UTW11" s="42"/>
      <c r="UTX11" s="42"/>
      <c r="UTY11" s="42"/>
      <c r="UTZ11" s="42"/>
      <c r="UUA11" s="42"/>
      <c r="UUB11" s="42"/>
      <c r="UUC11" s="42"/>
      <c r="UUD11" s="42"/>
      <c r="UUE11" s="42"/>
      <c r="UUF11" s="42"/>
      <c r="UUG11" s="42"/>
      <c r="UUH11" s="42"/>
      <c r="UUI11" s="42"/>
      <c r="UUJ11" s="42"/>
      <c r="UUK11" s="42"/>
      <c r="UUL11" s="42"/>
      <c r="UUM11" s="42"/>
      <c r="UUN11" s="42"/>
      <c r="UUO11" s="42"/>
      <c r="UUP11" s="42"/>
      <c r="UUQ11" s="42"/>
      <c r="UUR11" s="42"/>
      <c r="UUS11" s="42"/>
      <c r="UUT11" s="42"/>
      <c r="UUU11" s="42"/>
      <c r="UUV11" s="42"/>
      <c r="UUW11" s="42"/>
      <c r="UUX11" s="42"/>
      <c r="UUY11" s="42"/>
      <c r="UUZ11" s="42"/>
      <c r="UVA11" s="42"/>
      <c r="UVB11" s="42"/>
      <c r="UVC11" s="42"/>
      <c r="UVD11" s="42"/>
      <c r="UVE11" s="42"/>
      <c r="UVF11" s="42"/>
      <c r="UVG11" s="42"/>
      <c r="UVH11" s="42"/>
      <c r="UVI11" s="42"/>
      <c r="UVJ11" s="42"/>
      <c r="UVK11" s="42"/>
      <c r="UVL11" s="42"/>
      <c r="UVM11" s="42"/>
      <c r="UVN11" s="42"/>
      <c r="UVO11" s="42"/>
      <c r="UVP11" s="42"/>
      <c r="UVQ11" s="42"/>
      <c r="UVR11" s="42"/>
      <c r="UVS11" s="42"/>
      <c r="UVT11" s="42"/>
      <c r="UVU11" s="42"/>
      <c r="UVV11" s="42"/>
      <c r="UVW11" s="42"/>
      <c r="UVX11" s="42"/>
      <c r="UVY11" s="42"/>
      <c r="UVZ11" s="42"/>
      <c r="UWA11" s="42"/>
      <c r="UWB11" s="42"/>
      <c r="UWC11" s="42"/>
      <c r="UWD11" s="42"/>
      <c r="UWE11" s="42"/>
      <c r="UWF11" s="42"/>
      <c r="UWG11" s="42"/>
      <c r="UWH11" s="42"/>
      <c r="UWI11" s="42"/>
      <c r="UWJ11" s="42"/>
      <c r="UWK11" s="42"/>
      <c r="UWL11" s="42"/>
      <c r="UWM11" s="42"/>
      <c r="UWN11" s="42"/>
      <c r="UWO11" s="42"/>
      <c r="UWP11" s="42"/>
      <c r="UWQ11" s="42"/>
      <c r="UWR11" s="42"/>
      <c r="UWS11" s="42"/>
      <c r="UWT11" s="42"/>
      <c r="UWU11" s="42"/>
      <c r="UWV11" s="42"/>
      <c r="UWW11" s="42"/>
      <c r="UWX11" s="42"/>
      <c r="UWY11" s="42"/>
      <c r="UWZ11" s="42"/>
      <c r="UXA11" s="42"/>
      <c r="UXB11" s="42"/>
      <c r="UXC11" s="42"/>
      <c r="UXD11" s="42"/>
      <c r="UXE11" s="42"/>
      <c r="UXF11" s="42"/>
      <c r="UXG11" s="42"/>
      <c r="UXH11" s="42"/>
      <c r="UXI11" s="42"/>
      <c r="UXJ11" s="42"/>
      <c r="UXK11" s="42"/>
      <c r="UXL11" s="42"/>
      <c r="UXM11" s="42"/>
      <c r="UXN11" s="42"/>
      <c r="UXO11" s="42"/>
      <c r="UXP11" s="42"/>
      <c r="UXQ11" s="42"/>
      <c r="UXR11" s="42"/>
      <c r="UXS11" s="42"/>
      <c r="UXT11" s="42"/>
      <c r="UXU11" s="42"/>
      <c r="UXV11" s="42"/>
      <c r="UXW11" s="42"/>
      <c r="UXX11" s="42"/>
      <c r="UXY11" s="42"/>
      <c r="UXZ11" s="42"/>
      <c r="UYA11" s="42"/>
      <c r="UYB11" s="42"/>
      <c r="UYC11" s="42"/>
      <c r="UYD11" s="42"/>
      <c r="UYE11" s="42"/>
      <c r="UYF11" s="42"/>
      <c r="UYG11" s="42"/>
      <c r="UYH11" s="42"/>
      <c r="UYI11" s="42"/>
      <c r="UYJ11" s="42"/>
      <c r="UYK11" s="42"/>
      <c r="UYL11" s="42"/>
      <c r="UYM11" s="42"/>
      <c r="UYN11" s="42"/>
      <c r="UYO11" s="42"/>
      <c r="UYP11" s="42"/>
      <c r="UYQ11" s="42"/>
      <c r="UYR11" s="42"/>
      <c r="UYS11" s="42"/>
      <c r="UYT11" s="42"/>
      <c r="UYU11" s="42"/>
      <c r="UYV11" s="42"/>
      <c r="UYW11" s="42"/>
      <c r="UYX11" s="42"/>
      <c r="UYY11" s="42"/>
      <c r="UYZ11" s="42"/>
      <c r="UZA11" s="42"/>
      <c r="UZB11" s="42"/>
      <c r="UZC11" s="42"/>
      <c r="UZD11" s="42"/>
      <c r="UZE11" s="42"/>
      <c r="UZF11" s="42"/>
      <c r="UZG11" s="42"/>
      <c r="UZH11" s="42"/>
      <c r="UZI11" s="42"/>
      <c r="UZJ11" s="42"/>
      <c r="UZK11" s="42"/>
      <c r="UZL11" s="42"/>
      <c r="UZM11" s="42"/>
      <c r="UZN11" s="42"/>
      <c r="UZO11" s="42"/>
      <c r="UZP11" s="42"/>
      <c r="UZQ11" s="42"/>
      <c r="UZR11" s="42"/>
      <c r="UZS11" s="42"/>
      <c r="UZT11" s="42"/>
      <c r="UZU11" s="42"/>
      <c r="UZV11" s="42"/>
      <c r="UZW11" s="42"/>
      <c r="UZX11" s="42"/>
      <c r="UZY11" s="42"/>
      <c r="UZZ11" s="42"/>
      <c r="VAA11" s="42"/>
      <c r="VAB11" s="42"/>
      <c r="VAC11" s="42"/>
      <c r="VAD11" s="42"/>
      <c r="VAE11" s="42"/>
      <c r="VAF11" s="42"/>
      <c r="VAG11" s="42"/>
      <c r="VAH11" s="42"/>
      <c r="VAI11" s="42"/>
      <c r="VAJ11" s="42"/>
      <c r="VAK11" s="42"/>
      <c r="VAL11" s="42"/>
      <c r="VAM11" s="42"/>
      <c r="VAN11" s="42"/>
      <c r="VAO11" s="42"/>
      <c r="VAP11" s="42"/>
      <c r="VAQ11" s="42"/>
      <c r="VAR11" s="42"/>
      <c r="VAS11" s="42"/>
      <c r="VAT11" s="42"/>
      <c r="VAU11" s="42"/>
      <c r="VAV11" s="42"/>
      <c r="VAW11" s="42"/>
      <c r="VAX11" s="42"/>
      <c r="VAY11" s="42"/>
      <c r="VAZ11" s="42"/>
      <c r="VBA11" s="42"/>
      <c r="VBB11" s="42"/>
      <c r="VBC11" s="42"/>
      <c r="VBD11" s="42"/>
      <c r="VBE11" s="42"/>
      <c r="VBF11" s="42"/>
      <c r="VBG11" s="42"/>
      <c r="VBH11" s="42"/>
      <c r="VBI11" s="42"/>
      <c r="VBJ11" s="42"/>
      <c r="VBK11" s="42"/>
      <c r="VBL11" s="42"/>
      <c r="VBM11" s="42"/>
      <c r="VBN11" s="42"/>
      <c r="VBO11" s="42"/>
      <c r="VBP11" s="42"/>
      <c r="VBQ11" s="42"/>
      <c r="VBR11" s="42"/>
      <c r="VBS11" s="42"/>
      <c r="VBT11" s="42"/>
      <c r="VBU11" s="42"/>
      <c r="VBV11" s="42"/>
      <c r="VBW11" s="42"/>
      <c r="VBX11" s="42"/>
      <c r="VBY11" s="42"/>
      <c r="VBZ11" s="42"/>
      <c r="VCA11" s="42"/>
      <c r="VCB11" s="42"/>
      <c r="VCC11" s="42"/>
      <c r="VCD11" s="42"/>
      <c r="VCE11" s="42"/>
      <c r="VCF11" s="42"/>
      <c r="VCG11" s="42"/>
      <c r="VCH11" s="42"/>
      <c r="VCI11" s="42"/>
      <c r="VCJ11" s="42"/>
      <c r="VCK11" s="42"/>
      <c r="VCL11" s="42"/>
      <c r="VCM11" s="42"/>
      <c r="VCN11" s="42"/>
      <c r="VCO11" s="42"/>
      <c r="VCP11" s="42"/>
      <c r="VCQ11" s="42"/>
      <c r="VCR11" s="42"/>
      <c r="VCS11" s="42"/>
      <c r="VCT11" s="42"/>
      <c r="VCU11" s="42"/>
      <c r="VCV11" s="42"/>
      <c r="VCW11" s="42"/>
      <c r="VCX11" s="42"/>
      <c r="VCY11" s="42"/>
      <c r="VCZ11" s="42"/>
      <c r="VDA11" s="42"/>
      <c r="VDB11" s="42"/>
      <c r="VDC11" s="42"/>
      <c r="VDD11" s="42"/>
      <c r="VDE11" s="42"/>
      <c r="VDF11" s="42"/>
      <c r="VDG11" s="42"/>
      <c r="VDH11" s="42"/>
      <c r="VDI11" s="42"/>
      <c r="VDJ11" s="42"/>
      <c r="VDK11" s="42"/>
      <c r="VDL11" s="42"/>
      <c r="VDM11" s="42"/>
      <c r="VDN11" s="42"/>
      <c r="VDO11" s="42"/>
      <c r="VDP11" s="42"/>
      <c r="VDQ11" s="42"/>
      <c r="VDR11" s="42"/>
      <c r="VDS11" s="42"/>
      <c r="VDT11" s="42"/>
      <c r="VDU11" s="42"/>
      <c r="VDV11" s="42"/>
      <c r="VDW11" s="42"/>
      <c r="VDX11" s="42"/>
      <c r="VDY11" s="42"/>
      <c r="VDZ11" s="42"/>
      <c r="VEA11" s="42"/>
      <c r="VEB11" s="42"/>
      <c r="VEC11" s="42"/>
      <c r="VED11" s="42"/>
      <c r="VEE11" s="42"/>
      <c r="VEF11" s="42"/>
      <c r="VEG11" s="42"/>
      <c r="VEH11" s="42"/>
      <c r="VEI11" s="42"/>
      <c r="VEJ11" s="42"/>
      <c r="VEK11" s="42"/>
      <c r="VEL11" s="42"/>
      <c r="VEM11" s="42"/>
      <c r="VEN11" s="42"/>
      <c r="VEO11" s="42"/>
      <c r="VEP11" s="42"/>
      <c r="VEQ11" s="42"/>
      <c r="VER11" s="42"/>
      <c r="VES11" s="42"/>
      <c r="VET11" s="42"/>
      <c r="VEU11" s="42"/>
      <c r="VEV11" s="42"/>
      <c r="VEW11" s="42"/>
      <c r="VEX11" s="42"/>
      <c r="VEY11" s="42"/>
      <c r="VEZ11" s="42"/>
      <c r="VFA11" s="42"/>
      <c r="VFB11" s="42"/>
      <c r="VFC11" s="42"/>
      <c r="VFD11" s="42"/>
      <c r="VFE11" s="42"/>
      <c r="VFF11" s="42"/>
      <c r="VFG11" s="42"/>
      <c r="VFH11" s="42"/>
      <c r="VFI11" s="42"/>
      <c r="VFJ11" s="42"/>
      <c r="VFK11" s="42"/>
      <c r="VFL11" s="42"/>
      <c r="VFM11" s="42"/>
      <c r="VFN11" s="42"/>
      <c r="VFO11" s="42"/>
      <c r="VFP11" s="42"/>
      <c r="VFQ11" s="42"/>
      <c r="VFR11" s="42"/>
      <c r="VFS11" s="42"/>
      <c r="VFT11" s="42"/>
      <c r="VFU11" s="42"/>
      <c r="VFV11" s="42"/>
      <c r="VFW11" s="42"/>
      <c r="VFX11" s="42"/>
      <c r="VFY11" s="42"/>
      <c r="VFZ11" s="42"/>
      <c r="VGA11" s="42"/>
      <c r="VGB11" s="42"/>
      <c r="VGC11" s="42"/>
      <c r="VGD11" s="42"/>
      <c r="VGE11" s="42"/>
      <c r="VGF11" s="42"/>
      <c r="VGG11" s="42"/>
      <c r="VGH11" s="42"/>
      <c r="VGI11" s="42"/>
      <c r="VGJ11" s="42"/>
      <c r="VGK11" s="42"/>
      <c r="VGL11" s="42"/>
      <c r="VGM11" s="42"/>
      <c r="VGN11" s="42"/>
      <c r="VGO11" s="42"/>
      <c r="VGP11" s="42"/>
      <c r="VGQ11" s="42"/>
      <c r="VGR11" s="42"/>
      <c r="VGS11" s="42"/>
      <c r="VGT11" s="42"/>
      <c r="VGU11" s="42"/>
      <c r="VGV11" s="42"/>
      <c r="VGW11" s="42"/>
      <c r="VGX11" s="42"/>
      <c r="VGY11" s="42"/>
      <c r="VGZ11" s="42"/>
      <c r="VHA11" s="42"/>
      <c r="VHB11" s="42"/>
      <c r="VHC11" s="42"/>
      <c r="VHD11" s="42"/>
      <c r="VHE11" s="42"/>
      <c r="VHF11" s="42"/>
      <c r="VHG11" s="42"/>
      <c r="VHH11" s="42"/>
      <c r="VHI11" s="42"/>
      <c r="VHJ11" s="42"/>
      <c r="VHK11" s="42"/>
      <c r="VHL11" s="42"/>
      <c r="VHM11" s="42"/>
      <c r="VHN11" s="42"/>
      <c r="VHO11" s="42"/>
      <c r="VHP11" s="42"/>
      <c r="VHQ11" s="42"/>
      <c r="VHR11" s="42"/>
      <c r="VHS11" s="42"/>
      <c r="VHT11" s="42"/>
      <c r="VHU11" s="42"/>
      <c r="VHV11" s="42"/>
      <c r="VHW11" s="42"/>
      <c r="VHX11" s="42"/>
      <c r="VHY11" s="42"/>
      <c r="VHZ11" s="42"/>
      <c r="VIA11" s="42"/>
      <c r="VIB11" s="42"/>
      <c r="VIC11" s="42"/>
      <c r="VID11" s="42"/>
      <c r="VIE11" s="42"/>
      <c r="VIF11" s="42"/>
      <c r="VIG11" s="42"/>
      <c r="VIH11" s="42"/>
      <c r="VII11" s="42"/>
      <c r="VIJ11" s="42"/>
      <c r="VIK11" s="42"/>
      <c r="VIL11" s="42"/>
      <c r="VIM11" s="42"/>
      <c r="VIN11" s="42"/>
      <c r="VIO11" s="42"/>
      <c r="VIP11" s="42"/>
      <c r="VIQ11" s="42"/>
      <c r="VIR11" s="42"/>
      <c r="VIS11" s="42"/>
      <c r="VIT11" s="42"/>
      <c r="VIU11" s="42"/>
      <c r="VIV11" s="42"/>
      <c r="VIW11" s="42"/>
      <c r="VIX11" s="42"/>
      <c r="VIY11" s="42"/>
      <c r="VIZ11" s="42"/>
      <c r="VJA11" s="42"/>
      <c r="VJB11" s="42"/>
      <c r="VJC11" s="42"/>
      <c r="VJD11" s="42"/>
      <c r="VJE11" s="42"/>
      <c r="VJF11" s="42"/>
      <c r="VJG11" s="42"/>
      <c r="VJH11" s="42"/>
      <c r="VJI11" s="42"/>
      <c r="VJJ11" s="42"/>
      <c r="VJK11" s="42"/>
      <c r="VJL11" s="42"/>
      <c r="VJM11" s="42"/>
      <c r="VJN11" s="42"/>
      <c r="VJO11" s="42"/>
      <c r="VJP11" s="42"/>
      <c r="VJQ11" s="42"/>
      <c r="VJR11" s="42"/>
      <c r="VJS11" s="42"/>
      <c r="VJT11" s="42"/>
      <c r="VJU11" s="42"/>
      <c r="VJV11" s="42"/>
      <c r="VJW11" s="42"/>
      <c r="VJX11" s="42"/>
      <c r="VJY11" s="42"/>
      <c r="VJZ11" s="42"/>
      <c r="VKA11" s="42"/>
      <c r="VKB11" s="42"/>
      <c r="VKC11" s="42"/>
      <c r="VKD11" s="42"/>
      <c r="VKE11" s="42"/>
      <c r="VKF11" s="42"/>
      <c r="VKG11" s="42"/>
      <c r="VKH11" s="42"/>
      <c r="VKI11" s="42"/>
      <c r="VKJ11" s="42"/>
      <c r="VKK11" s="42"/>
      <c r="VKL11" s="42"/>
      <c r="VKM11" s="42"/>
      <c r="VKN11" s="42"/>
      <c r="VKO11" s="42"/>
      <c r="VKP11" s="42"/>
      <c r="VKQ11" s="42"/>
      <c r="VKR11" s="42"/>
      <c r="VKS11" s="42"/>
      <c r="VKT11" s="42"/>
      <c r="VKU11" s="42"/>
      <c r="VKV11" s="42"/>
      <c r="VKW11" s="42"/>
      <c r="VKX11" s="42"/>
      <c r="VKY11" s="42"/>
      <c r="VKZ11" s="42"/>
      <c r="VLA11" s="42"/>
      <c r="VLB11" s="42"/>
      <c r="VLC11" s="42"/>
      <c r="VLD11" s="42"/>
      <c r="VLE11" s="42"/>
      <c r="VLF11" s="42"/>
      <c r="VLG11" s="42"/>
      <c r="VLH11" s="42"/>
      <c r="VLI11" s="42"/>
      <c r="VLJ11" s="42"/>
      <c r="VLK11" s="42"/>
      <c r="VLL11" s="42"/>
      <c r="VLM11" s="42"/>
      <c r="VLN11" s="42"/>
      <c r="VLO11" s="42"/>
      <c r="VLP11" s="42"/>
      <c r="VLQ11" s="42"/>
      <c r="VLR11" s="42"/>
      <c r="VLS11" s="42"/>
      <c r="VLT11" s="42"/>
      <c r="VLU11" s="42"/>
      <c r="VLV11" s="42"/>
      <c r="VLW11" s="42"/>
      <c r="VLX11" s="42"/>
      <c r="VLY11" s="42"/>
      <c r="VLZ11" s="42"/>
      <c r="VMA11" s="42"/>
      <c r="VMB11" s="42"/>
      <c r="VMC11" s="42"/>
      <c r="VMD11" s="42"/>
      <c r="VME11" s="42"/>
      <c r="VMF11" s="42"/>
      <c r="VMG11" s="42"/>
      <c r="VMH11" s="42"/>
      <c r="VMI11" s="42"/>
      <c r="VMJ11" s="42"/>
      <c r="VMK11" s="42"/>
      <c r="VML11" s="42"/>
      <c r="VMM11" s="42"/>
      <c r="VMN11" s="42"/>
      <c r="VMO11" s="42"/>
      <c r="VMP11" s="42"/>
      <c r="VMQ11" s="42"/>
      <c r="VMR11" s="42"/>
      <c r="VMS11" s="42"/>
      <c r="VMT11" s="42"/>
      <c r="VMU11" s="42"/>
      <c r="VMV11" s="42"/>
      <c r="VMW11" s="42"/>
      <c r="VMX11" s="42"/>
      <c r="VMY11" s="42"/>
      <c r="VMZ11" s="42"/>
      <c r="VNA11" s="42"/>
      <c r="VNB11" s="42"/>
      <c r="VNC11" s="42"/>
      <c r="VND11" s="42"/>
      <c r="VNE11" s="42"/>
      <c r="VNF11" s="42"/>
      <c r="VNG11" s="42"/>
      <c r="VNH11" s="42"/>
      <c r="VNI11" s="42"/>
      <c r="VNJ11" s="42"/>
      <c r="VNK11" s="42"/>
      <c r="VNL11" s="42"/>
      <c r="VNM11" s="42"/>
      <c r="VNN11" s="42"/>
      <c r="VNO11" s="42"/>
      <c r="VNP11" s="42"/>
      <c r="VNQ11" s="42"/>
      <c r="VNR11" s="42"/>
      <c r="VNS11" s="42"/>
      <c r="VNT11" s="42"/>
      <c r="VNU11" s="42"/>
      <c r="VNV11" s="42"/>
      <c r="VNW11" s="42"/>
      <c r="VNX11" s="42"/>
      <c r="VNY11" s="42"/>
      <c r="VNZ11" s="42"/>
      <c r="VOA11" s="42"/>
      <c r="VOB11" s="42"/>
      <c r="VOC11" s="42"/>
      <c r="VOD11" s="42"/>
      <c r="VOE11" s="42"/>
      <c r="VOF11" s="42"/>
      <c r="VOG11" s="42"/>
      <c r="VOH11" s="42"/>
      <c r="VOI11" s="42"/>
      <c r="VOJ11" s="42"/>
      <c r="VOK11" s="42"/>
      <c r="VOL11" s="42"/>
      <c r="VOM11" s="42"/>
      <c r="VON11" s="42"/>
      <c r="VOO11" s="42"/>
      <c r="VOP11" s="42"/>
      <c r="VOQ11" s="42"/>
      <c r="VOR11" s="42"/>
      <c r="VOS11" s="42"/>
      <c r="VOT11" s="42"/>
      <c r="VOU11" s="42"/>
      <c r="VOV11" s="42"/>
      <c r="VOW11" s="42"/>
      <c r="VOX11" s="42"/>
      <c r="VOY11" s="42"/>
      <c r="VOZ11" s="42"/>
      <c r="VPA11" s="42"/>
      <c r="VPB11" s="42"/>
      <c r="VPC11" s="42"/>
      <c r="VPD11" s="42"/>
      <c r="VPE11" s="42"/>
      <c r="VPF11" s="42"/>
      <c r="VPG11" s="42"/>
      <c r="VPH11" s="42"/>
      <c r="VPI11" s="42"/>
      <c r="VPJ11" s="42"/>
      <c r="VPK11" s="42"/>
      <c r="VPL11" s="42"/>
      <c r="VPM11" s="42"/>
      <c r="VPN11" s="42"/>
      <c r="VPO11" s="42"/>
      <c r="VPP11" s="42"/>
      <c r="VPQ11" s="42"/>
      <c r="VPR11" s="42"/>
      <c r="VPS11" s="42"/>
      <c r="VPT11" s="42"/>
      <c r="VPU11" s="42"/>
      <c r="VPV11" s="42"/>
      <c r="VPW11" s="42"/>
      <c r="VPX11" s="42"/>
      <c r="VPY11" s="42"/>
      <c r="VPZ11" s="42"/>
      <c r="VQA11" s="42"/>
      <c r="VQB11" s="42"/>
      <c r="VQC11" s="42"/>
      <c r="VQD11" s="42"/>
      <c r="VQE11" s="42"/>
      <c r="VQF11" s="42"/>
      <c r="VQG11" s="42"/>
      <c r="VQH11" s="42"/>
      <c r="VQI11" s="42"/>
      <c r="VQJ11" s="42"/>
      <c r="VQK11" s="42"/>
      <c r="VQL11" s="42"/>
      <c r="VQM11" s="42"/>
      <c r="VQN11" s="42"/>
      <c r="VQO11" s="42"/>
      <c r="VQP11" s="42"/>
      <c r="VQQ11" s="42"/>
      <c r="VQR11" s="42"/>
      <c r="VQS11" s="42"/>
      <c r="VQT11" s="42"/>
      <c r="VQU11" s="42"/>
      <c r="VQV11" s="42"/>
      <c r="VQW11" s="42"/>
      <c r="VQX11" s="42"/>
      <c r="VQY11" s="42"/>
      <c r="VQZ11" s="42"/>
      <c r="VRA11" s="42"/>
      <c r="VRB11" s="42"/>
      <c r="VRC11" s="42"/>
      <c r="VRD11" s="42"/>
      <c r="VRE11" s="42"/>
      <c r="VRF11" s="42"/>
      <c r="VRG11" s="42"/>
      <c r="VRH11" s="42"/>
      <c r="VRI11" s="42"/>
      <c r="VRJ11" s="42"/>
      <c r="VRK11" s="42"/>
      <c r="VRL11" s="42"/>
      <c r="VRM11" s="42"/>
      <c r="VRN11" s="42"/>
      <c r="VRO11" s="42"/>
      <c r="VRP11" s="42"/>
      <c r="VRQ11" s="42"/>
      <c r="VRR11" s="42"/>
      <c r="VRS11" s="42"/>
      <c r="VRT11" s="42"/>
      <c r="VRU11" s="42"/>
      <c r="VRV11" s="42"/>
      <c r="VRW11" s="42"/>
      <c r="VRX11" s="42"/>
      <c r="VRY11" s="42"/>
      <c r="VRZ11" s="42"/>
      <c r="VSA11" s="42"/>
      <c r="VSB11" s="42"/>
      <c r="VSC11" s="42"/>
      <c r="VSD11" s="42"/>
      <c r="VSE11" s="42"/>
      <c r="VSF11" s="42"/>
      <c r="VSG11" s="42"/>
      <c r="VSH11" s="42"/>
      <c r="VSI11" s="42"/>
      <c r="VSJ11" s="42"/>
      <c r="VSK11" s="42"/>
      <c r="VSL11" s="42"/>
      <c r="VSM11" s="42"/>
      <c r="VSN11" s="42"/>
      <c r="VSO11" s="42"/>
      <c r="VSP11" s="42"/>
      <c r="VSQ11" s="42"/>
      <c r="VSR11" s="42"/>
      <c r="VSS11" s="42"/>
      <c r="VST11" s="42"/>
      <c r="VSU11" s="42"/>
      <c r="VSV11" s="42"/>
      <c r="VSW11" s="42"/>
      <c r="VSX11" s="42"/>
      <c r="VSY11" s="42"/>
      <c r="VSZ11" s="42"/>
      <c r="VTA11" s="42"/>
      <c r="VTB11" s="42"/>
      <c r="VTC11" s="42"/>
      <c r="VTD11" s="42"/>
      <c r="VTE11" s="42"/>
      <c r="VTF11" s="42"/>
      <c r="VTG11" s="42"/>
      <c r="VTH11" s="42"/>
      <c r="VTI11" s="42"/>
      <c r="VTJ11" s="42"/>
      <c r="VTK11" s="42"/>
      <c r="VTL11" s="42"/>
      <c r="VTM11" s="42"/>
      <c r="VTN11" s="42"/>
      <c r="VTO11" s="42"/>
      <c r="VTP11" s="42"/>
      <c r="VTQ11" s="42"/>
      <c r="VTR11" s="42"/>
      <c r="VTS11" s="42"/>
      <c r="VTT11" s="42"/>
      <c r="VTU11" s="42"/>
      <c r="VTV11" s="42"/>
      <c r="VTW11" s="42"/>
      <c r="VTX11" s="42"/>
      <c r="VTY11" s="42"/>
      <c r="VTZ11" s="42"/>
      <c r="VUA11" s="42"/>
      <c r="VUB11" s="42"/>
      <c r="VUC11" s="42"/>
      <c r="VUD11" s="42"/>
      <c r="VUE11" s="42"/>
      <c r="VUF11" s="42"/>
      <c r="VUG11" s="42"/>
      <c r="VUH11" s="42"/>
      <c r="VUI11" s="42"/>
      <c r="VUJ11" s="42"/>
      <c r="VUK11" s="42"/>
      <c r="VUL11" s="42"/>
      <c r="VUM11" s="42"/>
      <c r="VUN11" s="42"/>
      <c r="VUO11" s="42"/>
      <c r="VUP11" s="42"/>
      <c r="VUQ11" s="42"/>
      <c r="VUR11" s="42"/>
      <c r="VUS11" s="42"/>
      <c r="VUT11" s="42"/>
      <c r="VUU11" s="42"/>
      <c r="VUV11" s="42"/>
      <c r="VUW11" s="42"/>
      <c r="VUX11" s="42"/>
      <c r="VUY11" s="42"/>
      <c r="VUZ11" s="42"/>
      <c r="VVA11" s="42"/>
      <c r="VVB11" s="42"/>
      <c r="VVC11" s="42"/>
      <c r="VVD11" s="42"/>
      <c r="VVE11" s="42"/>
      <c r="VVF11" s="42"/>
      <c r="VVG11" s="42"/>
      <c r="VVH11" s="42"/>
      <c r="VVI11" s="42"/>
      <c r="VVJ11" s="42"/>
      <c r="VVK11" s="42"/>
      <c r="VVL11" s="42"/>
      <c r="VVM11" s="42"/>
      <c r="VVN11" s="42"/>
      <c r="VVO11" s="42"/>
      <c r="VVP11" s="42"/>
      <c r="VVQ11" s="42"/>
      <c r="VVR11" s="42"/>
      <c r="VVS11" s="42"/>
      <c r="VVT11" s="42"/>
      <c r="VVU11" s="42"/>
      <c r="VVV11" s="42"/>
      <c r="VVW11" s="42"/>
      <c r="VVX11" s="42"/>
      <c r="VVY11" s="42"/>
      <c r="VVZ11" s="42"/>
      <c r="VWA11" s="42"/>
      <c r="VWB11" s="42"/>
      <c r="VWC11" s="42"/>
      <c r="VWD11" s="42"/>
      <c r="VWE11" s="42"/>
      <c r="VWF11" s="42"/>
      <c r="VWG11" s="42"/>
      <c r="VWH11" s="42"/>
      <c r="VWI11" s="42"/>
      <c r="VWJ11" s="42"/>
      <c r="VWK11" s="42"/>
      <c r="VWL11" s="42"/>
      <c r="VWM11" s="42"/>
      <c r="VWN11" s="42"/>
      <c r="VWO11" s="42"/>
      <c r="VWP11" s="42"/>
      <c r="VWQ11" s="42"/>
      <c r="VWR11" s="42"/>
      <c r="VWS11" s="42"/>
      <c r="VWT11" s="42"/>
      <c r="VWU11" s="42"/>
      <c r="VWV11" s="42"/>
      <c r="VWW11" s="42"/>
      <c r="VWX11" s="42"/>
      <c r="VWY11" s="42"/>
      <c r="VWZ11" s="42"/>
      <c r="VXA11" s="42"/>
      <c r="VXB11" s="42"/>
      <c r="VXC11" s="42"/>
      <c r="VXD11" s="42"/>
      <c r="VXE11" s="42"/>
      <c r="VXF11" s="42"/>
      <c r="VXG11" s="42"/>
      <c r="VXH11" s="42"/>
      <c r="VXI11" s="42"/>
      <c r="VXJ11" s="42"/>
      <c r="VXK11" s="42"/>
      <c r="VXL11" s="42"/>
      <c r="VXM11" s="42"/>
      <c r="VXN11" s="42"/>
      <c r="VXO11" s="42"/>
      <c r="VXP11" s="42"/>
      <c r="VXQ11" s="42"/>
      <c r="VXR11" s="42"/>
      <c r="VXS11" s="42"/>
      <c r="VXT11" s="42"/>
      <c r="VXU11" s="42"/>
      <c r="VXV11" s="42"/>
      <c r="VXW11" s="42"/>
      <c r="VXX11" s="42"/>
      <c r="VXY11" s="42"/>
      <c r="VXZ11" s="42"/>
      <c r="VYA11" s="42"/>
      <c r="VYB11" s="42"/>
      <c r="VYC11" s="42"/>
      <c r="VYD11" s="42"/>
      <c r="VYE11" s="42"/>
      <c r="VYF11" s="42"/>
      <c r="VYG11" s="42"/>
      <c r="VYH11" s="42"/>
      <c r="VYI11" s="42"/>
      <c r="VYJ11" s="42"/>
      <c r="VYK11" s="42"/>
      <c r="VYL11" s="42"/>
      <c r="VYM11" s="42"/>
      <c r="VYN11" s="42"/>
      <c r="VYO11" s="42"/>
      <c r="VYP11" s="42"/>
      <c r="VYQ11" s="42"/>
      <c r="VYR11" s="42"/>
      <c r="VYS11" s="42"/>
      <c r="VYT11" s="42"/>
      <c r="VYU11" s="42"/>
      <c r="VYV11" s="42"/>
      <c r="VYW11" s="42"/>
      <c r="VYX11" s="42"/>
      <c r="VYY11" s="42"/>
      <c r="VYZ11" s="42"/>
      <c r="VZA11" s="42"/>
      <c r="VZB11" s="42"/>
      <c r="VZC11" s="42"/>
      <c r="VZD11" s="42"/>
      <c r="VZE11" s="42"/>
      <c r="VZF11" s="42"/>
      <c r="VZG11" s="42"/>
      <c r="VZH11" s="42"/>
      <c r="VZI11" s="42"/>
      <c r="VZJ11" s="42"/>
      <c r="VZK11" s="42"/>
      <c r="VZL11" s="42"/>
      <c r="VZM11" s="42"/>
      <c r="VZN11" s="42"/>
      <c r="VZO11" s="42"/>
      <c r="VZP11" s="42"/>
      <c r="VZQ11" s="42"/>
      <c r="VZR11" s="42"/>
      <c r="VZS11" s="42"/>
      <c r="VZT11" s="42"/>
      <c r="VZU11" s="42"/>
      <c r="VZV11" s="42"/>
      <c r="VZW11" s="42"/>
      <c r="VZX11" s="42"/>
      <c r="VZY11" s="42"/>
      <c r="VZZ11" s="42"/>
      <c r="WAA11" s="42"/>
      <c r="WAB11" s="42"/>
      <c r="WAC11" s="42"/>
      <c r="WAD11" s="42"/>
      <c r="WAE11" s="42"/>
      <c r="WAF11" s="42"/>
      <c r="WAG11" s="42"/>
      <c r="WAH11" s="42"/>
      <c r="WAI11" s="42"/>
      <c r="WAJ11" s="42"/>
      <c r="WAK11" s="42"/>
      <c r="WAL11" s="42"/>
      <c r="WAM11" s="42"/>
      <c r="WAN11" s="42"/>
      <c r="WAO11" s="42"/>
      <c r="WAP11" s="42"/>
      <c r="WAQ11" s="42"/>
      <c r="WAR11" s="42"/>
      <c r="WAS11" s="42"/>
      <c r="WAT11" s="42"/>
      <c r="WAU11" s="42"/>
      <c r="WAV11" s="42"/>
      <c r="WAW11" s="42"/>
      <c r="WAX11" s="42"/>
      <c r="WAY11" s="42"/>
      <c r="WAZ11" s="42"/>
      <c r="WBA11" s="42"/>
      <c r="WBB11" s="42"/>
      <c r="WBC11" s="42"/>
      <c r="WBD11" s="42"/>
      <c r="WBE11" s="42"/>
      <c r="WBF11" s="42"/>
      <c r="WBG11" s="42"/>
      <c r="WBH11" s="42"/>
      <c r="WBI11" s="42"/>
      <c r="WBJ11" s="42"/>
      <c r="WBK11" s="42"/>
      <c r="WBL11" s="42"/>
      <c r="WBM11" s="42"/>
      <c r="WBN11" s="42"/>
      <c r="WBO11" s="42"/>
      <c r="WBP11" s="42"/>
      <c r="WBQ11" s="42"/>
      <c r="WBR11" s="42"/>
      <c r="WBS11" s="42"/>
      <c r="WBT11" s="42"/>
      <c r="WBU11" s="42"/>
      <c r="WBV11" s="42"/>
      <c r="WBW11" s="42"/>
      <c r="WBX11" s="42"/>
      <c r="WBY11" s="42"/>
      <c r="WBZ11" s="42"/>
      <c r="WCA11" s="42"/>
      <c r="WCB11" s="42"/>
      <c r="WCC11" s="42"/>
      <c r="WCD11" s="42"/>
      <c r="WCE11" s="42"/>
      <c r="WCF11" s="42"/>
      <c r="WCG11" s="42"/>
      <c r="WCH11" s="42"/>
      <c r="WCI11" s="42"/>
      <c r="WCJ11" s="42"/>
      <c r="WCK11" s="42"/>
      <c r="WCL11" s="42"/>
      <c r="WCM11" s="42"/>
      <c r="WCN11" s="42"/>
      <c r="WCO11" s="42"/>
      <c r="WCP11" s="42"/>
      <c r="WCQ11" s="42"/>
      <c r="WCR11" s="42"/>
      <c r="WCS11" s="42"/>
      <c r="WCT11" s="42"/>
      <c r="WCU11" s="42"/>
      <c r="WCV11" s="42"/>
      <c r="WCW11" s="42"/>
      <c r="WCX11" s="42"/>
      <c r="WCY11" s="42"/>
      <c r="WCZ11" s="42"/>
      <c r="WDA11" s="42"/>
      <c r="WDB11" s="42"/>
      <c r="WDC11" s="42"/>
      <c r="WDD11" s="42"/>
      <c r="WDE11" s="42"/>
      <c r="WDF11" s="42"/>
      <c r="WDG11" s="42"/>
      <c r="WDH11" s="42"/>
      <c r="WDI11" s="42"/>
      <c r="WDJ11" s="42"/>
      <c r="WDK11" s="42"/>
      <c r="WDL11" s="42"/>
      <c r="WDM11" s="42"/>
      <c r="WDN11" s="42"/>
      <c r="WDO11" s="42"/>
      <c r="WDP11" s="42"/>
      <c r="WDQ11" s="42"/>
      <c r="WDR11" s="42"/>
      <c r="WDS11" s="42"/>
      <c r="WDT11" s="42"/>
      <c r="WDU11" s="42"/>
      <c r="WDV11" s="42"/>
      <c r="WDW11" s="42"/>
      <c r="WDX11" s="42"/>
      <c r="WDY11" s="42"/>
      <c r="WDZ11" s="42"/>
      <c r="WEA11" s="42"/>
      <c r="WEB11" s="42"/>
      <c r="WEC11" s="42"/>
      <c r="WED11" s="42"/>
      <c r="WEE11" s="42"/>
      <c r="WEF11" s="42"/>
      <c r="WEG11" s="42"/>
      <c r="WEH11" s="42"/>
      <c r="WEI11" s="42"/>
      <c r="WEJ11" s="42"/>
      <c r="WEK11" s="42"/>
      <c r="WEL11" s="42"/>
      <c r="WEM11" s="42"/>
      <c r="WEN11" s="42"/>
      <c r="WEO11" s="42"/>
      <c r="WEP11" s="42"/>
      <c r="WEQ11" s="42"/>
      <c r="WER11" s="42"/>
      <c r="WES11" s="42"/>
      <c r="WET11" s="42"/>
      <c r="WEU11" s="42"/>
      <c r="WEV11" s="42"/>
      <c r="WEW11" s="42"/>
      <c r="WEX11" s="42"/>
      <c r="WEY11" s="42"/>
      <c r="WEZ11" s="42"/>
      <c r="WFA11" s="42"/>
      <c r="WFB11" s="42"/>
      <c r="WFC11" s="42"/>
      <c r="WFD11" s="42"/>
      <c r="WFE11" s="42"/>
      <c r="WFF11" s="42"/>
      <c r="WFG11" s="42"/>
      <c r="WFH11" s="42"/>
      <c r="WFI11" s="42"/>
      <c r="WFJ11" s="42"/>
      <c r="WFK11" s="42"/>
      <c r="WFL11" s="42"/>
      <c r="WFM11" s="42"/>
      <c r="WFN11" s="42"/>
      <c r="WFO11" s="42"/>
      <c r="WFP11" s="42"/>
      <c r="WFQ11" s="42"/>
      <c r="WFR11" s="42"/>
      <c r="WFS11" s="42"/>
      <c r="WFT11" s="42"/>
      <c r="WFU11" s="42"/>
      <c r="WFV11" s="42"/>
      <c r="WFW11" s="42"/>
      <c r="WFX11" s="42"/>
      <c r="WFY11" s="42"/>
      <c r="WFZ11" s="42"/>
      <c r="WGA11" s="42"/>
      <c r="WGB11" s="42"/>
      <c r="WGC11" s="42"/>
      <c r="WGD11" s="42"/>
      <c r="WGE11" s="42"/>
      <c r="WGF11" s="42"/>
      <c r="WGG11" s="42"/>
      <c r="WGH11" s="42"/>
      <c r="WGI11" s="42"/>
      <c r="WGJ11" s="42"/>
      <c r="WGK11" s="42"/>
      <c r="WGL11" s="42"/>
      <c r="WGM11" s="42"/>
      <c r="WGN11" s="42"/>
      <c r="WGO11" s="42"/>
      <c r="WGP11" s="42"/>
      <c r="WGQ11" s="42"/>
      <c r="WGR11" s="42"/>
      <c r="WGS11" s="42"/>
      <c r="WGT11" s="42"/>
      <c r="WGU11" s="42"/>
      <c r="WGV11" s="42"/>
      <c r="WGW11" s="42"/>
      <c r="WGX11" s="42"/>
      <c r="WGY11" s="42"/>
      <c r="WGZ11" s="42"/>
      <c r="WHA11" s="42"/>
      <c r="WHB11" s="42"/>
      <c r="WHC11" s="42"/>
      <c r="WHD11" s="42"/>
      <c r="WHE11" s="42"/>
      <c r="WHF11" s="42"/>
      <c r="WHG11" s="42"/>
      <c r="WHH11" s="42"/>
      <c r="WHI11" s="42"/>
      <c r="WHJ11" s="42"/>
      <c r="WHK11" s="42"/>
      <c r="WHL11" s="42"/>
      <c r="WHM11" s="42"/>
      <c r="WHN11" s="42"/>
      <c r="WHO11" s="42"/>
      <c r="WHP11" s="42"/>
      <c r="WHQ11" s="42"/>
      <c r="WHR11" s="42"/>
      <c r="WHS11" s="42"/>
      <c r="WHT11" s="42"/>
      <c r="WHU11" s="42"/>
      <c r="WHV11" s="42"/>
      <c r="WHW11" s="42"/>
      <c r="WHX11" s="42"/>
      <c r="WHY11" s="42"/>
      <c r="WHZ11" s="42"/>
      <c r="WIA11" s="42"/>
      <c r="WIB11" s="42"/>
      <c r="WIC11" s="42"/>
      <c r="WID11" s="42"/>
      <c r="WIE11" s="42"/>
      <c r="WIF11" s="42"/>
      <c r="WIG11" s="42"/>
      <c r="WIH11" s="42"/>
      <c r="WII11" s="42"/>
      <c r="WIJ11" s="42"/>
      <c r="WIK11" s="42"/>
      <c r="WIL11" s="42"/>
      <c r="WIM11" s="42"/>
      <c r="WIN11" s="42"/>
      <c r="WIO11" s="42"/>
      <c r="WIP11" s="42"/>
      <c r="WIQ11" s="42"/>
      <c r="WIR11" s="42"/>
      <c r="WIS11" s="42"/>
      <c r="WIT11" s="42"/>
      <c r="WIU11" s="42"/>
      <c r="WIV11" s="42"/>
      <c r="WIW11" s="42"/>
      <c r="WIX11" s="42"/>
      <c r="WIY11" s="42"/>
      <c r="WIZ11" s="42"/>
      <c r="WJA11" s="42"/>
      <c r="WJB11" s="42"/>
      <c r="WJC11" s="42"/>
      <c r="WJD11" s="42"/>
      <c r="WJE11" s="42"/>
      <c r="WJF11" s="42"/>
      <c r="WJG11" s="42"/>
      <c r="WJH11" s="42"/>
      <c r="WJI11" s="42"/>
      <c r="WJJ11" s="42"/>
      <c r="WJK11" s="42"/>
      <c r="WJL11" s="42"/>
      <c r="WJM11" s="42"/>
      <c r="WJN11" s="42"/>
      <c r="WJO11" s="42"/>
      <c r="WJP11" s="42"/>
      <c r="WJQ11" s="42"/>
      <c r="WJR11" s="42"/>
      <c r="WJS11" s="42"/>
      <c r="WJT11" s="42"/>
      <c r="WJU11" s="42"/>
      <c r="WJV11" s="42"/>
      <c r="WJW11" s="42"/>
      <c r="WJX11" s="42"/>
      <c r="WJY11" s="42"/>
      <c r="WJZ11" s="42"/>
      <c r="WKA11" s="42"/>
      <c r="WKB11" s="42"/>
      <c r="WKC11" s="42"/>
      <c r="WKD11" s="42"/>
      <c r="WKE11" s="42"/>
      <c r="WKF11" s="42"/>
      <c r="WKG11" s="42"/>
      <c r="WKH11" s="42"/>
      <c r="WKI11" s="42"/>
      <c r="WKJ11" s="42"/>
      <c r="WKK11" s="42"/>
      <c r="WKL11" s="42"/>
      <c r="WKM11" s="42"/>
      <c r="WKN11" s="42"/>
      <c r="WKO11" s="42"/>
      <c r="WKP11" s="42"/>
      <c r="WKQ11" s="42"/>
      <c r="WKR11" s="42"/>
      <c r="WKS11" s="42"/>
      <c r="WKT11" s="42"/>
      <c r="WKU11" s="42"/>
      <c r="WKV11" s="42"/>
      <c r="WKW11" s="42"/>
      <c r="WKX11" s="42"/>
      <c r="WKY11" s="42"/>
      <c r="WKZ11" s="42"/>
      <c r="WLA11" s="42"/>
      <c r="WLB11" s="42"/>
      <c r="WLC11" s="42"/>
      <c r="WLD11" s="42"/>
      <c r="WLE11" s="42"/>
      <c r="WLF11" s="42"/>
      <c r="WLG11" s="42"/>
      <c r="WLH11" s="42"/>
      <c r="WLI11" s="42"/>
      <c r="WLJ11" s="42"/>
      <c r="WLK11" s="42"/>
      <c r="WLL11" s="42"/>
      <c r="WLM11" s="42"/>
      <c r="WLN11" s="42"/>
      <c r="WLO11" s="42"/>
      <c r="WLP11" s="42"/>
      <c r="WLQ11" s="42"/>
      <c r="WLR11" s="42"/>
      <c r="WLS11" s="42"/>
      <c r="WLT11" s="42"/>
      <c r="WLU11" s="42"/>
      <c r="WLV11" s="42"/>
      <c r="WLW11" s="42"/>
      <c r="WLX11" s="42"/>
      <c r="WLY11" s="42"/>
      <c r="WLZ11" s="42"/>
      <c r="WMA11" s="42"/>
      <c r="WMB11" s="42"/>
      <c r="WMC11" s="42"/>
      <c r="WMD11" s="42"/>
      <c r="WME11" s="42"/>
      <c r="WMF11" s="42"/>
      <c r="WMG11" s="42"/>
      <c r="WMH11" s="42"/>
      <c r="WMI11" s="42"/>
      <c r="WMJ11" s="42"/>
      <c r="WMK11" s="42"/>
      <c r="WML11" s="42"/>
      <c r="WMM11" s="42"/>
      <c r="WMN11" s="42"/>
      <c r="WMO11" s="42"/>
      <c r="WMP11" s="42"/>
      <c r="WMQ11" s="42"/>
      <c r="WMR11" s="42"/>
      <c r="WMS11" s="42"/>
      <c r="WMT11" s="42"/>
      <c r="WMU11" s="42"/>
      <c r="WMV11" s="42"/>
      <c r="WMW11" s="42"/>
      <c r="WMX11" s="42"/>
      <c r="WMY11" s="42"/>
      <c r="WMZ11" s="42"/>
      <c r="WNA11" s="42"/>
      <c r="WNB11" s="42"/>
      <c r="WNC11" s="42"/>
      <c r="WND11" s="42"/>
      <c r="WNE11" s="42"/>
      <c r="WNF11" s="42"/>
      <c r="WNG11" s="42"/>
      <c r="WNH11" s="42"/>
      <c r="WNI11" s="42"/>
      <c r="WNJ11" s="42"/>
      <c r="WNK11" s="42"/>
      <c r="WNL11" s="42"/>
      <c r="WNM11" s="42"/>
      <c r="WNN11" s="42"/>
      <c r="WNO11" s="42"/>
      <c r="WNP11" s="42"/>
      <c r="WNQ11" s="42"/>
      <c r="WNR11" s="42"/>
      <c r="WNS11" s="42"/>
      <c r="WNT11" s="42"/>
      <c r="WNU11" s="42"/>
      <c r="WNV11" s="42"/>
      <c r="WNW11" s="42"/>
      <c r="WNX11" s="42"/>
      <c r="WNY11" s="42"/>
      <c r="WNZ11" s="42"/>
      <c r="WOA11" s="42"/>
      <c r="WOB11" s="42"/>
      <c r="WOC11" s="42"/>
      <c r="WOD11" s="42"/>
      <c r="WOE11" s="42"/>
      <c r="WOF11" s="42"/>
      <c r="WOG11" s="42"/>
      <c r="WOH11" s="42"/>
      <c r="WOI11" s="42"/>
      <c r="WOJ11" s="42"/>
      <c r="WOK11" s="42"/>
      <c r="WOL11" s="42"/>
      <c r="WOM11" s="42"/>
      <c r="WON11" s="42"/>
      <c r="WOO11" s="42"/>
      <c r="WOP11" s="42"/>
      <c r="WOQ11" s="42"/>
      <c r="WOR11" s="42"/>
      <c r="WOS11" s="42"/>
      <c r="WOT11" s="42"/>
      <c r="WOU11" s="42"/>
      <c r="WOV11" s="42"/>
      <c r="WOW11" s="42"/>
      <c r="WOX11" s="42"/>
      <c r="WOY11" s="42"/>
      <c r="WOZ11" s="42"/>
      <c r="WPA11" s="42"/>
      <c r="WPB11" s="42"/>
      <c r="WPC11" s="42"/>
      <c r="WPD11" s="42"/>
      <c r="WPE11" s="42"/>
      <c r="WPF11" s="42"/>
      <c r="WPG11" s="42"/>
      <c r="WPH11" s="42"/>
      <c r="WPI11" s="42"/>
      <c r="WPJ11" s="42"/>
      <c r="WPK11" s="42"/>
      <c r="WPL11" s="42"/>
      <c r="WPM11" s="42"/>
      <c r="WPN11" s="42"/>
      <c r="WPO11" s="42"/>
      <c r="WPP11" s="42"/>
      <c r="WPQ11" s="42"/>
      <c r="WPR11" s="42"/>
      <c r="WPS11" s="42"/>
      <c r="WPT11" s="42"/>
      <c r="WPU11" s="42"/>
      <c r="WPV11" s="42"/>
      <c r="WPW11" s="42"/>
      <c r="WPX11" s="42"/>
      <c r="WPY11" s="42"/>
      <c r="WPZ11" s="42"/>
      <c r="WQA11" s="42"/>
      <c r="WQB11" s="42"/>
      <c r="WQC11" s="42"/>
      <c r="WQD11" s="42"/>
      <c r="WQE11" s="42"/>
      <c r="WQF11" s="42"/>
      <c r="WQG11" s="42"/>
      <c r="WQH11" s="42"/>
      <c r="WQI11" s="42"/>
      <c r="WQJ11" s="42"/>
      <c r="WQK11" s="42"/>
      <c r="WQL11" s="42"/>
      <c r="WQM11" s="42"/>
      <c r="WQN11" s="42"/>
      <c r="WQO11" s="42"/>
      <c r="WQP11" s="42"/>
      <c r="WQQ11" s="42"/>
      <c r="WQR11" s="42"/>
      <c r="WQS11" s="42"/>
      <c r="WQT11" s="42"/>
      <c r="WQU11" s="42"/>
      <c r="WQV11" s="42"/>
      <c r="WQW11" s="42"/>
      <c r="WQX11" s="42"/>
      <c r="WQY11" s="42"/>
      <c r="WQZ11" s="42"/>
      <c r="WRA11" s="42"/>
      <c r="WRB11" s="42"/>
      <c r="WRC11" s="42"/>
      <c r="WRD11" s="42"/>
      <c r="WRE11" s="42"/>
      <c r="WRF11" s="42"/>
      <c r="WRG11" s="42"/>
      <c r="WRH11" s="42"/>
      <c r="WRI11" s="42"/>
      <c r="WRJ11" s="42"/>
      <c r="WRK11" s="42"/>
      <c r="WRL11" s="42"/>
      <c r="WRM11" s="42"/>
      <c r="WRN11" s="42"/>
      <c r="WRO11" s="42"/>
      <c r="WRP11" s="42"/>
      <c r="WRQ11" s="42"/>
      <c r="WRR11" s="42"/>
      <c r="WRS11" s="42"/>
      <c r="WRT11" s="42"/>
      <c r="WRU11" s="42"/>
      <c r="WRV11" s="42"/>
      <c r="WRW11" s="42"/>
      <c r="WRX11" s="42"/>
      <c r="WRY11" s="42"/>
      <c r="WRZ11" s="42"/>
      <c r="WSA11" s="42"/>
      <c r="WSB11" s="42"/>
      <c r="WSC11" s="42"/>
      <c r="WSD11" s="42"/>
      <c r="WSE11" s="42"/>
      <c r="WSF11" s="42"/>
      <c r="WSG11" s="42"/>
      <c r="WSH11" s="42"/>
      <c r="WSI11" s="42"/>
      <c r="WSJ11" s="42"/>
      <c r="WSK11" s="42"/>
      <c r="WSL11" s="42"/>
      <c r="WSM11" s="42"/>
      <c r="WSN11" s="42"/>
      <c r="WSO11" s="42"/>
      <c r="WSP11" s="42"/>
      <c r="WSQ11" s="42"/>
      <c r="WSR11" s="42"/>
      <c r="WSS11" s="42"/>
      <c r="WST11" s="42"/>
      <c r="WSU11" s="42"/>
      <c r="WSV11" s="42"/>
      <c r="WSW11" s="42"/>
      <c r="WSX11" s="42"/>
      <c r="WSY11" s="42"/>
      <c r="WSZ11" s="42"/>
      <c r="WTA11" s="42"/>
      <c r="WTB11" s="42"/>
      <c r="WTC11" s="42"/>
      <c r="WTD11" s="42"/>
      <c r="WTE11" s="42"/>
      <c r="WTF11" s="42"/>
      <c r="WTG11" s="42"/>
      <c r="WTH11" s="42"/>
      <c r="WTI11" s="42"/>
      <c r="WTJ11" s="42"/>
      <c r="WTK11" s="42"/>
      <c r="WTL11" s="42"/>
      <c r="WTM11" s="42"/>
      <c r="WTN11" s="42"/>
      <c r="WTO11" s="42"/>
      <c r="WTP11" s="42"/>
      <c r="WTQ11" s="42"/>
      <c r="WTR11" s="42"/>
      <c r="WTS11" s="42"/>
      <c r="WTT11" s="42"/>
      <c r="WTU11" s="42"/>
      <c r="WTV11" s="42"/>
      <c r="WTW11" s="42"/>
      <c r="WTX11" s="42"/>
      <c r="WTY11" s="42"/>
      <c r="WTZ11" s="42"/>
      <c r="WUA11" s="42"/>
      <c r="WUB11" s="42"/>
      <c r="WUC11" s="42"/>
      <c r="WUD11" s="42"/>
      <c r="WUE11" s="42"/>
      <c r="WUF11" s="42"/>
      <c r="WUG11" s="42"/>
      <c r="WUH11" s="42"/>
      <c r="WUI11" s="42"/>
      <c r="WUJ11" s="42"/>
      <c r="WUK11" s="42"/>
      <c r="WUL11" s="42"/>
      <c r="WUM11" s="42"/>
      <c r="WUN11" s="42"/>
      <c r="WUO11" s="42"/>
      <c r="WUP11" s="42"/>
      <c r="WUQ11" s="42"/>
      <c r="WUR11" s="42"/>
      <c r="WUS11" s="42"/>
      <c r="WUT11" s="42"/>
      <c r="WUU11" s="42"/>
      <c r="WUV11" s="42"/>
      <c r="WUW11" s="42"/>
      <c r="WUX11" s="42"/>
      <c r="WUY11" s="42"/>
      <c r="WUZ11" s="42"/>
      <c r="WVA11" s="42"/>
      <c r="WVB11" s="42"/>
      <c r="WVC11" s="42"/>
      <c r="WVD11" s="42"/>
      <c r="WVE11" s="42"/>
      <c r="WVF11" s="42"/>
      <c r="WVG11" s="42"/>
      <c r="WVH11" s="42"/>
      <c r="WVI11" s="42"/>
      <c r="WVJ11" s="42"/>
      <c r="WVK11" s="42"/>
      <c r="WVL11" s="42"/>
      <c r="WVM11" s="42"/>
      <c r="WVN11" s="42"/>
      <c r="WVO11" s="42"/>
      <c r="WVP11" s="42"/>
    </row>
    <row r="12" spans="1:16136" x14ac:dyDescent="0.25">
      <c r="A12" s="127">
        <v>7</v>
      </c>
      <c r="B12" s="128" t="s">
        <v>308</v>
      </c>
      <c r="C12" s="129" t="s">
        <v>309</v>
      </c>
      <c r="D12" s="130" t="s">
        <v>310</v>
      </c>
      <c r="E12" s="131" t="s">
        <v>303</v>
      </c>
      <c r="F12" s="131" t="s">
        <v>304</v>
      </c>
      <c r="G12" s="132">
        <v>51.56</v>
      </c>
      <c r="H12" s="116" t="str">
        <f t="shared" si="0"/>
        <v>I JA</v>
      </c>
    </row>
    <row r="13" spans="1:16136" x14ac:dyDescent="0.25">
      <c r="A13" s="127">
        <v>8</v>
      </c>
      <c r="B13" s="128" t="s">
        <v>387</v>
      </c>
      <c r="C13" s="129" t="s">
        <v>190</v>
      </c>
      <c r="D13" s="130">
        <v>40885</v>
      </c>
      <c r="E13" s="131" t="s">
        <v>682</v>
      </c>
      <c r="F13" s="131" t="s">
        <v>386</v>
      </c>
      <c r="G13" s="132">
        <v>51.81</v>
      </c>
      <c r="H13" s="116" t="str">
        <f t="shared" si="0"/>
        <v>II JA</v>
      </c>
    </row>
    <row r="14" spans="1:16136" x14ac:dyDescent="0.25">
      <c r="A14" s="127">
        <v>9</v>
      </c>
      <c r="B14" s="128" t="s">
        <v>47</v>
      </c>
      <c r="C14" s="129" t="s">
        <v>192</v>
      </c>
      <c r="D14" s="130">
        <v>40419</v>
      </c>
      <c r="E14" s="131" t="s">
        <v>682</v>
      </c>
      <c r="F14" s="131" t="s">
        <v>383</v>
      </c>
      <c r="G14" s="132">
        <v>52.65</v>
      </c>
      <c r="H14" s="116" t="str">
        <f t="shared" si="0"/>
        <v>II JA</v>
      </c>
    </row>
    <row r="15" spans="1:16136" x14ac:dyDescent="0.25">
      <c r="A15" s="127">
        <v>10</v>
      </c>
      <c r="B15" s="128" t="s">
        <v>78</v>
      </c>
      <c r="C15" s="129" t="s">
        <v>178</v>
      </c>
      <c r="D15" s="130" t="s">
        <v>179</v>
      </c>
      <c r="E15" s="131" t="s">
        <v>682</v>
      </c>
      <c r="F15" s="131" t="s">
        <v>77</v>
      </c>
      <c r="G15" s="132">
        <v>52.95</v>
      </c>
      <c r="H15" s="116" t="str">
        <f t="shared" si="0"/>
        <v>II JA</v>
      </c>
    </row>
    <row r="16" spans="1:16136" x14ac:dyDescent="0.25">
      <c r="A16" s="127">
        <v>11</v>
      </c>
      <c r="B16" s="128" t="s">
        <v>314</v>
      </c>
      <c r="C16" s="129" t="s">
        <v>315</v>
      </c>
      <c r="D16" s="130" t="s">
        <v>316</v>
      </c>
      <c r="E16" s="131" t="s">
        <v>303</v>
      </c>
      <c r="F16" s="131" t="s">
        <v>304</v>
      </c>
      <c r="G16" s="132">
        <v>53.47</v>
      </c>
      <c r="H16" s="116" t="str">
        <f t="shared" si="0"/>
        <v>II JA</v>
      </c>
    </row>
    <row r="17" spans="1:16136" s="42" customFormat="1" x14ac:dyDescent="0.25">
      <c r="A17" s="127">
        <v>12</v>
      </c>
      <c r="B17" s="128" t="s">
        <v>602</v>
      </c>
      <c r="C17" s="129" t="s">
        <v>603</v>
      </c>
      <c r="D17" s="130" t="s">
        <v>604</v>
      </c>
      <c r="E17" s="131" t="s">
        <v>682</v>
      </c>
      <c r="F17" s="131" t="s">
        <v>77</v>
      </c>
      <c r="G17" s="132">
        <v>53.54</v>
      </c>
      <c r="H17" s="116" t="str">
        <f t="shared" si="0"/>
        <v>II JA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</row>
    <row r="18" spans="1:16136" x14ac:dyDescent="0.25">
      <c r="A18" s="127">
        <v>13</v>
      </c>
      <c r="B18" s="128" t="s">
        <v>321</v>
      </c>
      <c r="C18" s="129" t="s">
        <v>322</v>
      </c>
      <c r="D18" s="130" t="s">
        <v>323</v>
      </c>
      <c r="E18" s="131" t="s">
        <v>303</v>
      </c>
      <c r="F18" s="131" t="s">
        <v>304</v>
      </c>
      <c r="G18" s="132">
        <v>53.71</v>
      </c>
      <c r="H18" s="116" t="str">
        <f t="shared" si="0"/>
        <v>II JA</v>
      </c>
    </row>
    <row r="19" spans="1:16136" x14ac:dyDescent="0.25">
      <c r="A19" s="127">
        <v>14</v>
      </c>
      <c r="B19" s="128" t="s">
        <v>311</v>
      </c>
      <c r="C19" s="129" t="s">
        <v>312</v>
      </c>
      <c r="D19" s="130" t="s">
        <v>313</v>
      </c>
      <c r="E19" s="131" t="s">
        <v>303</v>
      </c>
      <c r="F19" s="131" t="s">
        <v>304</v>
      </c>
      <c r="G19" s="132">
        <v>55.89</v>
      </c>
      <c r="H19" s="116" t="str">
        <f t="shared" si="0"/>
        <v>III JA</v>
      </c>
    </row>
    <row r="20" spans="1:16136" x14ac:dyDescent="0.25">
      <c r="A20" s="127">
        <v>15</v>
      </c>
      <c r="B20" s="128" t="s">
        <v>326</v>
      </c>
      <c r="C20" s="129" t="s">
        <v>327</v>
      </c>
      <c r="D20" s="130" t="s">
        <v>328</v>
      </c>
      <c r="E20" s="131" t="s">
        <v>303</v>
      </c>
      <c r="F20" s="131" t="s">
        <v>304</v>
      </c>
      <c r="G20" s="132">
        <v>59.4</v>
      </c>
      <c r="H20" s="116"/>
    </row>
    <row r="21" spans="1:16136" x14ac:dyDescent="0.25">
      <c r="A21" s="127">
        <v>16</v>
      </c>
      <c r="B21" s="128" t="s">
        <v>321</v>
      </c>
      <c r="C21" s="129" t="s">
        <v>74</v>
      </c>
      <c r="D21" s="130" t="s">
        <v>274</v>
      </c>
      <c r="E21" s="131" t="s">
        <v>303</v>
      </c>
      <c r="F21" s="131" t="s">
        <v>329</v>
      </c>
      <c r="G21" s="132">
        <v>59.46</v>
      </c>
      <c r="H21" s="116"/>
    </row>
    <row r="22" spans="1:16136" x14ac:dyDescent="0.25">
      <c r="A22" s="127">
        <v>17</v>
      </c>
      <c r="B22" s="128" t="s">
        <v>54</v>
      </c>
      <c r="C22" s="129" t="s">
        <v>317</v>
      </c>
      <c r="D22" s="130" t="s">
        <v>318</v>
      </c>
      <c r="E22" s="131" t="s">
        <v>303</v>
      </c>
      <c r="F22" s="131" t="s">
        <v>304</v>
      </c>
      <c r="G22" s="132">
        <v>59.78</v>
      </c>
      <c r="H22" s="116"/>
    </row>
    <row r="23" spans="1:16136" x14ac:dyDescent="0.25">
      <c r="A23" s="127">
        <v>18</v>
      </c>
      <c r="B23" s="128" t="s">
        <v>14</v>
      </c>
      <c r="C23" s="129" t="s">
        <v>364</v>
      </c>
      <c r="D23" s="130">
        <v>41666</v>
      </c>
      <c r="E23" s="131" t="s">
        <v>11</v>
      </c>
      <c r="F23" s="131" t="s">
        <v>68</v>
      </c>
      <c r="G23" s="132">
        <v>60.32</v>
      </c>
      <c r="H23" s="116"/>
    </row>
    <row r="24" spans="1:16136" x14ac:dyDescent="0.25">
      <c r="A24" s="127">
        <v>19</v>
      </c>
      <c r="B24" s="128" t="s">
        <v>12</v>
      </c>
      <c r="C24" s="129" t="s">
        <v>319</v>
      </c>
      <c r="D24" s="130" t="s">
        <v>320</v>
      </c>
      <c r="E24" s="131" t="s">
        <v>303</v>
      </c>
      <c r="F24" s="131" t="s">
        <v>304</v>
      </c>
      <c r="G24" s="132">
        <v>60.8</v>
      </c>
      <c r="H24" s="116"/>
    </row>
    <row r="25" spans="1:16136" x14ac:dyDescent="0.25">
      <c r="A25" s="127">
        <v>20</v>
      </c>
      <c r="B25" s="128" t="s">
        <v>442</v>
      </c>
      <c r="C25" s="129" t="s">
        <v>443</v>
      </c>
      <c r="D25" s="130" t="s">
        <v>444</v>
      </c>
      <c r="E25" s="131" t="s">
        <v>434</v>
      </c>
      <c r="F25" s="131" t="s">
        <v>435</v>
      </c>
      <c r="G25" s="132">
        <v>61.01</v>
      </c>
      <c r="H25" s="116"/>
    </row>
    <row r="26" spans="1:16136" ht="15" x14ac:dyDescent="0.25">
      <c r="A26" s="127">
        <v>21</v>
      </c>
      <c r="B26" s="128" t="s">
        <v>62</v>
      </c>
      <c r="C26" s="129" t="s">
        <v>135</v>
      </c>
      <c r="D26" s="130">
        <v>41827</v>
      </c>
      <c r="E26" s="131" t="s">
        <v>682</v>
      </c>
      <c r="F26" s="131" t="s">
        <v>68</v>
      </c>
      <c r="G26" s="132">
        <v>61.34</v>
      </c>
      <c r="H26" s="116"/>
      <c r="J26" s="81"/>
    </row>
    <row r="27" spans="1:16136" x14ac:dyDescent="0.25">
      <c r="A27" s="127">
        <v>22</v>
      </c>
      <c r="B27" s="128" t="s">
        <v>12</v>
      </c>
      <c r="C27" s="129" t="s">
        <v>380</v>
      </c>
      <c r="D27" s="130">
        <v>41509</v>
      </c>
      <c r="E27" s="131" t="s">
        <v>682</v>
      </c>
      <c r="F27" s="131" t="s">
        <v>53</v>
      </c>
      <c r="G27" s="132">
        <v>63</v>
      </c>
      <c r="H27" s="116"/>
    </row>
    <row r="28" spans="1:16136" s="34" customFormat="1" ht="13.5" customHeight="1" x14ac:dyDescent="0.25">
      <c r="A28" s="119"/>
      <c r="B28" s="120" t="s">
        <v>123</v>
      </c>
      <c r="C28" s="120"/>
      <c r="D28" s="120" t="s">
        <v>91</v>
      </c>
      <c r="E28" s="121"/>
      <c r="F28" s="122"/>
      <c r="G28" s="119"/>
      <c r="H28" s="42"/>
      <c r="I28" s="42"/>
      <c r="J28" s="42"/>
    </row>
    <row r="29" spans="1:16136" s="34" customFormat="1" ht="13.8" thickBot="1" x14ac:dyDescent="0.3">
      <c r="A29" s="119"/>
      <c r="B29" s="119"/>
      <c r="C29" s="119"/>
      <c r="D29" s="119"/>
      <c r="E29" s="121"/>
      <c r="F29" s="122"/>
      <c r="G29" s="119"/>
      <c r="H29" s="42"/>
      <c r="I29" s="42"/>
      <c r="J29" s="42"/>
    </row>
    <row r="30" spans="1:16136" s="34" customFormat="1" ht="13.8" thickBot="1" x14ac:dyDescent="0.3">
      <c r="A30" s="62" t="s">
        <v>137</v>
      </c>
      <c r="B30" s="123" t="s">
        <v>0</v>
      </c>
      <c r="C30" s="124" t="s">
        <v>1</v>
      </c>
      <c r="D30" s="125" t="s">
        <v>2</v>
      </c>
      <c r="E30" s="125" t="s">
        <v>3</v>
      </c>
      <c r="F30" s="125" t="s">
        <v>4</v>
      </c>
      <c r="G30" s="126" t="s">
        <v>95</v>
      </c>
      <c r="H30" s="117" t="s">
        <v>283</v>
      </c>
      <c r="I30" s="42"/>
      <c r="J30" s="42"/>
    </row>
    <row r="31" spans="1:16136" s="42" customFormat="1" x14ac:dyDescent="0.25">
      <c r="A31" s="66">
        <v>1</v>
      </c>
      <c r="B31" s="128" t="s">
        <v>536</v>
      </c>
      <c r="C31" s="129" t="s">
        <v>263</v>
      </c>
      <c r="D31" s="130" t="s">
        <v>537</v>
      </c>
      <c r="E31" s="131" t="s">
        <v>682</v>
      </c>
      <c r="F31" s="131" t="s">
        <v>20</v>
      </c>
      <c r="G31" s="132">
        <v>47.79</v>
      </c>
      <c r="H31" s="116" t="str">
        <f>IF(ISBLANK(G31),"",IF(G31&lt;=34.5,"KSM",IF(G31&lt;=36,"I A",IF(G31&lt;=38.5,"II A",IF(G31&lt;=42.84,"III A",IF(G31&lt;=48.64,"I JA",IF(G31&lt;=53.14,"II JA",IF(G31&lt;=57.14,"III JA"))))))))</f>
        <v>I JA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</row>
    <row r="32" spans="1:16136" s="42" customFormat="1" x14ac:dyDescent="0.25">
      <c r="A32" s="66">
        <v>2</v>
      </c>
      <c r="B32" s="128" t="s">
        <v>730</v>
      </c>
      <c r="C32" s="129" t="s">
        <v>731</v>
      </c>
      <c r="D32" s="130">
        <v>40423</v>
      </c>
      <c r="E32" s="131" t="s">
        <v>11</v>
      </c>
      <c r="F32" s="131" t="s">
        <v>732</v>
      </c>
      <c r="G32" s="132">
        <v>49.17</v>
      </c>
      <c r="H32" s="116" t="str">
        <f t="shared" ref="H32:H38" si="1">IF(ISBLANK(G32),"",IF(G32&lt;=34.5,"KSM",IF(G32&lt;=36,"I A",IF(G32&lt;=38.5,"II A",IF(G32&lt;=42.84,"III A",IF(G32&lt;=48.64,"I JA",IF(G32&lt;=53.14,"II JA",IF(G32&lt;=57.14,"III JA"))))))))</f>
        <v>II JA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</row>
    <row r="33" spans="1:16136" s="42" customFormat="1" x14ac:dyDescent="0.25">
      <c r="A33" s="66">
        <v>3</v>
      </c>
      <c r="B33" s="128" t="s">
        <v>7</v>
      </c>
      <c r="C33" s="129" t="s">
        <v>701</v>
      </c>
      <c r="D33" s="130">
        <v>40182</v>
      </c>
      <c r="E33" s="131" t="s">
        <v>683</v>
      </c>
      <c r="F33" s="131" t="s">
        <v>702</v>
      </c>
      <c r="G33" s="132">
        <v>49.25</v>
      </c>
      <c r="H33" s="116" t="str">
        <f t="shared" si="1"/>
        <v>II JA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</row>
    <row r="34" spans="1:16136" x14ac:dyDescent="0.25">
      <c r="A34" s="66">
        <v>4</v>
      </c>
      <c r="B34" s="128" t="s">
        <v>159</v>
      </c>
      <c r="C34" s="129" t="s">
        <v>160</v>
      </c>
      <c r="D34" s="130" t="s">
        <v>161</v>
      </c>
      <c r="E34" s="131" t="s">
        <v>682</v>
      </c>
      <c r="F34" s="131" t="s">
        <v>19</v>
      </c>
      <c r="G34" s="132">
        <v>50.18</v>
      </c>
      <c r="H34" s="116" t="str">
        <f t="shared" si="1"/>
        <v>II JA</v>
      </c>
    </row>
    <row r="35" spans="1:16136" x14ac:dyDescent="0.25">
      <c r="A35" s="66">
        <v>5</v>
      </c>
      <c r="B35" s="128" t="s">
        <v>17</v>
      </c>
      <c r="C35" s="129" t="s">
        <v>417</v>
      </c>
      <c r="D35" s="130" t="s">
        <v>418</v>
      </c>
      <c r="E35" s="131" t="s">
        <v>682</v>
      </c>
      <c r="F35" s="131" t="s">
        <v>396</v>
      </c>
      <c r="G35" s="132">
        <v>52.12</v>
      </c>
      <c r="H35" s="116" t="str">
        <f t="shared" si="1"/>
        <v>II JA</v>
      </c>
    </row>
    <row r="36" spans="1:16136" s="42" customFormat="1" x14ac:dyDescent="0.25">
      <c r="A36" s="66">
        <v>6</v>
      </c>
      <c r="B36" s="128" t="s">
        <v>151</v>
      </c>
      <c r="C36" s="129" t="s">
        <v>352</v>
      </c>
      <c r="D36" s="130">
        <v>41528</v>
      </c>
      <c r="E36" s="131" t="s">
        <v>336</v>
      </c>
      <c r="F36" s="131" t="s">
        <v>210</v>
      </c>
      <c r="G36" s="132">
        <v>52.68</v>
      </c>
      <c r="H36" s="116" t="str">
        <f t="shared" si="1"/>
        <v>II JA</v>
      </c>
    </row>
    <row r="37" spans="1:16136" s="42" customFormat="1" x14ac:dyDescent="0.25">
      <c r="A37" s="66">
        <v>7</v>
      </c>
      <c r="B37" s="128" t="s">
        <v>43</v>
      </c>
      <c r="C37" s="129" t="s">
        <v>44</v>
      </c>
      <c r="D37" s="130" t="s">
        <v>533</v>
      </c>
      <c r="E37" s="131" t="s">
        <v>682</v>
      </c>
      <c r="F37" s="131" t="s">
        <v>37</v>
      </c>
      <c r="G37" s="132">
        <v>52.86</v>
      </c>
      <c r="H37" s="116" t="str">
        <f t="shared" si="1"/>
        <v>II JA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</row>
    <row r="38" spans="1:16136" s="42" customFormat="1" x14ac:dyDescent="0.25">
      <c r="A38" s="66">
        <v>8</v>
      </c>
      <c r="B38" s="128" t="s">
        <v>267</v>
      </c>
      <c r="C38" s="129" t="s">
        <v>585</v>
      </c>
      <c r="D38" s="130">
        <v>40363</v>
      </c>
      <c r="E38" s="131" t="s">
        <v>682</v>
      </c>
      <c r="F38" s="131" t="s">
        <v>131</v>
      </c>
      <c r="G38" s="132">
        <v>54.88</v>
      </c>
      <c r="H38" s="116" t="str">
        <f t="shared" si="1"/>
        <v>III JA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</row>
    <row r="39" spans="1:16136" s="42" customFormat="1" x14ac:dyDescent="0.25">
      <c r="A39" s="66">
        <v>9</v>
      </c>
      <c r="B39" s="128" t="s">
        <v>213</v>
      </c>
      <c r="C39" s="129" t="s">
        <v>703</v>
      </c>
      <c r="D39" s="130">
        <v>40430</v>
      </c>
      <c r="E39" s="131" t="s">
        <v>683</v>
      </c>
      <c r="F39" s="131" t="s">
        <v>702</v>
      </c>
      <c r="G39" s="132">
        <v>59.75</v>
      </c>
      <c r="H39" s="116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</row>
    <row r="40" spans="1:16136" s="42" customFormat="1" x14ac:dyDescent="0.25">
      <c r="A40" s="66">
        <v>10</v>
      </c>
      <c r="B40" s="128" t="s">
        <v>82</v>
      </c>
      <c r="C40" s="129" t="s">
        <v>548</v>
      </c>
      <c r="D40" s="130" t="s">
        <v>550</v>
      </c>
      <c r="E40" s="131" t="s">
        <v>682</v>
      </c>
      <c r="F40" s="131" t="s">
        <v>20</v>
      </c>
      <c r="G40" s="132">
        <v>65.95</v>
      </c>
      <c r="H40" s="116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</row>
    <row r="41" spans="1:16136" s="42" customFormat="1" x14ac:dyDescent="0.25">
      <c r="A41" s="66"/>
      <c r="B41" s="128" t="s">
        <v>82</v>
      </c>
      <c r="C41" s="129" t="s">
        <v>558</v>
      </c>
      <c r="D41" s="130" t="s">
        <v>106</v>
      </c>
      <c r="E41" s="131" t="s">
        <v>682</v>
      </c>
      <c r="F41" s="131" t="s">
        <v>37</v>
      </c>
      <c r="G41" s="132" t="s">
        <v>284</v>
      </c>
      <c r="H41" s="116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</row>
    <row r="42" spans="1:16136" s="42" customFormat="1" x14ac:dyDescent="0.25">
      <c r="A42" s="66"/>
      <c r="B42" s="128" t="s">
        <v>583</v>
      </c>
      <c r="C42" s="129" t="s">
        <v>584</v>
      </c>
      <c r="D42" s="130">
        <v>40243</v>
      </c>
      <c r="E42" s="131" t="s">
        <v>682</v>
      </c>
      <c r="F42" s="131" t="s">
        <v>131</v>
      </c>
      <c r="G42" s="132" t="s">
        <v>284</v>
      </c>
      <c r="H42" s="116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</row>
  </sheetData>
  <sortState ref="A31:WVP42">
    <sortCondition ref="G31:G42"/>
  </sortState>
  <printOptions horizontalCentered="1"/>
  <pageMargins left="0.39370078740157483" right="0.39370078740157483" top="0.4" bottom="0.26" header="0.26" footer="0.2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showZeros="0" zoomScaleNormal="100" workbookViewId="0">
      <selection activeCell="A22" sqref="A22:H22"/>
    </sheetView>
  </sheetViews>
  <sheetFormatPr defaultRowHeight="13.2" x14ac:dyDescent="0.25"/>
  <cols>
    <col min="1" max="2" width="5.44140625" style="1" customWidth="1"/>
    <col min="3" max="3" width="9.44140625" style="1" customWidth="1"/>
    <col min="4" max="4" width="13.5546875" style="1" customWidth="1"/>
    <col min="5" max="5" width="10.88671875" style="1" customWidth="1"/>
    <col min="6" max="6" width="13.88671875" style="1" bestFit="1" customWidth="1"/>
    <col min="7" max="7" width="25.88671875" style="1" customWidth="1"/>
    <col min="8" max="8" width="8" style="42" bestFit="1" customWidth="1"/>
    <col min="9" max="11" width="7" style="42" customWidth="1"/>
    <col min="12" max="12" width="7.5546875" style="34" customWidth="1"/>
    <col min="13" max="257" width="9.109375" style="1"/>
    <col min="258" max="258" width="5.44140625" style="1" customWidth="1"/>
    <col min="259" max="259" width="9.44140625" style="1" customWidth="1"/>
    <col min="260" max="260" width="13.5546875" style="1" customWidth="1"/>
    <col min="261" max="261" width="10.88671875" style="1" customWidth="1"/>
    <col min="262" max="262" width="13.88671875" style="1" bestFit="1" customWidth="1"/>
    <col min="263" max="263" width="25.88671875" style="1" customWidth="1"/>
    <col min="264" max="264" width="8" style="1" bestFit="1" customWidth="1"/>
    <col min="265" max="267" width="7" style="1" customWidth="1"/>
    <col min="268" max="268" width="7.5546875" style="1" customWidth="1"/>
    <col min="269" max="513" width="9.109375" style="1"/>
    <col min="514" max="514" width="5.44140625" style="1" customWidth="1"/>
    <col min="515" max="515" width="9.44140625" style="1" customWidth="1"/>
    <col min="516" max="516" width="13.5546875" style="1" customWidth="1"/>
    <col min="517" max="517" width="10.88671875" style="1" customWidth="1"/>
    <col min="518" max="518" width="13.88671875" style="1" bestFit="1" customWidth="1"/>
    <col min="519" max="519" width="25.88671875" style="1" customWidth="1"/>
    <col min="520" max="520" width="8" style="1" bestFit="1" customWidth="1"/>
    <col min="521" max="523" width="7" style="1" customWidth="1"/>
    <col min="524" max="524" width="7.5546875" style="1" customWidth="1"/>
    <col min="525" max="769" width="9.109375" style="1"/>
    <col min="770" max="770" width="5.44140625" style="1" customWidth="1"/>
    <col min="771" max="771" width="9.44140625" style="1" customWidth="1"/>
    <col min="772" max="772" width="13.5546875" style="1" customWidth="1"/>
    <col min="773" max="773" width="10.88671875" style="1" customWidth="1"/>
    <col min="774" max="774" width="13.88671875" style="1" bestFit="1" customWidth="1"/>
    <col min="775" max="775" width="25.88671875" style="1" customWidth="1"/>
    <col min="776" max="776" width="8" style="1" bestFit="1" customWidth="1"/>
    <col min="777" max="779" width="7" style="1" customWidth="1"/>
    <col min="780" max="780" width="7.5546875" style="1" customWidth="1"/>
    <col min="781" max="1025" width="9.109375" style="1"/>
    <col min="1026" max="1026" width="5.44140625" style="1" customWidth="1"/>
    <col min="1027" max="1027" width="9.44140625" style="1" customWidth="1"/>
    <col min="1028" max="1028" width="13.5546875" style="1" customWidth="1"/>
    <col min="1029" max="1029" width="10.88671875" style="1" customWidth="1"/>
    <col min="1030" max="1030" width="13.88671875" style="1" bestFit="1" customWidth="1"/>
    <col min="1031" max="1031" width="25.88671875" style="1" customWidth="1"/>
    <col min="1032" max="1032" width="8" style="1" bestFit="1" customWidth="1"/>
    <col min="1033" max="1035" width="7" style="1" customWidth="1"/>
    <col min="1036" max="1036" width="7.5546875" style="1" customWidth="1"/>
    <col min="1037" max="1281" width="9.109375" style="1"/>
    <col min="1282" max="1282" width="5.44140625" style="1" customWidth="1"/>
    <col min="1283" max="1283" width="9.44140625" style="1" customWidth="1"/>
    <col min="1284" max="1284" width="13.5546875" style="1" customWidth="1"/>
    <col min="1285" max="1285" width="10.88671875" style="1" customWidth="1"/>
    <col min="1286" max="1286" width="13.88671875" style="1" bestFit="1" customWidth="1"/>
    <col min="1287" max="1287" width="25.88671875" style="1" customWidth="1"/>
    <col min="1288" max="1288" width="8" style="1" bestFit="1" customWidth="1"/>
    <col min="1289" max="1291" width="7" style="1" customWidth="1"/>
    <col min="1292" max="1292" width="7.5546875" style="1" customWidth="1"/>
    <col min="1293" max="1537" width="9.109375" style="1"/>
    <col min="1538" max="1538" width="5.44140625" style="1" customWidth="1"/>
    <col min="1539" max="1539" width="9.44140625" style="1" customWidth="1"/>
    <col min="1540" max="1540" width="13.5546875" style="1" customWidth="1"/>
    <col min="1541" max="1541" width="10.88671875" style="1" customWidth="1"/>
    <col min="1542" max="1542" width="13.88671875" style="1" bestFit="1" customWidth="1"/>
    <col min="1543" max="1543" width="25.88671875" style="1" customWidth="1"/>
    <col min="1544" max="1544" width="8" style="1" bestFit="1" customWidth="1"/>
    <col min="1545" max="1547" width="7" style="1" customWidth="1"/>
    <col min="1548" max="1548" width="7.5546875" style="1" customWidth="1"/>
    <col min="1549" max="1793" width="9.109375" style="1"/>
    <col min="1794" max="1794" width="5.44140625" style="1" customWidth="1"/>
    <col min="1795" max="1795" width="9.44140625" style="1" customWidth="1"/>
    <col min="1796" max="1796" width="13.5546875" style="1" customWidth="1"/>
    <col min="1797" max="1797" width="10.88671875" style="1" customWidth="1"/>
    <col min="1798" max="1798" width="13.88671875" style="1" bestFit="1" customWidth="1"/>
    <col min="1799" max="1799" width="25.88671875" style="1" customWidth="1"/>
    <col min="1800" max="1800" width="8" style="1" bestFit="1" customWidth="1"/>
    <col min="1801" max="1803" width="7" style="1" customWidth="1"/>
    <col min="1804" max="1804" width="7.5546875" style="1" customWidth="1"/>
    <col min="1805" max="2049" width="9.109375" style="1"/>
    <col min="2050" max="2050" width="5.44140625" style="1" customWidth="1"/>
    <col min="2051" max="2051" width="9.44140625" style="1" customWidth="1"/>
    <col min="2052" max="2052" width="13.5546875" style="1" customWidth="1"/>
    <col min="2053" max="2053" width="10.88671875" style="1" customWidth="1"/>
    <col min="2054" max="2054" width="13.88671875" style="1" bestFit="1" customWidth="1"/>
    <col min="2055" max="2055" width="25.88671875" style="1" customWidth="1"/>
    <col min="2056" max="2056" width="8" style="1" bestFit="1" customWidth="1"/>
    <col min="2057" max="2059" width="7" style="1" customWidth="1"/>
    <col min="2060" max="2060" width="7.5546875" style="1" customWidth="1"/>
    <col min="2061" max="2305" width="9.109375" style="1"/>
    <col min="2306" max="2306" width="5.44140625" style="1" customWidth="1"/>
    <col min="2307" max="2307" width="9.44140625" style="1" customWidth="1"/>
    <col min="2308" max="2308" width="13.5546875" style="1" customWidth="1"/>
    <col min="2309" max="2309" width="10.88671875" style="1" customWidth="1"/>
    <col min="2310" max="2310" width="13.88671875" style="1" bestFit="1" customWidth="1"/>
    <col min="2311" max="2311" width="25.88671875" style="1" customWidth="1"/>
    <col min="2312" max="2312" width="8" style="1" bestFit="1" customWidth="1"/>
    <col min="2313" max="2315" width="7" style="1" customWidth="1"/>
    <col min="2316" max="2316" width="7.5546875" style="1" customWidth="1"/>
    <col min="2317" max="2561" width="9.109375" style="1"/>
    <col min="2562" max="2562" width="5.44140625" style="1" customWidth="1"/>
    <col min="2563" max="2563" width="9.44140625" style="1" customWidth="1"/>
    <col min="2564" max="2564" width="13.5546875" style="1" customWidth="1"/>
    <col min="2565" max="2565" width="10.88671875" style="1" customWidth="1"/>
    <col min="2566" max="2566" width="13.88671875" style="1" bestFit="1" customWidth="1"/>
    <col min="2567" max="2567" width="25.88671875" style="1" customWidth="1"/>
    <col min="2568" max="2568" width="8" style="1" bestFit="1" customWidth="1"/>
    <col min="2569" max="2571" width="7" style="1" customWidth="1"/>
    <col min="2572" max="2572" width="7.5546875" style="1" customWidth="1"/>
    <col min="2573" max="2817" width="9.109375" style="1"/>
    <col min="2818" max="2818" width="5.44140625" style="1" customWidth="1"/>
    <col min="2819" max="2819" width="9.44140625" style="1" customWidth="1"/>
    <col min="2820" max="2820" width="13.5546875" style="1" customWidth="1"/>
    <col min="2821" max="2821" width="10.88671875" style="1" customWidth="1"/>
    <col min="2822" max="2822" width="13.88671875" style="1" bestFit="1" customWidth="1"/>
    <col min="2823" max="2823" width="25.88671875" style="1" customWidth="1"/>
    <col min="2824" max="2824" width="8" style="1" bestFit="1" customWidth="1"/>
    <col min="2825" max="2827" width="7" style="1" customWidth="1"/>
    <col min="2828" max="2828" width="7.5546875" style="1" customWidth="1"/>
    <col min="2829" max="3073" width="9.109375" style="1"/>
    <col min="3074" max="3074" width="5.44140625" style="1" customWidth="1"/>
    <col min="3075" max="3075" width="9.44140625" style="1" customWidth="1"/>
    <col min="3076" max="3076" width="13.5546875" style="1" customWidth="1"/>
    <col min="3077" max="3077" width="10.88671875" style="1" customWidth="1"/>
    <col min="3078" max="3078" width="13.88671875" style="1" bestFit="1" customWidth="1"/>
    <col min="3079" max="3079" width="25.88671875" style="1" customWidth="1"/>
    <col min="3080" max="3080" width="8" style="1" bestFit="1" customWidth="1"/>
    <col min="3081" max="3083" width="7" style="1" customWidth="1"/>
    <col min="3084" max="3084" width="7.5546875" style="1" customWidth="1"/>
    <col min="3085" max="3329" width="9.109375" style="1"/>
    <col min="3330" max="3330" width="5.44140625" style="1" customWidth="1"/>
    <col min="3331" max="3331" width="9.44140625" style="1" customWidth="1"/>
    <col min="3332" max="3332" width="13.5546875" style="1" customWidth="1"/>
    <col min="3333" max="3333" width="10.88671875" style="1" customWidth="1"/>
    <col min="3334" max="3334" width="13.88671875" style="1" bestFit="1" customWidth="1"/>
    <col min="3335" max="3335" width="25.88671875" style="1" customWidth="1"/>
    <col min="3336" max="3336" width="8" style="1" bestFit="1" customWidth="1"/>
    <col min="3337" max="3339" width="7" style="1" customWidth="1"/>
    <col min="3340" max="3340" width="7.5546875" style="1" customWidth="1"/>
    <col min="3341" max="3585" width="9.109375" style="1"/>
    <col min="3586" max="3586" width="5.44140625" style="1" customWidth="1"/>
    <col min="3587" max="3587" width="9.44140625" style="1" customWidth="1"/>
    <col min="3588" max="3588" width="13.5546875" style="1" customWidth="1"/>
    <col min="3589" max="3589" width="10.88671875" style="1" customWidth="1"/>
    <col min="3590" max="3590" width="13.88671875" style="1" bestFit="1" customWidth="1"/>
    <col min="3591" max="3591" width="25.88671875" style="1" customWidth="1"/>
    <col min="3592" max="3592" width="8" style="1" bestFit="1" customWidth="1"/>
    <col min="3593" max="3595" width="7" style="1" customWidth="1"/>
    <col min="3596" max="3596" width="7.5546875" style="1" customWidth="1"/>
    <col min="3597" max="3841" width="9.109375" style="1"/>
    <col min="3842" max="3842" width="5.44140625" style="1" customWidth="1"/>
    <col min="3843" max="3843" width="9.44140625" style="1" customWidth="1"/>
    <col min="3844" max="3844" width="13.5546875" style="1" customWidth="1"/>
    <col min="3845" max="3845" width="10.88671875" style="1" customWidth="1"/>
    <col min="3846" max="3846" width="13.88671875" style="1" bestFit="1" customWidth="1"/>
    <col min="3847" max="3847" width="25.88671875" style="1" customWidth="1"/>
    <col min="3848" max="3848" width="8" style="1" bestFit="1" customWidth="1"/>
    <col min="3849" max="3851" width="7" style="1" customWidth="1"/>
    <col min="3852" max="3852" width="7.5546875" style="1" customWidth="1"/>
    <col min="3853" max="4097" width="9.109375" style="1"/>
    <col min="4098" max="4098" width="5.44140625" style="1" customWidth="1"/>
    <col min="4099" max="4099" width="9.44140625" style="1" customWidth="1"/>
    <col min="4100" max="4100" width="13.5546875" style="1" customWidth="1"/>
    <col min="4101" max="4101" width="10.88671875" style="1" customWidth="1"/>
    <col min="4102" max="4102" width="13.88671875" style="1" bestFit="1" customWidth="1"/>
    <col min="4103" max="4103" width="25.88671875" style="1" customWidth="1"/>
    <col min="4104" max="4104" width="8" style="1" bestFit="1" customWidth="1"/>
    <col min="4105" max="4107" width="7" style="1" customWidth="1"/>
    <col min="4108" max="4108" width="7.5546875" style="1" customWidth="1"/>
    <col min="4109" max="4353" width="9.109375" style="1"/>
    <col min="4354" max="4354" width="5.44140625" style="1" customWidth="1"/>
    <col min="4355" max="4355" width="9.44140625" style="1" customWidth="1"/>
    <col min="4356" max="4356" width="13.5546875" style="1" customWidth="1"/>
    <col min="4357" max="4357" width="10.88671875" style="1" customWidth="1"/>
    <col min="4358" max="4358" width="13.88671875" style="1" bestFit="1" customWidth="1"/>
    <col min="4359" max="4359" width="25.88671875" style="1" customWidth="1"/>
    <col min="4360" max="4360" width="8" style="1" bestFit="1" customWidth="1"/>
    <col min="4361" max="4363" width="7" style="1" customWidth="1"/>
    <col min="4364" max="4364" width="7.5546875" style="1" customWidth="1"/>
    <col min="4365" max="4609" width="9.109375" style="1"/>
    <col min="4610" max="4610" width="5.44140625" style="1" customWidth="1"/>
    <col min="4611" max="4611" width="9.44140625" style="1" customWidth="1"/>
    <col min="4612" max="4612" width="13.5546875" style="1" customWidth="1"/>
    <col min="4613" max="4613" width="10.88671875" style="1" customWidth="1"/>
    <col min="4614" max="4614" width="13.88671875" style="1" bestFit="1" customWidth="1"/>
    <col min="4615" max="4615" width="25.88671875" style="1" customWidth="1"/>
    <col min="4616" max="4616" width="8" style="1" bestFit="1" customWidth="1"/>
    <col min="4617" max="4619" width="7" style="1" customWidth="1"/>
    <col min="4620" max="4620" width="7.5546875" style="1" customWidth="1"/>
    <col min="4621" max="4865" width="9.109375" style="1"/>
    <col min="4866" max="4866" width="5.44140625" style="1" customWidth="1"/>
    <col min="4867" max="4867" width="9.44140625" style="1" customWidth="1"/>
    <col min="4868" max="4868" width="13.5546875" style="1" customWidth="1"/>
    <col min="4869" max="4869" width="10.88671875" style="1" customWidth="1"/>
    <col min="4870" max="4870" width="13.88671875" style="1" bestFit="1" customWidth="1"/>
    <col min="4871" max="4871" width="25.88671875" style="1" customWidth="1"/>
    <col min="4872" max="4872" width="8" style="1" bestFit="1" customWidth="1"/>
    <col min="4873" max="4875" width="7" style="1" customWidth="1"/>
    <col min="4876" max="4876" width="7.5546875" style="1" customWidth="1"/>
    <col min="4877" max="5121" width="9.109375" style="1"/>
    <col min="5122" max="5122" width="5.44140625" style="1" customWidth="1"/>
    <col min="5123" max="5123" width="9.44140625" style="1" customWidth="1"/>
    <col min="5124" max="5124" width="13.5546875" style="1" customWidth="1"/>
    <col min="5125" max="5125" width="10.88671875" style="1" customWidth="1"/>
    <col min="5126" max="5126" width="13.88671875" style="1" bestFit="1" customWidth="1"/>
    <col min="5127" max="5127" width="25.88671875" style="1" customWidth="1"/>
    <col min="5128" max="5128" width="8" style="1" bestFit="1" customWidth="1"/>
    <col min="5129" max="5131" width="7" style="1" customWidth="1"/>
    <col min="5132" max="5132" width="7.5546875" style="1" customWidth="1"/>
    <col min="5133" max="5377" width="9.109375" style="1"/>
    <col min="5378" max="5378" width="5.44140625" style="1" customWidth="1"/>
    <col min="5379" max="5379" width="9.44140625" style="1" customWidth="1"/>
    <col min="5380" max="5380" width="13.5546875" style="1" customWidth="1"/>
    <col min="5381" max="5381" width="10.88671875" style="1" customWidth="1"/>
    <col min="5382" max="5382" width="13.88671875" style="1" bestFit="1" customWidth="1"/>
    <col min="5383" max="5383" width="25.88671875" style="1" customWidth="1"/>
    <col min="5384" max="5384" width="8" style="1" bestFit="1" customWidth="1"/>
    <col min="5385" max="5387" width="7" style="1" customWidth="1"/>
    <col min="5388" max="5388" width="7.5546875" style="1" customWidth="1"/>
    <col min="5389" max="5633" width="9.109375" style="1"/>
    <col min="5634" max="5634" width="5.44140625" style="1" customWidth="1"/>
    <col min="5635" max="5635" width="9.44140625" style="1" customWidth="1"/>
    <col min="5636" max="5636" width="13.5546875" style="1" customWidth="1"/>
    <col min="5637" max="5637" width="10.88671875" style="1" customWidth="1"/>
    <col min="5638" max="5638" width="13.88671875" style="1" bestFit="1" customWidth="1"/>
    <col min="5639" max="5639" width="25.88671875" style="1" customWidth="1"/>
    <col min="5640" max="5640" width="8" style="1" bestFit="1" customWidth="1"/>
    <col min="5641" max="5643" width="7" style="1" customWidth="1"/>
    <col min="5644" max="5644" width="7.5546875" style="1" customWidth="1"/>
    <col min="5645" max="5889" width="9.109375" style="1"/>
    <col min="5890" max="5890" width="5.44140625" style="1" customWidth="1"/>
    <col min="5891" max="5891" width="9.44140625" style="1" customWidth="1"/>
    <col min="5892" max="5892" width="13.5546875" style="1" customWidth="1"/>
    <col min="5893" max="5893" width="10.88671875" style="1" customWidth="1"/>
    <col min="5894" max="5894" width="13.88671875" style="1" bestFit="1" customWidth="1"/>
    <col min="5895" max="5895" width="25.88671875" style="1" customWidth="1"/>
    <col min="5896" max="5896" width="8" style="1" bestFit="1" customWidth="1"/>
    <col min="5897" max="5899" width="7" style="1" customWidth="1"/>
    <col min="5900" max="5900" width="7.5546875" style="1" customWidth="1"/>
    <col min="5901" max="6145" width="9.109375" style="1"/>
    <col min="6146" max="6146" width="5.44140625" style="1" customWidth="1"/>
    <col min="6147" max="6147" width="9.44140625" style="1" customWidth="1"/>
    <col min="6148" max="6148" width="13.5546875" style="1" customWidth="1"/>
    <col min="6149" max="6149" width="10.88671875" style="1" customWidth="1"/>
    <col min="6150" max="6150" width="13.88671875" style="1" bestFit="1" customWidth="1"/>
    <col min="6151" max="6151" width="25.88671875" style="1" customWidth="1"/>
    <col min="6152" max="6152" width="8" style="1" bestFit="1" customWidth="1"/>
    <col min="6153" max="6155" width="7" style="1" customWidth="1"/>
    <col min="6156" max="6156" width="7.5546875" style="1" customWidth="1"/>
    <col min="6157" max="6401" width="9.109375" style="1"/>
    <col min="6402" max="6402" width="5.44140625" style="1" customWidth="1"/>
    <col min="6403" max="6403" width="9.44140625" style="1" customWidth="1"/>
    <col min="6404" max="6404" width="13.5546875" style="1" customWidth="1"/>
    <col min="6405" max="6405" width="10.88671875" style="1" customWidth="1"/>
    <col min="6406" max="6406" width="13.88671875" style="1" bestFit="1" customWidth="1"/>
    <col min="6407" max="6407" width="25.88671875" style="1" customWidth="1"/>
    <col min="6408" max="6408" width="8" style="1" bestFit="1" customWidth="1"/>
    <col min="6409" max="6411" width="7" style="1" customWidth="1"/>
    <col min="6412" max="6412" width="7.5546875" style="1" customWidth="1"/>
    <col min="6413" max="6657" width="9.109375" style="1"/>
    <col min="6658" max="6658" width="5.44140625" style="1" customWidth="1"/>
    <col min="6659" max="6659" width="9.44140625" style="1" customWidth="1"/>
    <col min="6660" max="6660" width="13.5546875" style="1" customWidth="1"/>
    <col min="6661" max="6661" width="10.88671875" style="1" customWidth="1"/>
    <col min="6662" max="6662" width="13.88671875" style="1" bestFit="1" customWidth="1"/>
    <col min="6663" max="6663" width="25.88671875" style="1" customWidth="1"/>
    <col min="6664" max="6664" width="8" style="1" bestFit="1" customWidth="1"/>
    <col min="6665" max="6667" width="7" style="1" customWidth="1"/>
    <col min="6668" max="6668" width="7.5546875" style="1" customWidth="1"/>
    <col min="6669" max="6913" width="9.109375" style="1"/>
    <col min="6914" max="6914" width="5.44140625" style="1" customWidth="1"/>
    <col min="6915" max="6915" width="9.44140625" style="1" customWidth="1"/>
    <col min="6916" max="6916" width="13.5546875" style="1" customWidth="1"/>
    <col min="6917" max="6917" width="10.88671875" style="1" customWidth="1"/>
    <col min="6918" max="6918" width="13.88671875" style="1" bestFit="1" customWidth="1"/>
    <col min="6919" max="6919" width="25.88671875" style="1" customWidth="1"/>
    <col min="6920" max="6920" width="8" style="1" bestFit="1" customWidth="1"/>
    <col min="6921" max="6923" width="7" style="1" customWidth="1"/>
    <col min="6924" max="6924" width="7.5546875" style="1" customWidth="1"/>
    <col min="6925" max="7169" width="9.109375" style="1"/>
    <col min="7170" max="7170" width="5.44140625" style="1" customWidth="1"/>
    <col min="7171" max="7171" width="9.44140625" style="1" customWidth="1"/>
    <col min="7172" max="7172" width="13.5546875" style="1" customWidth="1"/>
    <col min="7173" max="7173" width="10.88671875" style="1" customWidth="1"/>
    <col min="7174" max="7174" width="13.88671875" style="1" bestFit="1" customWidth="1"/>
    <col min="7175" max="7175" width="25.88671875" style="1" customWidth="1"/>
    <col min="7176" max="7176" width="8" style="1" bestFit="1" customWidth="1"/>
    <col min="7177" max="7179" width="7" style="1" customWidth="1"/>
    <col min="7180" max="7180" width="7.5546875" style="1" customWidth="1"/>
    <col min="7181" max="7425" width="9.109375" style="1"/>
    <col min="7426" max="7426" width="5.44140625" style="1" customWidth="1"/>
    <col min="7427" max="7427" width="9.44140625" style="1" customWidth="1"/>
    <col min="7428" max="7428" width="13.5546875" style="1" customWidth="1"/>
    <col min="7429" max="7429" width="10.88671875" style="1" customWidth="1"/>
    <col min="7430" max="7430" width="13.88671875" style="1" bestFit="1" customWidth="1"/>
    <col min="7431" max="7431" width="25.88671875" style="1" customWidth="1"/>
    <col min="7432" max="7432" width="8" style="1" bestFit="1" customWidth="1"/>
    <col min="7433" max="7435" width="7" style="1" customWidth="1"/>
    <col min="7436" max="7436" width="7.5546875" style="1" customWidth="1"/>
    <col min="7437" max="7681" width="9.109375" style="1"/>
    <col min="7682" max="7682" width="5.44140625" style="1" customWidth="1"/>
    <col min="7683" max="7683" width="9.44140625" style="1" customWidth="1"/>
    <col min="7684" max="7684" width="13.5546875" style="1" customWidth="1"/>
    <col min="7685" max="7685" width="10.88671875" style="1" customWidth="1"/>
    <col min="7686" max="7686" width="13.88671875" style="1" bestFit="1" customWidth="1"/>
    <col min="7687" max="7687" width="25.88671875" style="1" customWidth="1"/>
    <col min="7688" max="7688" width="8" style="1" bestFit="1" customWidth="1"/>
    <col min="7689" max="7691" width="7" style="1" customWidth="1"/>
    <col min="7692" max="7692" width="7.5546875" style="1" customWidth="1"/>
    <col min="7693" max="7937" width="9.109375" style="1"/>
    <col min="7938" max="7938" width="5.44140625" style="1" customWidth="1"/>
    <col min="7939" max="7939" width="9.44140625" style="1" customWidth="1"/>
    <col min="7940" max="7940" width="13.5546875" style="1" customWidth="1"/>
    <col min="7941" max="7941" width="10.88671875" style="1" customWidth="1"/>
    <col min="7942" max="7942" width="13.88671875" style="1" bestFit="1" customWidth="1"/>
    <col min="7943" max="7943" width="25.88671875" style="1" customWidth="1"/>
    <col min="7944" max="7944" width="8" style="1" bestFit="1" customWidth="1"/>
    <col min="7945" max="7947" width="7" style="1" customWidth="1"/>
    <col min="7948" max="7948" width="7.5546875" style="1" customWidth="1"/>
    <col min="7949" max="8193" width="9.109375" style="1"/>
    <col min="8194" max="8194" width="5.44140625" style="1" customWidth="1"/>
    <col min="8195" max="8195" width="9.44140625" style="1" customWidth="1"/>
    <col min="8196" max="8196" width="13.5546875" style="1" customWidth="1"/>
    <col min="8197" max="8197" width="10.88671875" style="1" customWidth="1"/>
    <col min="8198" max="8198" width="13.88671875" style="1" bestFit="1" customWidth="1"/>
    <col min="8199" max="8199" width="25.88671875" style="1" customWidth="1"/>
    <col min="8200" max="8200" width="8" style="1" bestFit="1" customWidth="1"/>
    <col min="8201" max="8203" width="7" style="1" customWidth="1"/>
    <col min="8204" max="8204" width="7.5546875" style="1" customWidth="1"/>
    <col min="8205" max="8449" width="9.109375" style="1"/>
    <col min="8450" max="8450" width="5.44140625" style="1" customWidth="1"/>
    <col min="8451" max="8451" width="9.44140625" style="1" customWidth="1"/>
    <col min="8452" max="8452" width="13.5546875" style="1" customWidth="1"/>
    <col min="8453" max="8453" width="10.88671875" style="1" customWidth="1"/>
    <col min="8454" max="8454" width="13.88671875" style="1" bestFit="1" customWidth="1"/>
    <col min="8455" max="8455" width="25.88671875" style="1" customWidth="1"/>
    <col min="8456" max="8456" width="8" style="1" bestFit="1" customWidth="1"/>
    <col min="8457" max="8459" width="7" style="1" customWidth="1"/>
    <col min="8460" max="8460" width="7.5546875" style="1" customWidth="1"/>
    <col min="8461" max="8705" width="9.109375" style="1"/>
    <col min="8706" max="8706" width="5.44140625" style="1" customWidth="1"/>
    <col min="8707" max="8707" width="9.44140625" style="1" customWidth="1"/>
    <col min="8708" max="8708" width="13.5546875" style="1" customWidth="1"/>
    <col min="8709" max="8709" width="10.88671875" style="1" customWidth="1"/>
    <col min="8710" max="8710" width="13.88671875" style="1" bestFit="1" customWidth="1"/>
    <col min="8711" max="8711" width="25.88671875" style="1" customWidth="1"/>
    <col min="8712" max="8712" width="8" style="1" bestFit="1" customWidth="1"/>
    <col min="8713" max="8715" width="7" style="1" customWidth="1"/>
    <col min="8716" max="8716" width="7.5546875" style="1" customWidth="1"/>
    <col min="8717" max="8961" width="9.109375" style="1"/>
    <col min="8962" max="8962" width="5.44140625" style="1" customWidth="1"/>
    <col min="8963" max="8963" width="9.44140625" style="1" customWidth="1"/>
    <col min="8964" max="8964" width="13.5546875" style="1" customWidth="1"/>
    <col min="8965" max="8965" width="10.88671875" style="1" customWidth="1"/>
    <col min="8966" max="8966" width="13.88671875" style="1" bestFit="1" customWidth="1"/>
    <col min="8967" max="8967" width="25.88671875" style="1" customWidth="1"/>
    <col min="8968" max="8968" width="8" style="1" bestFit="1" customWidth="1"/>
    <col min="8969" max="8971" width="7" style="1" customWidth="1"/>
    <col min="8972" max="8972" width="7.5546875" style="1" customWidth="1"/>
    <col min="8973" max="9217" width="9.109375" style="1"/>
    <col min="9218" max="9218" width="5.44140625" style="1" customWidth="1"/>
    <col min="9219" max="9219" width="9.44140625" style="1" customWidth="1"/>
    <col min="9220" max="9220" width="13.5546875" style="1" customWidth="1"/>
    <col min="9221" max="9221" width="10.88671875" style="1" customWidth="1"/>
    <col min="9222" max="9222" width="13.88671875" style="1" bestFit="1" customWidth="1"/>
    <col min="9223" max="9223" width="25.88671875" style="1" customWidth="1"/>
    <col min="9224" max="9224" width="8" style="1" bestFit="1" customWidth="1"/>
    <col min="9225" max="9227" width="7" style="1" customWidth="1"/>
    <col min="9228" max="9228" width="7.5546875" style="1" customWidth="1"/>
    <col min="9229" max="9473" width="9.109375" style="1"/>
    <col min="9474" max="9474" width="5.44140625" style="1" customWidth="1"/>
    <col min="9475" max="9475" width="9.44140625" style="1" customWidth="1"/>
    <col min="9476" max="9476" width="13.5546875" style="1" customWidth="1"/>
    <col min="9477" max="9477" width="10.88671875" style="1" customWidth="1"/>
    <col min="9478" max="9478" width="13.88671875" style="1" bestFit="1" customWidth="1"/>
    <col min="9479" max="9479" width="25.88671875" style="1" customWidth="1"/>
    <col min="9480" max="9480" width="8" style="1" bestFit="1" customWidth="1"/>
    <col min="9481" max="9483" width="7" style="1" customWidth="1"/>
    <col min="9484" max="9484" width="7.5546875" style="1" customWidth="1"/>
    <col min="9485" max="9729" width="9.109375" style="1"/>
    <col min="9730" max="9730" width="5.44140625" style="1" customWidth="1"/>
    <col min="9731" max="9731" width="9.44140625" style="1" customWidth="1"/>
    <col min="9732" max="9732" width="13.5546875" style="1" customWidth="1"/>
    <col min="9733" max="9733" width="10.88671875" style="1" customWidth="1"/>
    <col min="9734" max="9734" width="13.88671875" style="1" bestFit="1" customWidth="1"/>
    <col min="9735" max="9735" width="25.88671875" style="1" customWidth="1"/>
    <col min="9736" max="9736" width="8" style="1" bestFit="1" customWidth="1"/>
    <col min="9737" max="9739" width="7" style="1" customWidth="1"/>
    <col min="9740" max="9740" width="7.5546875" style="1" customWidth="1"/>
    <col min="9741" max="9985" width="9.109375" style="1"/>
    <col min="9986" max="9986" width="5.44140625" style="1" customWidth="1"/>
    <col min="9987" max="9987" width="9.44140625" style="1" customWidth="1"/>
    <col min="9988" max="9988" width="13.5546875" style="1" customWidth="1"/>
    <col min="9989" max="9989" width="10.88671875" style="1" customWidth="1"/>
    <col min="9990" max="9990" width="13.88671875" style="1" bestFit="1" customWidth="1"/>
    <col min="9991" max="9991" width="25.88671875" style="1" customWidth="1"/>
    <col min="9992" max="9992" width="8" style="1" bestFit="1" customWidth="1"/>
    <col min="9993" max="9995" width="7" style="1" customWidth="1"/>
    <col min="9996" max="9996" width="7.5546875" style="1" customWidth="1"/>
    <col min="9997" max="10241" width="9.109375" style="1"/>
    <col min="10242" max="10242" width="5.44140625" style="1" customWidth="1"/>
    <col min="10243" max="10243" width="9.44140625" style="1" customWidth="1"/>
    <col min="10244" max="10244" width="13.5546875" style="1" customWidth="1"/>
    <col min="10245" max="10245" width="10.88671875" style="1" customWidth="1"/>
    <col min="10246" max="10246" width="13.88671875" style="1" bestFit="1" customWidth="1"/>
    <col min="10247" max="10247" width="25.88671875" style="1" customWidth="1"/>
    <col min="10248" max="10248" width="8" style="1" bestFit="1" customWidth="1"/>
    <col min="10249" max="10251" width="7" style="1" customWidth="1"/>
    <col min="10252" max="10252" width="7.5546875" style="1" customWidth="1"/>
    <col min="10253" max="10497" width="9.109375" style="1"/>
    <col min="10498" max="10498" width="5.44140625" style="1" customWidth="1"/>
    <col min="10499" max="10499" width="9.44140625" style="1" customWidth="1"/>
    <col min="10500" max="10500" width="13.5546875" style="1" customWidth="1"/>
    <col min="10501" max="10501" width="10.88671875" style="1" customWidth="1"/>
    <col min="10502" max="10502" width="13.88671875" style="1" bestFit="1" customWidth="1"/>
    <col min="10503" max="10503" width="25.88671875" style="1" customWidth="1"/>
    <col min="10504" max="10504" width="8" style="1" bestFit="1" customWidth="1"/>
    <col min="10505" max="10507" width="7" style="1" customWidth="1"/>
    <col min="10508" max="10508" width="7.5546875" style="1" customWidth="1"/>
    <col min="10509" max="10753" width="9.109375" style="1"/>
    <col min="10754" max="10754" width="5.44140625" style="1" customWidth="1"/>
    <col min="10755" max="10755" width="9.44140625" style="1" customWidth="1"/>
    <col min="10756" max="10756" width="13.5546875" style="1" customWidth="1"/>
    <col min="10757" max="10757" width="10.88671875" style="1" customWidth="1"/>
    <col min="10758" max="10758" width="13.88671875" style="1" bestFit="1" customWidth="1"/>
    <col min="10759" max="10759" width="25.88671875" style="1" customWidth="1"/>
    <col min="10760" max="10760" width="8" style="1" bestFit="1" customWidth="1"/>
    <col min="10761" max="10763" width="7" style="1" customWidth="1"/>
    <col min="10764" max="10764" width="7.5546875" style="1" customWidth="1"/>
    <col min="10765" max="11009" width="9.109375" style="1"/>
    <col min="11010" max="11010" width="5.44140625" style="1" customWidth="1"/>
    <col min="11011" max="11011" width="9.44140625" style="1" customWidth="1"/>
    <col min="11012" max="11012" width="13.5546875" style="1" customWidth="1"/>
    <col min="11013" max="11013" width="10.88671875" style="1" customWidth="1"/>
    <col min="11014" max="11014" width="13.88671875" style="1" bestFit="1" customWidth="1"/>
    <col min="11015" max="11015" width="25.88671875" style="1" customWidth="1"/>
    <col min="11016" max="11016" width="8" style="1" bestFit="1" customWidth="1"/>
    <col min="11017" max="11019" width="7" style="1" customWidth="1"/>
    <col min="11020" max="11020" width="7.5546875" style="1" customWidth="1"/>
    <col min="11021" max="11265" width="9.109375" style="1"/>
    <col min="11266" max="11266" width="5.44140625" style="1" customWidth="1"/>
    <col min="11267" max="11267" width="9.44140625" style="1" customWidth="1"/>
    <col min="11268" max="11268" width="13.5546875" style="1" customWidth="1"/>
    <col min="11269" max="11269" width="10.88671875" style="1" customWidth="1"/>
    <col min="11270" max="11270" width="13.88671875" style="1" bestFit="1" customWidth="1"/>
    <col min="11271" max="11271" width="25.88671875" style="1" customWidth="1"/>
    <col min="11272" max="11272" width="8" style="1" bestFit="1" customWidth="1"/>
    <col min="11273" max="11275" width="7" style="1" customWidth="1"/>
    <col min="11276" max="11276" width="7.5546875" style="1" customWidth="1"/>
    <col min="11277" max="11521" width="9.109375" style="1"/>
    <col min="11522" max="11522" width="5.44140625" style="1" customWidth="1"/>
    <col min="11523" max="11523" width="9.44140625" style="1" customWidth="1"/>
    <col min="11524" max="11524" width="13.5546875" style="1" customWidth="1"/>
    <col min="11525" max="11525" width="10.88671875" style="1" customWidth="1"/>
    <col min="11526" max="11526" width="13.88671875" style="1" bestFit="1" customWidth="1"/>
    <col min="11527" max="11527" width="25.88671875" style="1" customWidth="1"/>
    <col min="11528" max="11528" width="8" style="1" bestFit="1" customWidth="1"/>
    <col min="11529" max="11531" width="7" style="1" customWidth="1"/>
    <col min="11532" max="11532" width="7.5546875" style="1" customWidth="1"/>
    <col min="11533" max="11777" width="9.109375" style="1"/>
    <col min="11778" max="11778" width="5.44140625" style="1" customWidth="1"/>
    <col min="11779" max="11779" width="9.44140625" style="1" customWidth="1"/>
    <col min="11780" max="11780" width="13.5546875" style="1" customWidth="1"/>
    <col min="11781" max="11781" width="10.88671875" style="1" customWidth="1"/>
    <col min="11782" max="11782" width="13.88671875" style="1" bestFit="1" customWidth="1"/>
    <col min="11783" max="11783" width="25.88671875" style="1" customWidth="1"/>
    <col min="11784" max="11784" width="8" style="1" bestFit="1" customWidth="1"/>
    <col min="11785" max="11787" width="7" style="1" customWidth="1"/>
    <col min="11788" max="11788" width="7.5546875" style="1" customWidth="1"/>
    <col min="11789" max="12033" width="9.109375" style="1"/>
    <col min="12034" max="12034" width="5.44140625" style="1" customWidth="1"/>
    <col min="12035" max="12035" width="9.44140625" style="1" customWidth="1"/>
    <col min="12036" max="12036" width="13.5546875" style="1" customWidth="1"/>
    <col min="12037" max="12037" width="10.88671875" style="1" customWidth="1"/>
    <col min="12038" max="12038" width="13.88671875" style="1" bestFit="1" customWidth="1"/>
    <col min="12039" max="12039" width="25.88671875" style="1" customWidth="1"/>
    <col min="12040" max="12040" width="8" style="1" bestFit="1" customWidth="1"/>
    <col min="12041" max="12043" width="7" style="1" customWidth="1"/>
    <col min="12044" max="12044" width="7.5546875" style="1" customWidth="1"/>
    <col min="12045" max="12289" width="9.109375" style="1"/>
    <col min="12290" max="12290" width="5.44140625" style="1" customWidth="1"/>
    <col min="12291" max="12291" width="9.44140625" style="1" customWidth="1"/>
    <col min="12292" max="12292" width="13.5546875" style="1" customWidth="1"/>
    <col min="12293" max="12293" width="10.88671875" style="1" customWidth="1"/>
    <col min="12294" max="12294" width="13.88671875" style="1" bestFit="1" customWidth="1"/>
    <col min="12295" max="12295" width="25.88671875" style="1" customWidth="1"/>
    <col min="12296" max="12296" width="8" style="1" bestFit="1" customWidth="1"/>
    <col min="12297" max="12299" width="7" style="1" customWidth="1"/>
    <col min="12300" max="12300" width="7.5546875" style="1" customWidth="1"/>
    <col min="12301" max="12545" width="9.109375" style="1"/>
    <col min="12546" max="12546" width="5.44140625" style="1" customWidth="1"/>
    <col min="12547" max="12547" width="9.44140625" style="1" customWidth="1"/>
    <col min="12548" max="12548" width="13.5546875" style="1" customWidth="1"/>
    <col min="12549" max="12549" width="10.88671875" style="1" customWidth="1"/>
    <col min="12550" max="12550" width="13.88671875" style="1" bestFit="1" customWidth="1"/>
    <col min="12551" max="12551" width="25.88671875" style="1" customWidth="1"/>
    <col min="12552" max="12552" width="8" style="1" bestFit="1" customWidth="1"/>
    <col min="12553" max="12555" width="7" style="1" customWidth="1"/>
    <col min="12556" max="12556" width="7.5546875" style="1" customWidth="1"/>
    <col min="12557" max="12801" width="9.109375" style="1"/>
    <col min="12802" max="12802" width="5.44140625" style="1" customWidth="1"/>
    <col min="12803" max="12803" width="9.44140625" style="1" customWidth="1"/>
    <col min="12804" max="12804" width="13.5546875" style="1" customWidth="1"/>
    <col min="12805" max="12805" width="10.88671875" style="1" customWidth="1"/>
    <col min="12806" max="12806" width="13.88671875" style="1" bestFit="1" customWidth="1"/>
    <col min="12807" max="12807" width="25.88671875" style="1" customWidth="1"/>
    <col min="12808" max="12808" width="8" style="1" bestFit="1" customWidth="1"/>
    <col min="12809" max="12811" width="7" style="1" customWidth="1"/>
    <col min="12812" max="12812" width="7.5546875" style="1" customWidth="1"/>
    <col min="12813" max="13057" width="9.109375" style="1"/>
    <col min="13058" max="13058" width="5.44140625" style="1" customWidth="1"/>
    <col min="13059" max="13059" width="9.44140625" style="1" customWidth="1"/>
    <col min="13060" max="13060" width="13.5546875" style="1" customWidth="1"/>
    <col min="13061" max="13061" width="10.88671875" style="1" customWidth="1"/>
    <col min="13062" max="13062" width="13.88671875" style="1" bestFit="1" customWidth="1"/>
    <col min="13063" max="13063" width="25.88671875" style="1" customWidth="1"/>
    <col min="13064" max="13064" width="8" style="1" bestFit="1" customWidth="1"/>
    <col min="13065" max="13067" width="7" style="1" customWidth="1"/>
    <col min="13068" max="13068" width="7.5546875" style="1" customWidth="1"/>
    <col min="13069" max="13313" width="9.109375" style="1"/>
    <col min="13314" max="13314" width="5.44140625" style="1" customWidth="1"/>
    <col min="13315" max="13315" width="9.44140625" style="1" customWidth="1"/>
    <col min="13316" max="13316" width="13.5546875" style="1" customWidth="1"/>
    <col min="13317" max="13317" width="10.88671875" style="1" customWidth="1"/>
    <col min="13318" max="13318" width="13.88671875" style="1" bestFit="1" customWidth="1"/>
    <col min="13319" max="13319" width="25.88671875" style="1" customWidth="1"/>
    <col min="13320" max="13320" width="8" style="1" bestFit="1" customWidth="1"/>
    <col min="13321" max="13323" width="7" style="1" customWidth="1"/>
    <col min="13324" max="13324" width="7.5546875" style="1" customWidth="1"/>
    <col min="13325" max="13569" width="9.109375" style="1"/>
    <col min="13570" max="13570" width="5.44140625" style="1" customWidth="1"/>
    <col min="13571" max="13571" width="9.44140625" style="1" customWidth="1"/>
    <col min="13572" max="13572" width="13.5546875" style="1" customWidth="1"/>
    <col min="13573" max="13573" width="10.88671875" style="1" customWidth="1"/>
    <col min="13574" max="13574" width="13.88671875" style="1" bestFit="1" customWidth="1"/>
    <col min="13575" max="13575" width="25.88671875" style="1" customWidth="1"/>
    <col min="13576" max="13576" width="8" style="1" bestFit="1" customWidth="1"/>
    <col min="13577" max="13579" width="7" style="1" customWidth="1"/>
    <col min="13580" max="13580" width="7.5546875" style="1" customWidth="1"/>
    <col min="13581" max="13825" width="9.109375" style="1"/>
    <col min="13826" max="13826" width="5.44140625" style="1" customWidth="1"/>
    <col min="13827" max="13827" width="9.44140625" style="1" customWidth="1"/>
    <col min="13828" max="13828" width="13.5546875" style="1" customWidth="1"/>
    <col min="13829" max="13829" width="10.88671875" style="1" customWidth="1"/>
    <col min="13830" max="13830" width="13.88671875" style="1" bestFit="1" customWidth="1"/>
    <col min="13831" max="13831" width="25.88671875" style="1" customWidth="1"/>
    <col min="13832" max="13832" width="8" style="1" bestFit="1" customWidth="1"/>
    <col min="13833" max="13835" width="7" style="1" customWidth="1"/>
    <col min="13836" max="13836" width="7.5546875" style="1" customWidth="1"/>
    <col min="13837" max="14081" width="9.109375" style="1"/>
    <col min="14082" max="14082" width="5.44140625" style="1" customWidth="1"/>
    <col min="14083" max="14083" width="9.44140625" style="1" customWidth="1"/>
    <col min="14084" max="14084" width="13.5546875" style="1" customWidth="1"/>
    <col min="14085" max="14085" width="10.88671875" style="1" customWidth="1"/>
    <col min="14086" max="14086" width="13.88671875" style="1" bestFit="1" customWidth="1"/>
    <col min="14087" max="14087" width="25.88671875" style="1" customWidth="1"/>
    <col min="14088" max="14088" width="8" style="1" bestFit="1" customWidth="1"/>
    <col min="14089" max="14091" width="7" style="1" customWidth="1"/>
    <col min="14092" max="14092" width="7.5546875" style="1" customWidth="1"/>
    <col min="14093" max="14337" width="9.109375" style="1"/>
    <col min="14338" max="14338" width="5.44140625" style="1" customWidth="1"/>
    <col min="14339" max="14339" width="9.44140625" style="1" customWidth="1"/>
    <col min="14340" max="14340" width="13.5546875" style="1" customWidth="1"/>
    <col min="14341" max="14341" width="10.88671875" style="1" customWidth="1"/>
    <col min="14342" max="14342" width="13.88671875" style="1" bestFit="1" customWidth="1"/>
    <col min="14343" max="14343" width="25.88671875" style="1" customWidth="1"/>
    <col min="14344" max="14344" width="8" style="1" bestFit="1" customWidth="1"/>
    <col min="14345" max="14347" width="7" style="1" customWidth="1"/>
    <col min="14348" max="14348" width="7.5546875" style="1" customWidth="1"/>
    <col min="14349" max="14593" width="9.109375" style="1"/>
    <col min="14594" max="14594" width="5.44140625" style="1" customWidth="1"/>
    <col min="14595" max="14595" width="9.44140625" style="1" customWidth="1"/>
    <col min="14596" max="14596" width="13.5546875" style="1" customWidth="1"/>
    <col min="14597" max="14597" width="10.88671875" style="1" customWidth="1"/>
    <col min="14598" max="14598" width="13.88671875" style="1" bestFit="1" customWidth="1"/>
    <col min="14599" max="14599" width="25.88671875" style="1" customWidth="1"/>
    <col min="14600" max="14600" width="8" style="1" bestFit="1" customWidth="1"/>
    <col min="14601" max="14603" width="7" style="1" customWidth="1"/>
    <col min="14604" max="14604" width="7.5546875" style="1" customWidth="1"/>
    <col min="14605" max="14849" width="9.109375" style="1"/>
    <col min="14850" max="14850" width="5.44140625" style="1" customWidth="1"/>
    <col min="14851" max="14851" width="9.44140625" style="1" customWidth="1"/>
    <col min="14852" max="14852" width="13.5546875" style="1" customWidth="1"/>
    <col min="14853" max="14853" width="10.88671875" style="1" customWidth="1"/>
    <col min="14854" max="14854" width="13.88671875" style="1" bestFit="1" customWidth="1"/>
    <col min="14855" max="14855" width="25.88671875" style="1" customWidth="1"/>
    <col min="14856" max="14856" width="8" style="1" bestFit="1" customWidth="1"/>
    <col min="14857" max="14859" width="7" style="1" customWidth="1"/>
    <col min="14860" max="14860" width="7.5546875" style="1" customWidth="1"/>
    <col min="14861" max="15105" width="9.109375" style="1"/>
    <col min="15106" max="15106" width="5.44140625" style="1" customWidth="1"/>
    <col min="15107" max="15107" width="9.44140625" style="1" customWidth="1"/>
    <col min="15108" max="15108" width="13.5546875" style="1" customWidth="1"/>
    <col min="15109" max="15109" width="10.88671875" style="1" customWidth="1"/>
    <col min="15110" max="15110" width="13.88671875" style="1" bestFit="1" customWidth="1"/>
    <col min="15111" max="15111" width="25.88671875" style="1" customWidth="1"/>
    <col min="15112" max="15112" width="8" style="1" bestFit="1" customWidth="1"/>
    <col min="15113" max="15115" width="7" style="1" customWidth="1"/>
    <col min="15116" max="15116" width="7.5546875" style="1" customWidth="1"/>
    <col min="15117" max="15361" width="9.109375" style="1"/>
    <col min="15362" max="15362" width="5.44140625" style="1" customWidth="1"/>
    <col min="15363" max="15363" width="9.44140625" style="1" customWidth="1"/>
    <col min="15364" max="15364" width="13.5546875" style="1" customWidth="1"/>
    <col min="15365" max="15365" width="10.88671875" style="1" customWidth="1"/>
    <col min="15366" max="15366" width="13.88671875" style="1" bestFit="1" customWidth="1"/>
    <col min="15367" max="15367" width="25.88671875" style="1" customWidth="1"/>
    <col min="15368" max="15368" width="8" style="1" bestFit="1" customWidth="1"/>
    <col min="15369" max="15371" width="7" style="1" customWidth="1"/>
    <col min="15372" max="15372" width="7.5546875" style="1" customWidth="1"/>
    <col min="15373" max="15617" width="9.109375" style="1"/>
    <col min="15618" max="15618" width="5.44140625" style="1" customWidth="1"/>
    <col min="15619" max="15619" width="9.44140625" style="1" customWidth="1"/>
    <col min="15620" max="15620" width="13.5546875" style="1" customWidth="1"/>
    <col min="15621" max="15621" width="10.88671875" style="1" customWidth="1"/>
    <col min="15622" max="15622" width="13.88671875" style="1" bestFit="1" customWidth="1"/>
    <col min="15623" max="15623" width="25.88671875" style="1" customWidth="1"/>
    <col min="15624" max="15624" width="8" style="1" bestFit="1" customWidth="1"/>
    <col min="15625" max="15627" width="7" style="1" customWidth="1"/>
    <col min="15628" max="15628" width="7.5546875" style="1" customWidth="1"/>
    <col min="15629" max="15873" width="9.109375" style="1"/>
    <col min="15874" max="15874" width="5.44140625" style="1" customWidth="1"/>
    <col min="15875" max="15875" width="9.44140625" style="1" customWidth="1"/>
    <col min="15876" max="15876" width="13.5546875" style="1" customWidth="1"/>
    <col min="15877" max="15877" width="10.88671875" style="1" customWidth="1"/>
    <col min="15878" max="15878" width="13.88671875" style="1" bestFit="1" customWidth="1"/>
    <col min="15879" max="15879" width="25.88671875" style="1" customWidth="1"/>
    <col min="15880" max="15880" width="8" style="1" bestFit="1" customWidth="1"/>
    <col min="15881" max="15883" width="7" style="1" customWidth="1"/>
    <col min="15884" max="15884" width="7.5546875" style="1" customWidth="1"/>
    <col min="15885" max="16129" width="9.109375" style="1"/>
    <col min="16130" max="16130" width="5.44140625" style="1" customWidth="1"/>
    <col min="16131" max="16131" width="9.44140625" style="1" customWidth="1"/>
    <col min="16132" max="16132" width="13.5546875" style="1" customWidth="1"/>
    <col min="16133" max="16133" width="10.88671875" style="1" customWidth="1"/>
    <col min="16134" max="16134" width="13.88671875" style="1" bestFit="1" customWidth="1"/>
    <col min="16135" max="16135" width="25.88671875" style="1" customWidth="1"/>
    <col min="16136" max="16136" width="8" style="1" bestFit="1" customWidth="1"/>
    <col min="16137" max="16139" width="7" style="1" customWidth="1"/>
    <col min="16140" max="16140" width="7.5546875" style="1" customWidth="1"/>
    <col min="16141" max="16384" width="9.109375" style="1"/>
  </cols>
  <sheetData>
    <row r="1" spans="1:13" ht="17.399999999999999" x14ac:dyDescent="0.3">
      <c r="A1" s="79" t="s">
        <v>271</v>
      </c>
      <c r="B1" s="79"/>
      <c r="C1" s="2"/>
      <c r="F1" s="2"/>
      <c r="G1" s="3"/>
      <c r="H1" s="80" t="s">
        <v>287</v>
      </c>
      <c r="I1" s="4"/>
      <c r="J1" s="1"/>
      <c r="K1" s="1"/>
      <c r="L1" s="1"/>
    </row>
    <row r="2" spans="1:13" s="5" customFormat="1" ht="4.2" x14ac:dyDescent="0.15">
      <c r="C2" s="6"/>
      <c r="F2" s="7"/>
    </row>
    <row r="3" spans="1:13" s="34" customFormat="1" x14ac:dyDescent="0.25">
      <c r="A3" s="119"/>
      <c r="B3" s="119"/>
      <c r="C3" s="120" t="s">
        <v>125</v>
      </c>
      <c r="D3" s="120"/>
      <c r="E3" s="120" t="s">
        <v>90</v>
      </c>
      <c r="F3" s="121"/>
      <c r="G3" s="122"/>
      <c r="H3" s="119"/>
      <c r="I3" s="42"/>
      <c r="J3" s="42"/>
      <c r="K3" s="42"/>
      <c r="M3" s="1"/>
    </row>
    <row r="4" spans="1:13" s="34" customFormat="1" x14ac:dyDescent="0.25">
      <c r="A4" s="119"/>
      <c r="B4" s="119"/>
      <c r="C4" s="119"/>
      <c r="D4" s="119">
        <v>1</v>
      </c>
      <c r="E4" s="119" t="s">
        <v>684</v>
      </c>
      <c r="F4" s="121"/>
      <c r="G4" s="122"/>
      <c r="H4" s="119"/>
      <c r="I4" s="42"/>
      <c r="J4" s="42"/>
      <c r="K4" s="42"/>
      <c r="M4" s="1"/>
    </row>
    <row r="5" spans="1:13" s="34" customFormat="1" x14ac:dyDescent="0.25">
      <c r="A5" s="125" t="s">
        <v>137</v>
      </c>
      <c r="B5" s="133" t="s">
        <v>272</v>
      </c>
      <c r="C5" s="123" t="s">
        <v>0</v>
      </c>
      <c r="D5" s="124" t="s">
        <v>1</v>
      </c>
      <c r="E5" s="125" t="s">
        <v>2</v>
      </c>
      <c r="F5" s="125" t="s">
        <v>3</v>
      </c>
      <c r="G5" s="125" t="s">
        <v>4</v>
      </c>
      <c r="H5" s="126" t="s">
        <v>95</v>
      </c>
      <c r="I5" s="42"/>
      <c r="J5" s="42"/>
      <c r="K5" s="42"/>
      <c r="M5" s="1"/>
    </row>
    <row r="6" spans="1:13" s="42" customFormat="1" x14ac:dyDescent="0.25">
      <c r="A6" s="127"/>
      <c r="B6" s="134">
        <v>40</v>
      </c>
      <c r="C6" s="128" t="s">
        <v>436</v>
      </c>
      <c r="D6" s="129" t="s">
        <v>437</v>
      </c>
      <c r="E6" s="130" t="s">
        <v>438</v>
      </c>
      <c r="F6" s="131" t="s">
        <v>434</v>
      </c>
      <c r="G6" s="131" t="s">
        <v>435</v>
      </c>
      <c r="H6" s="132" t="s">
        <v>710</v>
      </c>
      <c r="L6" s="34"/>
      <c r="M6" s="1"/>
    </row>
    <row r="7" spans="1:13" s="42" customFormat="1" x14ac:dyDescent="0.25">
      <c r="A7" s="127"/>
      <c r="B7" s="134">
        <v>65</v>
      </c>
      <c r="C7" s="128" t="s">
        <v>208</v>
      </c>
      <c r="D7" s="129" t="s">
        <v>209</v>
      </c>
      <c r="E7" s="130">
        <v>40985</v>
      </c>
      <c r="F7" s="131" t="s">
        <v>203</v>
      </c>
      <c r="G7" s="131" t="s">
        <v>204</v>
      </c>
      <c r="H7" s="132" t="s">
        <v>711</v>
      </c>
      <c r="L7" s="34"/>
      <c r="M7" s="1"/>
    </row>
    <row r="8" spans="1:13" s="42" customFormat="1" x14ac:dyDescent="0.25">
      <c r="A8" s="127"/>
      <c r="B8" s="134">
        <v>36</v>
      </c>
      <c r="C8" s="128" t="s">
        <v>58</v>
      </c>
      <c r="D8" s="129" t="s">
        <v>416</v>
      </c>
      <c r="E8" s="130" t="s">
        <v>198</v>
      </c>
      <c r="F8" s="131" t="s">
        <v>682</v>
      </c>
      <c r="G8" s="131" t="s">
        <v>396</v>
      </c>
      <c r="H8" s="132" t="s">
        <v>712</v>
      </c>
      <c r="L8" s="34"/>
      <c r="M8" s="1"/>
    </row>
    <row r="9" spans="1:13" s="42" customFormat="1" x14ac:dyDescent="0.25">
      <c r="A9" s="127"/>
      <c r="B9" s="134">
        <v>27</v>
      </c>
      <c r="C9" s="128" t="s">
        <v>368</v>
      </c>
      <c r="D9" s="129" t="s">
        <v>369</v>
      </c>
      <c r="E9" s="130">
        <v>41093</v>
      </c>
      <c r="F9" s="131" t="s">
        <v>11</v>
      </c>
      <c r="G9" s="131" t="s">
        <v>68</v>
      </c>
      <c r="H9" s="132" t="s">
        <v>713</v>
      </c>
      <c r="L9" s="34"/>
      <c r="M9" s="1"/>
    </row>
    <row r="10" spans="1:13" s="42" customFormat="1" x14ac:dyDescent="0.25">
      <c r="A10" s="127"/>
      <c r="B10" s="134">
        <v>39</v>
      </c>
      <c r="C10" s="128" t="s">
        <v>12</v>
      </c>
      <c r="D10" s="129" t="s">
        <v>420</v>
      </c>
      <c r="E10" s="130" t="s">
        <v>421</v>
      </c>
      <c r="F10" s="131" t="s">
        <v>682</v>
      </c>
      <c r="G10" s="131" t="s">
        <v>396</v>
      </c>
      <c r="H10" s="132" t="s">
        <v>714</v>
      </c>
      <c r="L10" s="34"/>
      <c r="M10" s="1"/>
    </row>
    <row r="11" spans="1:13" s="42" customFormat="1" x14ac:dyDescent="0.25">
      <c r="A11" s="127"/>
      <c r="B11" s="134">
        <v>38</v>
      </c>
      <c r="C11" s="128" t="s">
        <v>55</v>
      </c>
      <c r="D11" s="129" t="s">
        <v>406</v>
      </c>
      <c r="E11" s="130" t="s">
        <v>408</v>
      </c>
      <c r="F11" s="131" t="s">
        <v>682</v>
      </c>
      <c r="G11" s="131" t="s">
        <v>396</v>
      </c>
      <c r="H11" s="132" t="s">
        <v>284</v>
      </c>
      <c r="L11" s="34"/>
      <c r="M11" s="1"/>
    </row>
    <row r="12" spans="1:13" s="42" customFormat="1" x14ac:dyDescent="0.25">
      <c r="A12" s="127"/>
      <c r="B12" s="134">
        <v>51</v>
      </c>
      <c r="C12" s="128" t="s">
        <v>531</v>
      </c>
      <c r="D12" s="129" t="s">
        <v>36</v>
      </c>
      <c r="E12" s="130" t="s">
        <v>532</v>
      </c>
      <c r="F12" s="131" t="s">
        <v>682</v>
      </c>
      <c r="G12" s="131" t="s">
        <v>37</v>
      </c>
      <c r="H12" s="132" t="s">
        <v>284</v>
      </c>
      <c r="L12" s="34"/>
      <c r="M12" s="1"/>
    </row>
    <row r="13" spans="1:13" s="34" customFormat="1" x14ac:dyDescent="0.25">
      <c r="A13" s="119"/>
      <c r="B13" s="119"/>
      <c r="C13" s="119"/>
      <c r="D13" s="119">
        <v>2</v>
      </c>
      <c r="E13" s="119" t="s">
        <v>684</v>
      </c>
      <c r="F13" s="121"/>
      <c r="G13" s="122"/>
      <c r="H13" s="119"/>
      <c r="I13" s="42"/>
      <c r="J13" s="42"/>
      <c r="K13" s="42"/>
      <c r="M13" s="1"/>
    </row>
    <row r="14" spans="1:13" s="42" customFormat="1" x14ac:dyDescent="0.25">
      <c r="A14" s="127">
        <v>1</v>
      </c>
      <c r="B14" s="134">
        <v>21</v>
      </c>
      <c r="C14" s="128" t="s">
        <v>348</v>
      </c>
      <c r="D14" s="129" t="s">
        <v>349</v>
      </c>
      <c r="E14" s="130">
        <v>40780</v>
      </c>
      <c r="F14" s="131" t="s">
        <v>336</v>
      </c>
      <c r="G14" s="131" t="s">
        <v>210</v>
      </c>
      <c r="H14" s="132" t="s">
        <v>715</v>
      </c>
      <c r="L14" s="34"/>
      <c r="M14" s="1"/>
    </row>
    <row r="15" spans="1:13" s="42" customFormat="1" x14ac:dyDescent="0.25">
      <c r="A15" s="127">
        <v>2</v>
      </c>
      <c r="B15" s="134">
        <v>59</v>
      </c>
      <c r="C15" s="128" t="s">
        <v>597</v>
      </c>
      <c r="D15" s="129" t="s">
        <v>598</v>
      </c>
      <c r="E15" s="130" t="s">
        <v>599</v>
      </c>
      <c r="F15" s="131" t="s">
        <v>682</v>
      </c>
      <c r="G15" s="131" t="s">
        <v>77</v>
      </c>
      <c r="H15" s="132" t="s">
        <v>716</v>
      </c>
      <c r="L15" s="34"/>
      <c r="M15" s="1"/>
    </row>
    <row r="16" spans="1:13" s="42" customFormat="1" x14ac:dyDescent="0.25">
      <c r="A16" s="127">
        <v>3</v>
      </c>
      <c r="B16" s="134">
        <v>42</v>
      </c>
      <c r="C16" s="128" t="s">
        <v>275</v>
      </c>
      <c r="D16" s="129" t="s">
        <v>448</v>
      </c>
      <c r="E16" s="130">
        <v>40268</v>
      </c>
      <c r="F16" s="131" t="s">
        <v>682</v>
      </c>
      <c r="G16" s="131" t="s">
        <v>59</v>
      </c>
      <c r="H16" s="132" t="s">
        <v>717</v>
      </c>
      <c r="L16" s="34"/>
      <c r="M16" s="1"/>
    </row>
    <row r="17" spans="1:13" s="42" customFormat="1" x14ac:dyDescent="0.25">
      <c r="A17" s="127">
        <v>4</v>
      </c>
      <c r="B17" s="134">
        <v>43</v>
      </c>
      <c r="C17" s="128" t="s">
        <v>25</v>
      </c>
      <c r="D17" s="129" t="s">
        <v>449</v>
      </c>
      <c r="E17" s="130">
        <v>40253</v>
      </c>
      <c r="F17" s="131" t="s">
        <v>682</v>
      </c>
      <c r="G17" s="131" t="s">
        <v>59</v>
      </c>
      <c r="H17" s="132" t="s">
        <v>718</v>
      </c>
      <c r="L17" s="34"/>
      <c r="M17" s="1"/>
    </row>
    <row r="18" spans="1:13" s="42" customFormat="1" x14ac:dyDescent="0.25">
      <c r="A18" s="127">
        <v>5</v>
      </c>
      <c r="B18" s="134">
        <v>13</v>
      </c>
      <c r="C18" s="128" t="s">
        <v>305</v>
      </c>
      <c r="D18" s="129" t="s">
        <v>306</v>
      </c>
      <c r="E18" s="130" t="s">
        <v>307</v>
      </c>
      <c r="F18" s="131" t="s">
        <v>303</v>
      </c>
      <c r="G18" s="131" t="s">
        <v>304</v>
      </c>
      <c r="H18" s="132" t="s">
        <v>719</v>
      </c>
      <c r="L18" s="34"/>
      <c r="M18" s="1"/>
    </row>
    <row r="19" spans="1:13" s="42" customFormat="1" x14ac:dyDescent="0.25">
      <c r="A19" s="127">
        <v>6</v>
      </c>
      <c r="B19" s="134">
        <v>64</v>
      </c>
      <c r="C19" s="128" t="s">
        <v>52</v>
      </c>
      <c r="D19" s="129" t="s">
        <v>180</v>
      </c>
      <c r="E19" s="130" t="s">
        <v>651</v>
      </c>
      <c r="F19" s="131" t="s">
        <v>682</v>
      </c>
      <c r="G19" s="131" t="s">
        <v>654</v>
      </c>
      <c r="H19" s="132" t="s">
        <v>720</v>
      </c>
      <c r="L19" s="34"/>
      <c r="M19" s="1"/>
    </row>
    <row r="20" spans="1:13" s="42" customFormat="1" x14ac:dyDescent="0.25">
      <c r="A20" s="127">
        <v>7</v>
      </c>
      <c r="B20" s="134">
        <v>45</v>
      </c>
      <c r="C20" s="128" t="s">
        <v>63</v>
      </c>
      <c r="D20" s="129" t="s">
        <v>452</v>
      </c>
      <c r="E20" s="130">
        <v>40507</v>
      </c>
      <c r="F20" s="131" t="s">
        <v>11</v>
      </c>
      <c r="G20" s="131" t="s">
        <v>59</v>
      </c>
      <c r="H20" s="132" t="s">
        <v>721</v>
      </c>
      <c r="L20" s="34"/>
      <c r="M20" s="1"/>
    </row>
    <row r="21" spans="1:13" s="42" customFormat="1" x14ac:dyDescent="0.25">
      <c r="A21" s="127">
        <v>8</v>
      </c>
      <c r="B21" s="134">
        <v>100</v>
      </c>
      <c r="C21" s="128" t="s">
        <v>58</v>
      </c>
      <c r="D21" s="129" t="s">
        <v>299</v>
      </c>
      <c r="E21" s="130" t="s">
        <v>300</v>
      </c>
      <c r="F21" s="131" t="s">
        <v>681</v>
      </c>
      <c r="G21" s="131" t="s">
        <v>293</v>
      </c>
      <c r="H21" s="132" t="s">
        <v>722</v>
      </c>
      <c r="L21" s="34"/>
      <c r="M21" s="1"/>
    </row>
    <row r="22" spans="1:13" s="42" customFormat="1" x14ac:dyDescent="0.25">
      <c r="L22" s="34"/>
      <c r="M22" s="1"/>
    </row>
    <row r="23" spans="1:13" s="42" customFormat="1" x14ac:dyDescent="0.25">
      <c r="A23" s="127"/>
      <c r="B23" s="134">
        <v>37</v>
      </c>
      <c r="C23" s="128" t="s">
        <v>35</v>
      </c>
      <c r="D23" s="129" t="s">
        <v>142</v>
      </c>
      <c r="E23" s="130" t="s">
        <v>419</v>
      </c>
      <c r="F23" s="131" t="s">
        <v>682</v>
      </c>
      <c r="G23" s="131" t="s">
        <v>396</v>
      </c>
      <c r="H23" s="132" t="s">
        <v>284</v>
      </c>
      <c r="L23" s="34"/>
      <c r="M23" s="1"/>
    </row>
    <row r="24" spans="1:13" s="5" customFormat="1" ht="4.2" x14ac:dyDescent="0.15">
      <c r="C24" s="6"/>
      <c r="F24" s="7"/>
    </row>
    <row r="25" spans="1:13" s="34" customFormat="1" x14ac:dyDescent="0.25">
      <c r="A25" s="119"/>
      <c r="B25" s="119"/>
      <c r="C25" s="120" t="s">
        <v>125</v>
      </c>
      <c r="D25" s="120"/>
      <c r="E25" s="120" t="s">
        <v>91</v>
      </c>
      <c r="F25" s="121"/>
      <c r="G25" s="122"/>
      <c r="H25" s="119"/>
      <c r="I25" s="42"/>
      <c r="J25" s="42"/>
      <c r="K25" s="42"/>
      <c r="M25" s="1"/>
    </row>
    <row r="26" spans="1:13" s="34" customFormat="1" x14ac:dyDescent="0.25">
      <c r="A26" s="119"/>
      <c r="B26" s="119"/>
      <c r="C26" s="119"/>
      <c r="D26" s="119"/>
      <c r="E26" s="119"/>
      <c r="F26" s="121"/>
      <c r="G26" s="122"/>
      <c r="H26" s="119"/>
      <c r="I26" s="42"/>
      <c r="J26" s="42"/>
      <c r="K26" s="42"/>
      <c r="M26" s="1"/>
    </row>
    <row r="27" spans="1:13" s="34" customFormat="1" x14ac:dyDescent="0.25">
      <c r="A27" s="125" t="s">
        <v>137</v>
      </c>
      <c r="B27" s="133" t="s">
        <v>272</v>
      </c>
      <c r="C27" s="123" t="s">
        <v>0</v>
      </c>
      <c r="D27" s="124" t="s">
        <v>1</v>
      </c>
      <c r="E27" s="125" t="s">
        <v>2</v>
      </c>
      <c r="F27" s="125" t="s">
        <v>3</v>
      </c>
      <c r="G27" s="125" t="s">
        <v>4</v>
      </c>
      <c r="H27" s="126" t="s">
        <v>95</v>
      </c>
      <c r="I27" s="42"/>
      <c r="J27" s="42"/>
      <c r="K27" s="42"/>
      <c r="M27" s="1"/>
    </row>
    <row r="28" spans="1:13" s="42" customFormat="1" x14ac:dyDescent="0.25">
      <c r="A28" s="127">
        <v>1</v>
      </c>
      <c r="B28" s="134">
        <v>24</v>
      </c>
      <c r="C28" s="128" t="s">
        <v>213</v>
      </c>
      <c r="D28" s="129" t="s">
        <v>214</v>
      </c>
      <c r="E28" s="130">
        <v>40442</v>
      </c>
      <c r="F28" s="131" t="s">
        <v>336</v>
      </c>
      <c r="G28" s="131" t="s">
        <v>210</v>
      </c>
      <c r="H28" s="132" t="s">
        <v>723</v>
      </c>
      <c r="L28" s="34"/>
      <c r="M28" s="1"/>
    </row>
    <row r="29" spans="1:13" s="42" customFormat="1" x14ac:dyDescent="0.25">
      <c r="A29" s="127">
        <v>2</v>
      </c>
      <c r="B29" s="134">
        <v>58</v>
      </c>
      <c r="C29" s="128" t="s">
        <v>43</v>
      </c>
      <c r="D29" s="129" t="s">
        <v>181</v>
      </c>
      <c r="E29" s="130">
        <v>40392</v>
      </c>
      <c r="F29" s="131" t="s">
        <v>682</v>
      </c>
      <c r="G29" s="131" t="s">
        <v>131</v>
      </c>
      <c r="H29" s="132" t="s">
        <v>724</v>
      </c>
      <c r="L29" s="34"/>
      <c r="M29" s="1"/>
    </row>
    <row r="30" spans="1:13" s="42" customFormat="1" x14ac:dyDescent="0.25">
      <c r="A30" s="127">
        <v>3</v>
      </c>
      <c r="B30" s="134">
        <v>63</v>
      </c>
      <c r="C30" s="128" t="s">
        <v>51</v>
      </c>
      <c r="D30" s="129" t="s">
        <v>663</v>
      </c>
      <c r="E30" s="130">
        <v>40830</v>
      </c>
      <c r="F30" s="131" t="s">
        <v>11</v>
      </c>
      <c r="G30" s="131" t="s">
        <v>664</v>
      </c>
      <c r="H30" s="132" t="s">
        <v>725</v>
      </c>
      <c r="L30" s="34"/>
      <c r="M30" s="1"/>
    </row>
    <row r="31" spans="1:13" s="42" customFormat="1" x14ac:dyDescent="0.25">
      <c r="A31" s="127">
        <v>4</v>
      </c>
      <c r="B31" s="134">
        <v>49</v>
      </c>
      <c r="C31" s="128" t="s">
        <v>356</v>
      </c>
      <c r="D31" s="129" t="s">
        <v>505</v>
      </c>
      <c r="E31" s="130" t="s">
        <v>506</v>
      </c>
      <c r="F31" s="131" t="s">
        <v>682</v>
      </c>
      <c r="G31" s="131" t="s">
        <v>488</v>
      </c>
      <c r="H31" s="132" t="s">
        <v>726</v>
      </c>
      <c r="L31" s="34"/>
      <c r="M31" s="1"/>
    </row>
    <row r="32" spans="1:13" s="42" customFormat="1" x14ac:dyDescent="0.25">
      <c r="A32" s="127">
        <v>5</v>
      </c>
      <c r="B32" s="134">
        <v>61</v>
      </c>
      <c r="C32" s="128" t="s">
        <v>17</v>
      </c>
      <c r="D32" s="129" t="s">
        <v>655</v>
      </c>
      <c r="E32" s="130" t="s">
        <v>656</v>
      </c>
      <c r="F32" s="131" t="s">
        <v>682</v>
      </c>
      <c r="G32" s="131" t="s">
        <v>652</v>
      </c>
      <c r="H32" s="132" t="s">
        <v>727</v>
      </c>
      <c r="L32" s="34"/>
      <c r="M32" s="1"/>
    </row>
    <row r="33" spans="1:13" s="42" customFormat="1" x14ac:dyDescent="0.25">
      <c r="A33" s="127">
        <v>6</v>
      </c>
      <c r="B33" s="134">
        <v>22</v>
      </c>
      <c r="C33" s="128" t="s">
        <v>211</v>
      </c>
      <c r="D33" s="129" t="s">
        <v>212</v>
      </c>
      <c r="E33" s="130">
        <v>40425</v>
      </c>
      <c r="F33" s="131" t="s">
        <v>336</v>
      </c>
      <c r="G33" s="131" t="s">
        <v>210</v>
      </c>
      <c r="H33" s="132" t="s">
        <v>728</v>
      </c>
      <c r="L33" s="34"/>
      <c r="M33" s="1"/>
    </row>
    <row r="34" spans="1:13" s="42" customFormat="1" x14ac:dyDescent="0.25">
      <c r="A34" s="127">
        <v>7</v>
      </c>
      <c r="B34" s="134">
        <v>52</v>
      </c>
      <c r="C34" s="128" t="s">
        <v>536</v>
      </c>
      <c r="D34" s="129" t="s">
        <v>27</v>
      </c>
      <c r="E34" s="130" t="s">
        <v>553</v>
      </c>
      <c r="F34" s="131" t="s">
        <v>682</v>
      </c>
      <c r="G34" s="131" t="s">
        <v>20</v>
      </c>
      <c r="H34" s="132" t="s">
        <v>729</v>
      </c>
      <c r="L34" s="34"/>
      <c r="M34" s="1"/>
    </row>
    <row r="35" spans="1:13" s="42" customFormat="1" x14ac:dyDescent="0.25">
      <c r="A35" s="127"/>
      <c r="B35" s="134">
        <v>46</v>
      </c>
      <c r="C35" s="128" t="s">
        <v>195</v>
      </c>
      <c r="D35" s="129" t="s">
        <v>453</v>
      </c>
      <c r="E35" s="130">
        <v>40284</v>
      </c>
      <c r="F35" s="131" t="s">
        <v>11</v>
      </c>
      <c r="G35" s="131" t="s">
        <v>59</v>
      </c>
      <c r="H35" s="132" t="s">
        <v>284</v>
      </c>
      <c r="L35" s="34"/>
      <c r="M35" s="1"/>
    </row>
    <row r="36" spans="1:13" s="42" customFormat="1" x14ac:dyDescent="0.25">
      <c r="A36" s="127"/>
      <c r="B36" s="134">
        <v>48</v>
      </c>
      <c r="C36" s="128" t="s">
        <v>82</v>
      </c>
      <c r="D36" s="129" t="s">
        <v>465</v>
      </c>
      <c r="E36" s="130">
        <v>40225</v>
      </c>
      <c r="F36" s="131" t="s">
        <v>682</v>
      </c>
      <c r="G36" s="131" t="s">
        <v>53</v>
      </c>
      <c r="H36" s="132" t="s">
        <v>284</v>
      </c>
      <c r="L36" s="34"/>
      <c r="M36" s="1"/>
    </row>
  </sheetData>
  <sortState ref="A28:WVT36">
    <sortCondition ref="A28:A36"/>
  </sortState>
  <printOptions horizontalCentered="1"/>
  <pageMargins left="0.39370078740157483" right="0.39370078740157483" top="0.4" bottom="0.26" header="0.26" footer="0.2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showZeros="0" zoomScaleNormal="100" workbookViewId="0"/>
  </sheetViews>
  <sheetFormatPr defaultRowHeight="13.2" x14ac:dyDescent="0.25"/>
  <cols>
    <col min="1" max="2" width="5.44140625" style="1" customWidth="1"/>
    <col min="3" max="3" width="9.44140625" style="1" customWidth="1"/>
    <col min="4" max="4" width="13.5546875" style="1" customWidth="1"/>
    <col min="5" max="5" width="10.88671875" style="1" customWidth="1"/>
    <col min="6" max="6" width="13.88671875" style="1" bestFit="1" customWidth="1"/>
    <col min="7" max="7" width="25.88671875" style="1" customWidth="1"/>
    <col min="8" max="8" width="8" style="42" bestFit="1" customWidth="1"/>
    <col min="9" max="10" width="7" style="42" customWidth="1"/>
    <col min="11" max="11" width="7.5546875" style="34" customWidth="1"/>
    <col min="12" max="256" width="8.88671875" style="1"/>
    <col min="257" max="257" width="5.44140625" style="1" customWidth="1"/>
    <col min="258" max="258" width="9.44140625" style="1" customWidth="1"/>
    <col min="259" max="259" width="13.5546875" style="1" customWidth="1"/>
    <col min="260" max="260" width="10.88671875" style="1" customWidth="1"/>
    <col min="261" max="261" width="13.88671875" style="1" bestFit="1" customWidth="1"/>
    <col min="262" max="262" width="25.88671875" style="1" customWidth="1"/>
    <col min="263" max="263" width="8" style="1" bestFit="1" customWidth="1"/>
    <col min="264" max="266" width="7" style="1" customWidth="1"/>
    <col min="267" max="267" width="7.5546875" style="1" customWidth="1"/>
    <col min="268" max="512" width="8.88671875" style="1"/>
    <col min="513" max="513" width="5.44140625" style="1" customWidth="1"/>
    <col min="514" max="514" width="9.44140625" style="1" customWidth="1"/>
    <col min="515" max="515" width="13.5546875" style="1" customWidth="1"/>
    <col min="516" max="516" width="10.88671875" style="1" customWidth="1"/>
    <col min="517" max="517" width="13.88671875" style="1" bestFit="1" customWidth="1"/>
    <col min="518" max="518" width="25.88671875" style="1" customWidth="1"/>
    <col min="519" max="519" width="8" style="1" bestFit="1" customWidth="1"/>
    <col min="520" max="522" width="7" style="1" customWidth="1"/>
    <col min="523" max="523" width="7.5546875" style="1" customWidth="1"/>
    <col min="524" max="768" width="8.88671875" style="1"/>
    <col min="769" max="769" width="5.44140625" style="1" customWidth="1"/>
    <col min="770" max="770" width="9.44140625" style="1" customWidth="1"/>
    <col min="771" max="771" width="13.5546875" style="1" customWidth="1"/>
    <col min="772" max="772" width="10.88671875" style="1" customWidth="1"/>
    <col min="773" max="773" width="13.88671875" style="1" bestFit="1" customWidth="1"/>
    <col min="774" max="774" width="25.88671875" style="1" customWidth="1"/>
    <col min="775" max="775" width="8" style="1" bestFit="1" customWidth="1"/>
    <col min="776" max="778" width="7" style="1" customWidth="1"/>
    <col min="779" max="779" width="7.5546875" style="1" customWidth="1"/>
    <col min="780" max="1024" width="8.88671875" style="1"/>
    <col min="1025" max="1025" width="5.44140625" style="1" customWidth="1"/>
    <col min="1026" max="1026" width="9.44140625" style="1" customWidth="1"/>
    <col min="1027" max="1027" width="13.5546875" style="1" customWidth="1"/>
    <col min="1028" max="1028" width="10.88671875" style="1" customWidth="1"/>
    <col min="1029" max="1029" width="13.88671875" style="1" bestFit="1" customWidth="1"/>
    <col min="1030" max="1030" width="25.88671875" style="1" customWidth="1"/>
    <col min="1031" max="1031" width="8" style="1" bestFit="1" customWidth="1"/>
    <col min="1032" max="1034" width="7" style="1" customWidth="1"/>
    <col min="1035" max="1035" width="7.5546875" style="1" customWidth="1"/>
    <col min="1036" max="1280" width="8.88671875" style="1"/>
    <col min="1281" max="1281" width="5.44140625" style="1" customWidth="1"/>
    <col min="1282" max="1282" width="9.44140625" style="1" customWidth="1"/>
    <col min="1283" max="1283" width="13.5546875" style="1" customWidth="1"/>
    <col min="1284" max="1284" width="10.88671875" style="1" customWidth="1"/>
    <col min="1285" max="1285" width="13.88671875" style="1" bestFit="1" customWidth="1"/>
    <col min="1286" max="1286" width="25.88671875" style="1" customWidth="1"/>
    <col min="1287" max="1287" width="8" style="1" bestFit="1" customWidth="1"/>
    <col min="1288" max="1290" width="7" style="1" customWidth="1"/>
    <col min="1291" max="1291" width="7.5546875" style="1" customWidth="1"/>
    <col min="1292" max="1536" width="8.88671875" style="1"/>
    <col min="1537" max="1537" width="5.44140625" style="1" customWidth="1"/>
    <col min="1538" max="1538" width="9.44140625" style="1" customWidth="1"/>
    <col min="1539" max="1539" width="13.5546875" style="1" customWidth="1"/>
    <col min="1540" max="1540" width="10.88671875" style="1" customWidth="1"/>
    <col min="1541" max="1541" width="13.88671875" style="1" bestFit="1" customWidth="1"/>
    <col min="1542" max="1542" width="25.88671875" style="1" customWidth="1"/>
    <col min="1543" max="1543" width="8" style="1" bestFit="1" customWidth="1"/>
    <col min="1544" max="1546" width="7" style="1" customWidth="1"/>
    <col min="1547" max="1547" width="7.5546875" style="1" customWidth="1"/>
    <col min="1548" max="1792" width="8.88671875" style="1"/>
    <col min="1793" max="1793" width="5.44140625" style="1" customWidth="1"/>
    <col min="1794" max="1794" width="9.44140625" style="1" customWidth="1"/>
    <col min="1795" max="1795" width="13.5546875" style="1" customWidth="1"/>
    <col min="1796" max="1796" width="10.88671875" style="1" customWidth="1"/>
    <col min="1797" max="1797" width="13.88671875" style="1" bestFit="1" customWidth="1"/>
    <col min="1798" max="1798" width="25.88671875" style="1" customWidth="1"/>
    <col min="1799" max="1799" width="8" style="1" bestFit="1" customWidth="1"/>
    <col min="1800" max="1802" width="7" style="1" customWidth="1"/>
    <col min="1803" max="1803" width="7.5546875" style="1" customWidth="1"/>
    <col min="1804" max="2048" width="8.88671875" style="1"/>
    <col min="2049" max="2049" width="5.44140625" style="1" customWidth="1"/>
    <col min="2050" max="2050" width="9.44140625" style="1" customWidth="1"/>
    <col min="2051" max="2051" width="13.5546875" style="1" customWidth="1"/>
    <col min="2052" max="2052" width="10.88671875" style="1" customWidth="1"/>
    <col min="2053" max="2053" width="13.88671875" style="1" bestFit="1" customWidth="1"/>
    <col min="2054" max="2054" width="25.88671875" style="1" customWidth="1"/>
    <col min="2055" max="2055" width="8" style="1" bestFit="1" customWidth="1"/>
    <col min="2056" max="2058" width="7" style="1" customWidth="1"/>
    <col min="2059" max="2059" width="7.5546875" style="1" customWidth="1"/>
    <col min="2060" max="2304" width="8.88671875" style="1"/>
    <col min="2305" max="2305" width="5.44140625" style="1" customWidth="1"/>
    <col min="2306" max="2306" width="9.44140625" style="1" customWidth="1"/>
    <col min="2307" max="2307" width="13.5546875" style="1" customWidth="1"/>
    <col min="2308" max="2308" width="10.88671875" style="1" customWidth="1"/>
    <col min="2309" max="2309" width="13.88671875" style="1" bestFit="1" customWidth="1"/>
    <col min="2310" max="2310" width="25.88671875" style="1" customWidth="1"/>
    <col min="2311" max="2311" width="8" style="1" bestFit="1" customWidth="1"/>
    <col min="2312" max="2314" width="7" style="1" customWidth="1"/>
    <col min="2315" max="2315" width="7.5546875" style="1" customWidth="1"/>
    <col min="2316" max="2560" width="8.88671875" style="1"/>
    <col min="2561" max="2561" width="5.44140625" style="1" customWidth="1"/>
    <col min="2562" max="2562" width="9.44140625" style="1" customWidth="1"/>
    <col min="2563" max="2563" width="13.5546875" style="1" customWidth="1"/>
    <col min="2564" max="2564" width="10.88671875" style="1" customWidth="1"/>
    <col min="2565" max="2565" width="13.88671875" style="1" bestFit="1" customWidth="1"/>
    <col min="2566" max="2566" width="25.88671875" style="1" customWidth="1"/>
    <col min="2567" max="2567" width="8" style="1" bestFit="1" customWidth="1"/>
    <col min="2568" max="2570" width="7" style="1" customWidth="1"/>
    <col min="2571" max="2571" width="7.5546875" style="1" customWidth="1"/>
    <col min="2572" max="2816" width="8.88671875" style="1"/>
    <col min="2817" max="2817" width="5.44140625" style="1" customWidth="1"/>
    <col min="2818" max="2818" width="9.44140625" style="1" customWidth="1"/>
    <col min="2819" max="2819" width="13.5546875" style="1" customWidth="1"/>
    <col min="2820" max="2820" width="10.88671875" style="1" customWidth="1"/>
    <col min="2821" max="2821" width="13.88671875" style="1" bestFit="1" customWidth="1"/>
    <col min="2822" max="2822" width="25.88671875" style="1" customWidth="1"/>
    <col min="2823" max="2823" width="8" style="1" bestFit="1" customWidth="1"/>
    <col min="2824" max="2826" width="7" style="1" customWidth="1"/>
    <col min="2827" max="2827" width="7.5546875" style="1" customWidth="1"/>
    <col min="2828" max="3072" width="8.88671875" style="1"/>
    <col min="3073" max="3073" width="5.44140625" style="1" customWidth="1"/>
    <col min="3074" max="3074" width="9.44140625" style="1" customWidth="1"/>
    <col min="3075" max="3075" width="13.5546875" style="1" customWidth="1"/>
    <col min="3076" max="3076" width="10.88671875" style="1" customWidth="1"/>
    <col min="3077" max="3077" width="13.88671875" style="1" bestFit="1" customWidth="1"/>
    <col min="3078" max="3078" width="25.88671875" style="1" customWidth="1"/>
    <col min="3079" max="3079" width="8" style="1" bestFit="1" customWidth="1"/>
    <col min="3080" max="3082" width="7" style="1" customWidth="1"/>
    <col min="3083" max="3083" width="7.5546875" style="1" customWidth="1"/>
    <col min="3084" max="3328" width="8.88671875" style="1"/>
    <col min="3329" max="3329" width="5.44140625" style="1" customWidth="1"/>
    <col min="3330" max="3330" width="9.44140625" style="1" customWidth="1"/>
    <col min="3331" max="3331" width="13.5546875" style="1" customWidth="1"/>
    <col min="3332" max="3332" width="10.88671875" style="1" customWidth="1"/>
    <col min="3333" max="3333" width="13.88671875" style="1" bestFit="1" customWidth="1"/>
    <col min="3334" max="3334" width="25.88671875" style="1" customWidth="1"/>
    <col min="3335" max="3335" width="8" style="1" bestFit="1" customWidth="1"/>
    <col min="3336" max="3338" width="7" style="1" customWidth="1"/>
    <col min="3339" max="3339" width="7.5546875" style="1" customWidth="1"/>
    <col min="3340" max="3584" width="8.88671875" style="1"/>
    <col min="3585" max="3585" width="5.44140625" style="1" customWidth="1"/>
    <col min="3586" max="3586" width="9.44140625" style="1" customWidth="1"/>
    <col min="3587" max="3587" width="13.5546875" style="1" customWidth="1"/>
    <col min="3588" max="3588" width="10.88671875" style="1" customWidth="1"/>
    <col min="3589" max="3589" width="13.88671875" style="1" bestFit="1" customWidth="1"/>
    <col min="3590" max="3590" width="25.88671875" style="1" customWidth="1"/>
    <col min="3591" max="3591" width="8" style="1" bestFit="1" customWidth="1"/>
    <col min="3592" max="3594" width="7" style="1" customWidth="1"/>
    <col min="3595" max="3595" width="7.5546875" style="1" customWidth="1"/>
    <col min="3596" max="3840" width="8.88671875" style="1"/>
    <col min="3841" max="3841" width="5.44140625" style="1" customWidth="1"/>
    <col min="3842" max="3842" width="9.44140625" style="1" customWidth="1"/>
    <col min="3843" max="3843" width="13.5546875" style="1" customWidth="1"/>
    <col min="3844" max="3844" width="10.88671875" style="1" customWidth="1"/>
    <col min="3845" max="3845" width="13.88671875" style="1" bestFit="1" customWidth="1"/>
    <col min="3846" max="3846" width="25.88671875" style="1" customWidth="1"/>
    <col min="3847" max="3847" width="8" style="1" bestFit="1" customWidth="1"/>
    <col min="3848" max="3850" width="7" style="1" customWidth="1"/>
    <col min="3851" max="3851" width="7.5546875" style="1" customWidth="1"/>
    <col min="3852" max="4096" width="8.88671875" style="1"/>
    <col min="4097" max="4097" width="5.44140625" style="1" customWidth="1"/>
    <col min="4098" max="4098" width="9.44140625" style="1" customWidth="1"/>
    <col min="4099" max="4099" width="13.5546875" style="1" customWidth="1"/>
    <col min="4100" max="4100" width="10.88671875" style="1" customWidth="1"/>
    <col min="4101" max="4101" width="13.88671875" style="1" bestFit="1" customWidth="1"/>
    <col min="4102" max="4102" width="25.88671875" style="1" customWidth="1"/>
    <col min="4103" max="4103" width="8" style="1" bestFit="1" customWidth="1"/>
    <col min="4104" max="4106" width="7" style="1" customWidth="1"/>
    <col min="4107" max="4107" width="7.5546875" style="1" customWidth="1"/>
    <col min="4108" max="4352" width="8.88671875" style="1"/>
    <col min="4353" max="4353" width="5.44140625" style="1" customWidth="1"/>
    <col min="4354" max="4354" width="9.44140625" style="1" customWidth="1"/>
    <col min="4355" max="4355" width="13.5546875" style="1" customWidth="1"/>
    <col min="4356" max="4356" width="10.88671875" style="1" customWidth="1"/>
    <col min="4357" max="4357" width="13.88671875" style="1" bestFit="1" customWidth="1"/>
    <col min="4358" max="4358" width="25.88671875" style="1" customWidth="1"/>
    <col min="4359" max="4359" width="8" style="1" bestFit="1" customWidth="1"/>
    <col min="4360" max="4362" width="7" style="1" customWidth="1"/>
    <col min="4363" max="4363" width="7.5546875" style="1" customWidth="1"/>
    <col min="4364" max="4608" width="8.88671875" style="1"/>
    <col min="4609" max="4609" width="5.44140625" style="1" customWidth="1"/>
    <col min="4610" max="4610" width="9.44140625" style="1" customWidth="1"/>
    <col min="4611" max="4611" width="13.5546875" style="1" customWidth="1"/>
    <col min="4612" max="4612" width="10.88671875" style="1" customWidth="1"/>
    <col min="4613" max="4613" width="13.88671875" style="1" bestFit="1" customWidth="1"/>
    <col min="4614" max="4614" width="25.88671875" style="1" customWidth="1"/>
    <col min="4615" max="4615" width="8" style="1" bestFit="1" customWidth="1"/>
    <col min="4616" max="4618" width="7" style="1" customWidth="1"/>
    <col min="4619" max="4619" width="7.5546875" style="1" customWidth="1"/>
    <col min="4620" max="4864" width="8.88671875" style="1"/>
    <col min="4865" max="4865" width="5.44140625" style="1" customWidth="1"/>
    <col min="4866" max="4866" width="9.44140625" style="1" customWidth="1"/>
    <col min="4867" max="4867" width="13.5546875" style="1" customWidth="1"/>
    <col min="4868" max="4868" width="10.88671875" style="1" customWidth="1"/>
    <col min="4869" max="4869" width="13.88671875" style="1" bestFit="1" customWidth="1"/>
    <col min="4870" max="4870" width="25.88671875" style="1" customWidth="1"/>
    <col min="4871" max="4871" width="8" style="1" bestFit="1" customWidth="1"/>
    <col min="4872" max="4874" width="7" style="1" customWidth="1"/>
    <col min="4875" max="4875" width="7.5546875" style="1" customWidth="1"/>
    <col min="4876" max="5120" width="8.88671875" style="1"/>
    <col min="5121" max="5121" width="5.44140625" style="1" customWidth="1"/>
    <col min="5122" max="5122" width="9.44140625" style="1" customWidth="1"/>
    <col min="5123" max="5123" width="13.5546875" style="1" customWidth="1"/>
    <col min="5124" max="5124" width="10.88671875" style="1" customWidth="1"/>
    <col min="5125" max="5125" width="13.88671875" style="1" bestFit="1" customWidth="1"/>
    <col min="5126" max="5126" width="25.88671875" style="1" customWidth="1"/>
    <col min="5127" max="5127" width="8" style="1" bestFit="1" customWidth="1"/>
    <col min="5128" max="5130" width="7" style="1" customWidth="1"/>
    <col min="5131" max="5131" width="7.5546875" style="1" customWidth="1"/>
    <col min="5132" max="5376" width="8.88671875" style="1"/>
    <col min="5377" max="5377" width="5.44140625" style="1" customWidth="1"/>
    <col min="5378" max="5378" width="9.44140625" style="1" customWidth="1"/>
    <col min="5379" max="5379" width="13.5546875" style="1" customWidth="1"/>
    <col min="5380" max="5380" width="10.88671875" style="1" customWidth="1"/>
    <col min="5381" max="5381" width="13.88671875" style="1" bestFit="1" customWidth="1"/>
    <col min="5382" max="5382" width="25.88671875" style="1" customWidth="1"/>
    <col min="5383" max="5383" width="8" style="1" bestFit="1" customWidth="1"/>
    <col min="5384" max="5386" width="7" style="1" customWidth="1"/>
    <col min="5387" max="5387" width="7.5546875" style="1" customWidth="1"/>
    <col min="5388" max="5632" width="8.88671875" style="1"/>
    <col min="5633" max="5633" width="5.44140625" style="1" customWidth="1"/>
    <col min="5634" max="5634" width="9.44140625" style="1" customWidth="1"/>
    <col min="5635" max="5635" width="13.5546875" style="1" customWidth="1"/>
    <col min="5636" max="5636" width="10.88671875" style="1" customWidth="1"/>
    <col min="5637" max="5637" width="13.88671875" style="1" bestFit="1" customWidth="1"/>
    <col min="5638" max="5638" width="25.88671875" style="1" customWidth="1"/>
    <col min="5639" max="5639" width="8" style="1" bestFit="1" customWidth="1"/>
    <col min="5640" max="5642" width="7" style="1" customWidth="1"/>
    <col min="5643" max="5643" width="7.5546875" style="1" customWidth="1"/>
    <col min="5644" max="5888" width="8.88671875" style="1"/>
    <col min="5889" max="5889" width="5.44140625" style="1" customWidth="1"/>
    <col min="5890" max="5890" width="9.44140625" style="1" customWidth="1"/>
    <col min="5891" max="5891" width="13.5546875" style="1" customWidth="1"/>
    <col min="5892" max="5892" width="10.88671875" style="1" customWidth="1"/>
    <col min="5893" max="5893" width="13.88671875" style="1" bestFit="1" customWidth="1"/>
    <col min="5894" max="5894" width="25.88671875" style="1" customWidth="1"/>
    <col min="5895" max="5895" width="8" style="1" bestFit="1" customWidth="1"/>
    <col min="5896" max="5898" width="7" style="1" customWidth="1"/>
    <col min="5899" max="5899" width="7.5546875" style="1" customWidth="1"/>
    <col min="5900" max="6144" width="8.88671875" style="1"/>
    <col min="6145" max="6145" width="5.44140625" style="1" customWidth="1"/>
    <col min="6146" max="6146" width="9.44140625" style="1" customWidth="1"/>
    <col min="6147" max="6147" width="13.5546875" style="1" customWidth="1"/>
    <col min="6148" max="6148" width="10.88671875" style="1" customWidth="1"/>
    <col min="6149" max="6149" width="13.88671875" style="1" bestFit="1" customWidth="1"/>
    <col min="6150" max="6150" width="25.88671875" style="1" customWidth="1"/>
    <col min="6151" max="6151" width="8" style="1" bestFit="1" customWidth="1"/>
    <col min="6152" max="6154" width="7" style="1" customWidth="1"/>
    <col min="6155" max="6155" width="7.5546875" style="1" customWidth="1"/>
    <col min="6156" max="6400" width="8.88671875" style="1"/>
    <col min="6401" max="6401" width="5.44140625" style="1" customWidth="1"/>
    <col min="6402" max="6402" width="9.44140625" style="1" customWidth="1"/>
    <col min="6403" max="6403" width="13.5546875" style="1" customWidth="1"/>
    <col min="6404" max="6404" width="10.88671875" style="1" customWidth="1"/>
    <col min="6405" max="6405" width="13.88671875" style="1" bestFit="1" customWidth="1"/>
    <col min="6406" max="6406" width="25.88671875" style="1" customWidth="1"/>
    <col min="6407" max="6407" width="8" style="1" bestFit="1" customWidth="1"/>
    <col min="6408" max="6410" width="7" style="1" customWidth="1"/>
    <col min="6411" max="6411" width="7.5546875" style="1" customWidth="1"/>
    <col min="6412" max="6656" width="8.88671875" style="1"/>
    <col min="6657" max="6657" width="5.44140625" style="1" customWidth="1"/>
    <col min="6658" max="6658" width="9.44140625" style="1" customWidth="1"/>
    <col min="6659" max="6659" width="13.5546875" style="1" customWidth="1"/>
    <col min="6660" max="6660" width="10.88671875" style="1" customWidth="1"/>
    <col min="6661" max="6661" width="13.88671875" style="1" bestFit="1" customWidth="1"/>
    <col min="6662" max="6662" width="25.88671875" style="1" customWidth="1"/>
    <col min="6663" max="6663" width="8" style="1" bestFit="1" customWidth="1"/>
    <col min="6664" max="6666" width="7" style="1" customWidth="1"/>
    <col min="6667" max="6667" width="7.5546875" style="1" customWidth="1"/>
    <col min="6668" max="6912" width="8.88671875" style="1"/>
    <col min="6913" max="6913" width="5.44140625" style="1" customWidth="1"/>
    <col min="6914" max="6914" width="9.44140625" style="1" customWidth="1"/>
    <col min="6915" max="6915" width="13.5546875" style="1" customWidth="1"/>
    <col min="6916" max="6916" width="10.88671875" style="1" customWidth="1"/>
    <col min="6917" max="6917" width="13.88671875" style="1" bestFit="1" customWidth="1"/>
    <col min="6918" max="6918" width="25.88671875" style="1" customWidth="1"/>
    <col min="6919" max="6919" width="8" style="1" bestFit="1" customWidth="1"/>
    <col min="6920" max="6922" width="7" style="1" customWidth="1"/>
    <col min="6923" max="6923" width="7.5546875" style="1" customWidth="1"/>
    <col min="6924" max="7168" width="8.88671875" style="1"/>
    <col min="7169" max="7169" width="5.44140625" style="1" customWidth="1"/>
    <col min="7170" max="7170" width="9.44140625" style="1" customWidth="1"/>
    <col min="7171" max="7171" width="13.5546875" style="1" customWidth="1"/>
    <col min="7172" max="7172" width="10.88671875" style="1" customWidth="1"/>
    <col min="7173" max="7173" width="13.88671875" style="1" bestFit="1" customWidth="1"/>
    <col min="7174" max="7174" width="25.88671875" style="1" customWidth="1"/>
    <col min="7175" max="7175" width="8" style="1" bestFit="1" customWidth="1"/>
    <col min="7176" max="7178" width="7" style="1" customWidth="1"/>
    <col min="7179" max="7179" width="7.5546875" style="1" customWidth="1"/>
    <col min="7180" max="7424" width="8.88671875" style="1"/>
    <col min="7425" max="7425" width="5.44140625" style="1" customWidth="1"/>
    <col min="7426" max="7426" width="9.44140625" style="1" customWidth="1"/>
    <col min="7427" max="7427" width="13.5546875" style="1" customWidth="1"/>
    <col min="7428" max="7428" width="10.88671875" style="1" customWidth="1"/>
    <col min="7429" max="7429" width="13.88671875" style="1" bestFit="1" customWidth="1"/>
    <col min="7430" max="7430" width="25.88671875" style="1" customWidth="1"/>
    <col min="7431" max="7431" width="8" style="1" bestFit="1" customWidth="1"/>
    <col min="7432" max="7434" width="7" style="1" customWidth="1"/>
    <col min="7435" max="7435" width="7.5546875" style="1" customWidth="1"/>
    <col min="7436" max="7680" width="8.88671875" style="1"/>
    <col min="7681" max="7681" width="5.44140625" style="1" customWidth="1"/>
    <col min="7682" max="7682" width="9.44140625" style="1" customWidth="1"/>
    <col min="7683" max="7683" width="13.5546875" style="1" customWidth="1"/>
    <col min="7684" max="7684" width="10.88671875" style="1" customWidth="1"/>
    <col min="7685" max="7685" width="13.88671875" style="1" bestFit="1" customWidth="1"/>
    <col min="7686" max="7686" width="25.88671875" style="1" customWidth="1"/>
    <col min="7687" max="7687" width="8" style="1" bestFit="1" customWidth="1"/>
    <col min="7688" max="7690" width="7" style="1" customWidth="1"/>
    <col min="7691" max="7691" width="7.5546875" style="1" customWidth="1"/>
    <col min="7692" max="7936" width="8.88671875" style="1"/>
    <col min="7937" max="7937" width="5.44140625" style="1" customWidth="1"/>
    <col min="7938" max="7938" width="9.44140625" style="1" customWidth="1"/>
    <col min="7939" max="7939" width="13.5546875" style="1" customWidth="1"/>
    <col min="7940" max="7940" width="10.88671875" style="1" customWidth="1"/>
    <col min="7941" max="7941" width="13.88671875" style="1" bestFit="1" customWidth="1"/>
    <col min="7942" max="7942" width="25.88671875" style="1" customWidth="1"/>
    <col min="7943" max="7943" width="8" style="1" bestFit="1" customWidth="1"/>
    <col min="7944" max="7946" width="7" style="1" customWidth="1"/>
    <col min="7947" max="7947" width="7.5546875" style="1" customWidth="1"/>
    <col min="7948" max="8192" width="8.88671875" style="1"/>
    <col min="8193" max="8193" width="5.44140625" style="1" customWidth="1"/>
    <col min="8194" max="8194" width="9.44140625" style="1" customWidth="1"/>
    <col min="8195" max="8195" width="13.5546875" style="1" customWidth="1"/>
    <col min="8196" max="8196" width="10.88671875" style="1" customWidth="1"/>
    <col min="8197" max="8197" width="13.88671875" style="1" bestFit="1" customWidth="1"/>
    <col min="8198" max="8198" width="25.88671875" style="1" customWidth="1"/>
    <col min="8199" max="8199" width="8" style="1" bestFit="1" customWidth="1"/>
    <col min="8200" max="8202" width="7" style="1" customWidth="1"/>
    <col min="8203" max="8203" width="7.5546875" style="1" customWidth="1"/>
    <col min="8204" max="8448" width="8.88671875" style="1"/>
    <col min="8449" max="8449" width="5.44140625" style="1" customWidth="1"/>
    <col min="8450" max="8450" width="9.44140625" style="1" customWidth="1"/>
    <col min="8451" max="8451" width="13.5546875" style="1" customWidth="1"/>
    <col min="8452" max="8452" width="10.88671875" style="1" customWidth="1"/>
    <col min="8453" max="8453" width="13.88671875" style="1" bestFit="1" customWidth="1"/>
    <col min="8454" max="8454" width="25.88671875" style="1" customWidth="1"/>
    <col min="8455" max="8455" width="8" style="1" bestFit="1" customWidth="1"/>
    <col min="8456" max="8458" width="7" style="1" customWidth="1"/>
    <col min="8459" max="8459" width="7.5546875" style="1" customWidth="1"/>
    <col min="8460" max="8704" width="8.88671875" style="1"/>
    <col min="8705" max="8705" width="5.44140625" style="1" customWidth="1"/>
    <col min="8706" max="8706" width="9.44140625" style="1" customWidth="1"/>
    <col min="8707" max="8707" width="13.5546875" style="1" customWidth="1"/>
    <col min="8708" max="8708" width="10.88671875" style="1" customWidth="1"/>
    <col min="8709" max="8709" width="13.88671875" style="1" bestFit="1" customWidth="1"/>
    <col min="8710" max="8710" width="25.88671875" style="1" customWidth="1"/>
    <col min="8711" max="8711" width="8" style="1" bestFit="1" customWidth="1"/>
    <col min="8712" max="8714" width="7" style="1" customWidth="1"/>
    <col min="8715" max="8715" width="7.5546875" style="1" customWidth="1"/>
    <col min="8716" max="8960" width="8.88671875" style="1"/>
    <col min="8961" max="8961" width="5.44140625" style="1" customWidth="1"/>
    <col min="8962" max="8962" width="9.44140625" style="1" customWidth="1"/>
    <col min="8963" max="8963" width="13.5546875" style="1" customWidth="1"/>
    <col min="8964" max="8964" width="10.88671875" style="1" customWidth="1"/>
    <col min="8965" max="8965" width="13.88671875" style="1" bestFit="1" customWidth="1"/>
    <col min="8966" max="8966" width="25.88671875" style="1" customWidth="1"/>
    <col min="8967" max="8967" width="8" style="1" bestFit="1" customWidth="1"/>
    <col min="8968" max="8970" width="7" style="1" customWidth="1"/>
    <col min="8971" max="8971" width="7.5546875" style="1" customWidth="1"/>
    <col min="8972" max="9216" width="8.88671875" style="1"/>
    <col min="9217" max="9217" width="5.44140625" style="1" customWidth="1"/>
    <col min="9218" max="9218" width="9.44140625" style="1" customWidth="1"/>
    <col min="9219" max="9219" width="13.5546875" style="1" customWidth="1"/>
    <col min="9220" max="9220" width="10.88671875" style="1" customWidth="1"/>
    <col min="9221" max="9221" width="13.88671875" style="1" bestFit="1" customWidth="1"/>
    <col min="9222" max="9222" width="25.88671875" style="1" customWidth="1"/>
    <col min="9223" max="9223" width="8" style="1" bestFit="1" customWidth="1"/>
    <col min="9224" max="9226" width="7" style="1" customWidth="1"/>
    <col min="9227" max="9227" width="7.5546875" style="1" customWidth="1"/>
    <col min="9228" max="9472" width="8.88671875" style="1"/>
    <col min="9473" max="9473" width="5.44140625" style="1" customWidth="1"/>
    <col min="9474" max="9474" width="9.44140625" style="1" customWidth="1"/>
    <col min="9475" max="9475" width="13.5546875" style="1" customWidth="1"/>
    <col min="9476" max="9476" width="10.88671875" style="1" customWidth="1"/>
    <col min="9477" max="9477" width="13.88671875" style="1" bestFit="1" customWidth="1"/>
    <col min="9478" max="9478" width="25.88671875" style="1" customWidth="1"/>
    <col min="9479" max="9479" width="8" style="1" bestFit="1" customWidth="1"/>
    <col min="9480" max="9482" width="7" style="1" customWidth="1"/>
    <col min="9483" max="9483" width="7.5546875" style="1" customWidth="1"/>
    <col min="9484" max="9728" width="8.88671875" style="1"/>
    <col min="9729" max="9729" width="5.44140625" style="1" customWidth="1"/>
    <col min="9730" max="9730" width="9.44140625" style="1" customWidth="1"/>
    <col min="9731" max="9731" width="13.5546875" style="1" customWidth="1"/>
    <col min="9732" max="9732" width="10.88671875" style="1" customWidth="1"/>
    <col min="9733" max="9733" width="13.88671875" style="1" bestFit="1" customWidth="1"/>
    <col min="9734" max="9734" width="25.88671875" style="1" customWidth="1"/>
    <col min="9735" max="9735" width="8" style="1" bestFit="1" customWidth="1"/>
    <col min="9736" max="9738" width="7" style="1" customWidth="1"/>
    <col min="9739" max="9739" width="7.5546875" style="1" customWidth="1"/>
    <col min="9740" max="9984" width="8.88671875" style="1"/>
    <col min="9985" max="9985" width="5.44140625" style="1" customWidth="1"/>
    <col min="9986" max="9986" width="9.44140625" style="1" customWidth="1"/>
    <col min="9987" max="9987" width="13.5546875" style="1" customWidth="1"/>
    <col min="9988" max="9988" width="10.88671875" style="1" customWidth="1"/>
    <col min="9989" max="9989" width="13.88671875" style="1" bestFit="1" customWidth="1"/>
    <col min="9990" max="9990" width="25.88671875" style="1" customWidth="1"/>
    <col min="9991" max="9991" width="8" style="1" bestFit="1" customWidth="1"/>
    <col min="9992" max="9994" width="7" style="1" customWidth="1"/>
    <col min="9995" max="9995" width="7.5546875" style="1" customWidth="1"/>
    <col min="9996" max="10240" width="8.88671875" style="1"/>
    <col min="10241" max="10241" width="5.44140625" style="1" customWidth="1"/>
    <col min="10242" max="10242" width="9.44140625" style="1" customWidth="1"/>
    <col min="10243" max="10243" width="13.5546875" style="1" customWidth="1"/>
    <col min="10244" max="10244" width="10.88671875" style="1" customWidth="1"/>
    <col min="10245" max="10245" width="13.88671875" style="1" bestFit="1" customWidth="1"/>
    <col min="10246" max="10246" width="25.88671875" style="1" customWidth="1"/>
    <col min="10247" max="10247" width="8" style="1" bestFit="1" customWidth="1"/>
    <col min="10248" max="10250" width="7" style="1" customWidth="1"/>
    <col min="10251" max="10251" width="7.5546875" style="1" customWidth="1"/>
    <col min="10252" max="10496" width="8.88671875" style="1"/>
    <col min="10497" max="10497" width="5.44140625" style="1" customWidth="1"/>
    <col min="10498" max="10498" width="9.44140625" style="1" customWidth="1"/>
    <col min="10499" max="10499" width="13.5546875" style="1" customWidth="1"/>
    <col min="10500" max="10500" width="10.88671875" style="1" customWidth="1"/>
    <col min="10501" max="10501" width="13.88671875" style="1" bestFit="1" customWidth="1"/>
    <col min="10502" max="10502" width="25.88671875" style="1" customWidth="1"/>
    <col min="10503" max="10503" width="8" style="1" bestFit="1" customWidth="1"/>
    <col min="10504" max="10506" width="7" style="1" customWidth="1"/>
    <col min="10507" max="10507" width="7.5546875" style="1" customWidth="1"/>
    <col min="10508" max="10752" width="8.88671875" style="1"/>
    <col min="10753" max="10753" width="5.44140625" style="1" customWidth="1"/>
    <col min="10754" max="10754" width="9.44140625" style="1" customWidth="1"/>
    <col min="10755" max="10755" width="13.5546875" style="1" customWidth="1"/>
    <col min="10756" max="10756" width="10.88671875" style="1" customWidth="1"/>
    <col min="10757" max="10757" width="13.88671875" style="1" bestFit="1" customWidth="1"/>
    <col min="10758" max="10758" width="25.88671875" style="1" customWidth="1"/>
    <col min="10759" max="10759" width="8" style="1" bestFit="1" customWidth="1"/>
    <col min="10760" max="10762" width="7" style="1" customWidth="1"/>
    <col min="10763" max="10763" width="7.5546875" style="1" customWidth="1"/>
    <col min="10764" max="11008" width="8.88671875" style="1"/>
    <col min="11009" max="11009" width="5.44140625" style="1" customWidth="1"/>
    <col min="11010" max="11010" width="9.44140625" style="1" customWidth="1"/>
    <col min="11011" max="11011" width="13.5546875" style="1" customWidth="1"/>
    <col min="11012" max="11012" width="10.88671875" style="1" customWidth="1"/>
    <col min="11013" max="11013" width="13.88671875" style="1" bestFit="1" customWidth="1"/>
    <col min="11014" max="11014" width="25.88671875" style="1" customWidth="1"/>
    <col min="11015" max="11015" width="8" style="1" bestFit="1" customWidth="1"/>
    <col min="11016" max="11018" width="7" style="1" customWidth="1"/>
    <col min="11019" max="11019" width="7.5546875" style="1" customWidth="1"/>
    <col min="11020" max="11264" width="8.88671875" style="1"/>
    <col min="11265" max="11265" width="5.44140625" style="1" customWidth="1"/>
    <col min="11266" max="11266" width="9.44140625" style="1" customWidth="1"/>
    <col min="11267" max="11267" width="13.5546875" style="1" customWidth="1"/>
    <col min="11268" max="11268" width="10.88671875" style="1" customWidth="1"/>
    <col min="11269" max="11269" width="13.88671875" style="1" bestFit="1" customWidth="1"/>
    <col min="11270" max="11270" width="25.88671875" style="1" customWidth="1"/>
    <col min="11271" max="11271" width="8" style="1" bestFit="1" customWidth="1"/>
    <col min="11272" max="11274" width="7" style="1" customWidth="1"/>
    <col min="11275" max="11275" width="7.5546875" style="1" customWidth="1"/>
    <col min="11276" max="11520" width="8.88671875" style="1"/>
    <col min="11521" max="11521" width="5.44140625" style="1" customWidth="1"/>
    <col min="11522" max="11522" width="9.44140625" style="1" customWidth="1"/>
    <col min="11523" max="11523" width="13.5546875" style="1" customWidth="1"/>
    <col min="11524" max="11524" width="10.88671875" style="1" customWidth="1"/>
    <col min="11525" max="11525" width="13.88671875" style="1" bestFit="1" customWidth="1"/>
    <col min="11526" max="11526" width="25.88671875" style="1" customWidth="1"/>
    <col min="11527" max="11527" width="8" style="1" bestFit="1" customWidth="1"/>
    <col min="11528" max="11530" width="7" style="1" customWidth="1"/>
    <col min="11531" max="11531" width="7.5546875" style="1" customWidth="1"/>
    <col min="11532" max="11776" width="8.88671875" style="1"/>
    <col min="11777" max="11777" width="5.44140625" style="1" customWidth="1"/>
    <col min="11778" max="11778" width="9.44140625" style="1" customWidth="1"/>
    <col min="11779" max="11779" width="13.5546875" style="1" customWidth="1"/>
    <col min="11780" max="11780" width="10.88671875" style="1" customWidth="1"/>
    <col min="11781" max="11781" width="13.88671875" style="1" bestFit="1" customWidth="1"/>
    <col min="11782" max="11782" width="25.88671875" style="1" customWidth="1"/>
    <col min="11783" max="11783" width="8" style="1" bestFit="1" customWidth="1"/>
    <col min="11784" max="11786" width="7" style="1" customWidth="1"/>
    <col min="11787" max="11787" width="7.5546875" style="1" customWidth="1"/>
    <col min="11788" max="12032" width="8.88671875" style="1"/>
    <col min="12033" max="12033" width="5.44140625" style="1" customWidth="1"/>
    <col min="12034" max="12034" width="9.44140625" style="1" customWidth="1"/>
    <col min="12035" max="12035" width="13.5546875" style="1" customWidth="1"/>
    <col min="12036" max="12036" width="10.88671875" style="1" customWidth="1"/>
    <col min="12037" max="12037" width="13.88671875" style="1" bestFit="1" customWidth="1"/>
    <col min="12038" max="12038" width="25.88671875" style="1" customWidth="1"/>
    <col min="12039" max="12039" width="8" style="1" bestFit="1" customWidth="1"/>
    <col min="12040" max="12042" width="7" style="1" customWidth="1"/>
    <col min="12043" max="12043" width="7.5546875" style="1" customWidth="1"/>
    <col min="12044" max="12288" width="8.88671875" style="1"/>
    <col min="12289" max="12289" width="5.44140625" style="1" customWidth="1"/>
    <col min="12290" max="12290" width="9.44140625" style="1" customWidth="1"/>
    <col min="12291" max="12291" width="13.5546875" style="1" customWidth="1"/>
    <col min="12292" max="12292" width="10.88671875" style="1" customWidth="1"/>
    <col min="12293" max="12293" width="13.88671875" style="1" bestFit="1" customWidth="1"/>
    <col min="12294" max="12294" width="25.88671875" style="1" customWidth="1"/>
    <col min="12295" max="12295" width="8" style="1" bestFit="1" customWidth="1"/>
    <col min="12296" max="12298" width="7" style="1" customWidth="1"/>
    <col min="12299" max="12299" width="7.5546875" style="1" customWidth="1"/>
    <col min="12300" max="12544" width="8.88671875" style="1"/>
    <col min="12545" max="12545" width="5.44140625" style="1" customWidth="1"/>
    <col min="12546" max="12546" width="9.44140625" style="1" customWidth="1"/>
    <col min="12547" max="12547" width="13.5546875" style="1" customWidth="1"/>
    <col min="12548" max="12548" width="10.88671875" style="1" customWidth="1"/>
    <col min="12549" max="12549" width="13.88671875" style="1" bestFit="1" customWidth="1"/>
    <col min="12550" max="12550" width="25.88671875" style="1" customWidth="1"/>
    <col min="12551" max="12551" width="8" style="1" bestFit="1" customWidth="1"/>
    <col min="12552" max="12554" width="7" style="1" customWidth="1"/>
    <col min="12555" max="12555" width="7.5546875" style="1" customWidth="1"/>
    <col min="12556" max="12800" width="8.88671875" style="1"/>
    <col min="12801" max="12801" width="5.44140625" style="1" customWidth="1"/>
    <col min="12802" max="12802" width="9.44140625" style="1" customWidth="1"/>
    <col min="12803" max="12803" width="13.5546875" style="1" customWidth="1"/>
    <col min="12804" max="12804" width="10.88671875" style="1" customWidth="1"/>
    <col min="12805" max="12805" width="13.88671875" style="1" bestFit="1" customWidth="1"/>
    <col min="12806" max="12806" width="25.88671875" style="1" customWidth="1"/>
    <col min="12807" max="12807" width="8" style="1" bestFit="1" customWidth="1"/>
    <col min="12808" max="12810" width="7" style="1" customWidth="1"/>
    <col min="12811" max="12811" width="7.5546875" style="1" customWidth="1"/>
    <col min="12812" max="13056" width="8.88671875" style="1"/>
    <col min="13057" max="13057" width="5.44140625" style="1" customWidth="1"/>
    <col min="13058" max="13058" width="9.44140625" style="1" customWidth="1"/>
    <col min="13059" max="13059" width="13.5546875" style="1" customWidth="1"/>
    <col min="13060" max="13060" width="10.88671875" style="1" customWidth="1"/>
    <col min="13061" max="13061" width="13.88671875" style="1" bestFit="1" customWidth="1"/>
    <col min="13062" max="13062" width="25.88671875" style="1" customWidth="1"/>
    <col min="13063" max="13063" width="8" style="1" bestFit="1" customWidth="1"/>
    <col min="13064" max="13066" width="7" style="1" customWidth="1"/>
    <col min="13067" max="13067" width="7.5546875" style="1" customWidth="1"/>
    <col min="13068" max="13312" width="8.88671875" style="1"/>
    <col min="13313" max="13313" width="5.44140625" style="1" customWidth="1"/>
    <col min="13314" max="13314" width="9.44140625" style="1" customWidth="1"/>
    <col min="13315" max="13315" width="13.5546875" style="1" customWidth="1"/>
    <col min="13316" max="13316" width="10.88671875" style="1" customWidth="1"/>
    <col min="13317" max="13317" width="13.88671875" style="1" bestFit="1" customWidth="1"/>
    <col min="13318" max="13318" width="25.88671875" style="1" customWidth="1"/>
    <col min="13319" max="13319" width="8" style="1" bestFit="1" customWidth="1"/>
    <col min="13320" max="13322" width="7" style="1" customWidth="1"/>
    <col min="13323" max="13323" width="7.5546875" style="1" customWidth="1"/>
    <col min="13324" max="13568" width="8.88671875" style="1"/>
    <col min="13569" max="13569" width="5.44140625" style="1" customWidth="1"/>
    <col min="13570" max="13570" width="9.44140625" style="1" customWidth="1"/>
    <col min="13571" max="13571" width="13.5546875" style="1" customWidth="1"/>
    <col min="13572" max="13572" width="10.88671875" style="1" customWidth="1"/>
    <col min="13573" max="13573" width="13.88671875" style="1" bestFit="1" customWidth="1"/>
    <col min="13574" max="13574" width="25.88671875" style="1" customWidth="1"/>
    <col min="13575" max="13575" width="8" style="1" bestFit="1" customWidth="1"/>
    <col min="13576" max="13578" width="7" style="1" customWidth="1"/>
    <col min="13579" max="13579" width="7.5546875" style="1" customWidth="1"/>
    <col min="13580" max="13824" width="8.88671875" style="1"/>
    <col min="13825" max="13825" width="5.44140625" style="1" customWidth="1"/>
    <col min="13826" max="13826" width="9.44140625" style="1" customWidth="1"/>
    <col min="13827" max="13827" width="13.5546875" style="1" customWidth="1"/>
    <col min="13828" max="13828" width="10.88671875" style="1" customWidth="1"/>
    <col min="13829" max="13829" width="13.88671875" style="1" bestFit="1" customWidth="1"/>
    <col min="13830" max="13830" width="25.88671875" style="1" customWidth="1"/>
    <col min="13831" max="13831" width="8" style="1" bestFit="1" customWidth="1"/>
    <col min="13832" max="13834" width="7" style="1" customWidth="1"/>
    <col min="13835" max="13835" width="7.5546875" style="1" customWidth="1"/>
    <col min="13836" max="14080" width="8.88671875" style="1"/>
    <col min="14081" max="14081" width="5.44140625" style="1" customWidth="1"/>
    <col min="14082" max="14082" width="9.44140625" style="1" customWidth="1"/>
    <col min="14083" max="14083" width="13.5546875" style="1" customWidth="1"/>
    <col min="14084" max="14084" width="10.88671875" style="1" customWidth="1"/>
    <col min="14085" max="14085" width="13.88671875" style="1" bestFit="1" customWidth="1"/>
    <col min="14086" max="14086" width="25.88671875" style="1" customWidth="1"/>
    <col min="14087" max="14087" width="8" style="1" bestFit="1" customWidth="1"/>
    <col min="14088" max="14090" width="7" style="1" customWidth="1"/>
    <col min="14091" max="14091" width="7.5546875" style="1" customWidth="1"/>
    <col min="14092" max="14336" width="8.88671875" style="1"/>
    <col min="14337" max="14337" width="5.44140625" style="1" customWidth="1"/>
    <col min="14338" max="14338" width="9.44140625" style="1" customWidth="1"/>
    <col min="14339" max="14339" width="13.5546875" style="1" customWidth="1"/>
    <col min="14340" max="14340" width="10.88671875" style="1" customWidth="1"/>
    <col min="14341" max="14341" width="13.88671875" style="1" bestFit="1" customWidth="1"/>
    <col min="14342" max="14342" width="25.88671875" style="1" customWidth="1"/>
    <col min="14343" max="14343" width="8" style="1" bestFit="1" customWidth="1"/>
    <col min="14344" max="14346" width="7" style="1" customWidth="1"/>
    <col min="14347" max="14347" width="7.5546875" style="1" customWidth="1"/>
    <col min="14348" max="14592" width="8.88671875" style="1"/>
    <col min="14593" max="14593" width="5.44140625" style="1" customWidth="1"/>
    <col min="14594" max="14594" width="9.44140625" style="1" customWidth="1"/>
    <col min="14595" max="14595" width="13.5546875" style="1" customWidth="1"/>
    <col min="14596" max="14596" width="10.88671875" style="1" customWidth="1"/>
    <col min="14597" max="14597" width="13.88671875" style="1" bestFit="1" customWidth="1"/>
    <col min="14598" max="14598" width="25.88671875" style="1" customWidth="1"/>
    <col min="14599" max="14599" width="8" style="1" bestFit="1" customWidth="1"/>
    <col min="14600" max="14602" width="7" style="1" customWidth="1"/>
    <col min="14603" max="14603" width="7.5546875" style="1" customWidth="1"/>
    <col min="14604" max="14848" width="8.88671875" style="1"/>
    <col min="14849" max="14849" width="5.44140625" style="1" customWidth="1"/>
    <col min="14850" max="14850" width="9.44140625" style="1" customWidth="1"/>
    <col min="14851" max="14851" width="13.5546875" style="1" customWidth="1"/>
    <col min="14852" max="14852" width="10.88671875" style="1" customWidth="1"/>
    <col min="14853" max="14853" width="13.88671875" style="1" bestFit="1" customWidth="1"/>
    <col min="14854" max="14854" width="25.88671875" style="1" customWidth="1"/>
    <col min="14855" max="14855" width="8" style="1" bestFit="1" customWidth="1"/>
    <col min="14856" max="14858" width="7" style="1" customWidth="1"/>
    <col min="14859" max="14859" width="7.5546875" style="1" customWidth="1"/>
    <col min="14860" max="15104" width="8.88671875" style="1"/>
    <col min="15105" max="15105" width="5.44140625" style="1" customWidth="1"/>
    <col min="15106" max="15106" width="9.44140625" style="1" customWidth="1"/>
    <col min="15107" max="15107" width="13.5546875" style="1" customWidth="1"/>
    <col min="15108" max="15108" width="10.88671875" style="1" customWidth="1"/>
    <col min="15109" max="15109" width="13.88671875" style="1" bestFit="1" customWidth="1"/>
    <col min="15110" max="15110" width="25.88671875" style="1" customWidth="1"/>
    <col min="15111" max="15111" width="8" style="1" bestFit="1" customWidth="1"/>
    <col min="15112" max="15114" width="7" style="1" customWidth="1"/>
    <col min="15115" max="15115" width="7.5546875" style="1" customWidth="1"/>
    <col min="15116" max="15360" width="8.88671875" style="1"/>
    <col min="15361" max="15361" width="5.44140625" style="1" customWidth="1"/>
    <col min="15362" max="15362" width="9.44140625" style="1" customWidth="1"/>
    <col min="15363" max="15363" width="13.5546875" style="1" customWidth="1"/>
    <col min="15364" max="15364" width="10.88671875" style="1" customWidth="1"/>
    <col min="15365" max="15365" width="13.88671875" style="1" bestFit="1" customWidth="1"/>
    <col min="15366" max="15366" width="25.88671875" style="1" customWidth="1"/>
    <col min="15367" max="15367" width="8" style="1" bestFit="1" customWidth="1"/>
    <col min="15368" max="15370" width="7" style="1" customWidth="1"/>
    <col min="15371" max="15371" width="7.5546875" style="1" customWidth="1"/>
    <col min="15372" max="15616" width="8.88671875" style="1"/>
    <col min="15617" max="15617" width="5.44140625" style="1" customWidth="1"/>
    <col min="15618" max="15618" width="9.44140625" style="1" customWidth="1"/>
    <col min="15619" max="15619" width="13.5546875" style="1" customWidth="1"/>
    <col min="15620" max="15620" width="10.88671875" style="1" customWidth="1"/>
    <col min="15621" max="15621" width="13.88671875" style="1" bestFit="1" customWidth="1"/>
    <col min="15622" max="15622" width="25.88671875" style="1" customWidth="1"/>
    <col min="15623" max="15623" width="8" style="1" bestFit="1" customWidth="1"/>
    <col min="15624" max="15626" width="7" style="1" customWidth="1"/>
    <col min="15627" max="15627" width="7.5546875" style="1" customWidth="1"/>
    <col min="15628" max="15872" width="8.88671875" style="1"/>
    <col min="15873" max="15873" width="5.44140625" style="1" customWidth="1"/>
    <col min="15874" max="15874" width="9.44140625" style="1" customWidth="1"/>
    <col min="15875" max="15875" width="13.5546875" style="1" customWidth="1"/>
    <col min="15876" max="15876" width="10.88671875" style="1" customWidth="1"/>
    <col min="15877" max="15877" width="13.88671875" style="1" bestFit="1" customWidth="1"/>
    <col min="15878" max="15878" width="25.88671875" style="1" customWidth="1"/>
    <col min="15879" max="15879" width="8" style="1" bestFit="1" customWidth="1"/>
    <col min="15880" max="15882" width="7" style="1" customWidth="1"/>
    <col min="15883" max="15883" width="7.5546875" style="1" customWidth="1"/>
    <col min="15884" max="16128" width="8.88671875" style="1"/>
    <col min="16129" max="16129" width="5.44140625" style="1" customWidth="1"/>
    <col min="16130" max="16130" width="9.44140625" style="1" customWidth="1"/>
    <col min="16131" max="16131" width="13.5546875" style="1" customWidth="1"/>
    <col min="16132" max="16132" width="10.88671875" style="1" customWidth="1"/>
    <col min="16133" max="16133" width="13.88671875" style="1" bestFit="1" customWidth="1"/>
    <col min="16134" max="16134" width="25.88671875" style="1" customWidth="1"/>
    <col min="16135" max="16135" width="8" style="1" bestFit="1" customWidth="1"/>
    <col min="16136" max="16138" width="7" style="1" customWidth="1"/>
    <col min="16139" max="16139" width="7.5546875" style="1" customWidth="1"/>
    <col min="16140" max="16384" width="8.88671875" style="1"/>
  </cols>
  <sheetData>
    <row r="1" spans="1:12" ht="17.399999999999999" x14ac:dyDescent="0.3">
      <c r="A1" s="79" t="s">
        <v>271</v>
      </c>
      <c r="B1" s="79"/>
      <c r="C1" s="2"/>
      <c r="F1" s="2"/>
      <c r="G1" s="3"/>
      <c r="H1" s="80" t="s">
        <v>287</v>
      </c>
      <c r="I1" s="4"/>
      <c r="J1" s="1"/>
      <c r="K1" s="1"/>
    </row>
    <row r="2" spans="1:12" s="5" customFormat="1" ht="4.2" x14ac:dyDescent="0.15">
      <c r="C2" s="6"/>
      <c r="F2" s="7"/>
    </row>
    <row r="3" spans="1:12" s="34" customFormat="1" x14ac:dyDescent="0.25">
      <c r="A3" s="119"/>
      <c r="B3" s="119"/>
      <c r="C3" s="120" t="s">
        <v>125</v>
      </c>
      <c r="D3" s="120"/>
      <c r="E3" s="120" t="s">
        <v>90</v>
      </c>
      <c r="F3" s="121"/>
      <c r="G3" s="122"/>
      <c r="H3" s="119"/>
      <c r="I3" s="42"/>
      <c r="J3" s="42"/>
      <c r="L3" s="1"/>
    </row>
    <row r="4" spans="1:12" s="34" customFormat="1" ht="13.8" thickBot="1" x14ac:dyDescent="0.3">
      <c r="A4" s="119"/>
      <c r="B4" s="119"/>
      <c r="C4" s="119"/>
      <c r="D4" s="119"/>
      <c r="E4" s="119"/>
      <c r="F4" s="121"/>
      <c r="G4" s="122"/>
      <c r="H4" s="119"/>
      <c r="I4" s="42"/>
      <c r="J4" s="42"/>
      <c r="L4" s="1"/>
    </row>
    <row r="5" spans="1:12" s="34" customFormat="1" ht="13.8" thickBot="1" x14ac:dyDescent="0.3">
      <c r="A5" s="125" t="s">
        <v>137</v>
      </c>
      <c r="B5" s="133" t="s">
        <v>272</v>
      </c>
      <c r="C5" s="123" t="s">
        <v>0</v>
      </c>
      <c r="D5" s="124" t="s">
        <v>1</v>
      </c>
      <c r="E5" s="125" t="s">
        <v>2</v>
      </c>
      <c r="F5" s="125" t="s">
        <v>3</v>
      </c>
      <c r="G5" s="125" t="s">
        <v>4</v>
      </c>
      <c r="H5" s="126" t="s">
        <v>95</v>
      </c>
      <c r="I5" s="117" t="s">
        <v>283</v>
      </c>
      <c r="J5" s="42"/>
      <c r="L5" s="1"/>
    </row>
    <row r="6" spans="1:12" s="42" customFormat="1" x14ac:dyDescent="0.25">
      <c r="A6" s="127">
        <v>1</v>
      </c>
      <c r="B6" s="134">
        <v>21</v>
      </c>
      <c r="C6" s="128" t="s">
        <v>348</v>
      </c>
      <c r="D6" s="129" t="s">
        <v>349</v>
      </c>
      <c r="E6" s="130">
        <v>40780</v>
      </c>
      <c r="F6" s="131" t="s">
        <v>336</v>
      </c>
      <c r="G6" s="131" t="s">
        <v>210</v>
      </c>
      <c r="H6" s="147">
        <v>1.3787037037037034E-3</v>
      </c>
      <c r="I6" s="116" t="str">
        <f>IF(ISBLANK(H6),"",IF(H6&lt;=0.00107638888888889,"KSM",IF(H6&lt;=0.00113425925925926,"I A",IF(H6&lt;=0.00122685185185185,"II A",IF(H6&lt;=0.00134421296296296,"III A",IF(H6&lt;=0.00147152777777778,"I JA",IF(H6&lt;=0.00158726851851852,"II JA",IF(H6&lt;=0.00167986111111111,"III JA"))))))))</f>
        <v>I JA</v>
      </c>
      <c r="K6" s="34"/>
      <c r="L6" s="1"/>
    </row>
    <row r="7" spans="1:12" s="42" customFormat="1" x14ac:dyDescent="0.25">
      <c r="A7" s="127">
        <v>2</v>
      </c>
      <c r="B7" s="134">
        <v>59</v>
      </c>
      <c r="C7" s="128" t="s">
        <v>597</v>
      </c>
      <c r="D7" s="129" t="s">
        <v>598</v>
      </c>
      <c r="E7" s="130" t="s">
        <v>599</v>
      </c>
      <c r="F7" s="131" t="s">
        <v>682</v>
      </c>
      <c r="G7" s="131" t="s">
        <v>77</v>
      </c>
      <c r="H7" s="147">
        <v>1.3881944444444445E-3</v>
      </c>
      <c r="I7" s="116" t="str">
        <f t="shared" ref="I7:I16" si="0">IF(ISBLANK(H7),"",IF(H7&lt;=0.00107638888888889,"KSM",IF(H7&lt;=0.00113425925925926,"I A",IF(H7&lt;=0.00122685185185185,"II A",IF(H7&lt;=0.00134421296296296,"III A",IF(H7&lt;=0.00147152777777778,"I JA",IF(H7&lt;=0.00158726851851852,"II JA",IF(H7&lt;=0.00167986111111111,"III JA"))))))))</f>
        <v>I JA</v>
      </c>
      <c r="K7" s="34"/>
      <c r="L7" s="1"/>
    </row>
    <row r="8" spans="1:12" s="42" customFormat="1" x14ac:dyDescent="0.25">
      <c r="A8" s="127">
        <v>3</v>
      </c>
      <c r="B8" s="134">
        <v>40</v>
      </c>
      <c r="C8" s="128" t="s">
        <v>436</v>
      </c>
      <c r="D8" s="129" t="s">
        <v>437</v>
      </c>
      <c r="E8" s="130" t="s">
        <v>438</v>
      </c>
      <c r="F8" s="131" t="s">
        <v>434</v>
      </c>
      <c r="G8" s="131" t="s">
        <v>435</v>
      </c>
      <c r="H8" s="147">
        <v>1.410300925925926E-3</v>
      </c>
      <c r="I8" s="116" t="str">
        <f t="shared" si="0"/>
        <v>I JA</v>
      </c>
      <c r="K8" s="34"/>
      <c r="L8" s="1"/>
    </row>
    <row r="9" spans="1:12" s="42" customFormat="1" x14ac:dyDescent="0.25">
      <c r="A9" s="127">
        <v>4</v>
      </c>
      <c r="B9" s="134">
        <v>42</v>
      </c>
      <c r="C9" s="128" t="s">
        <v>275</v>
      </c>
      <c r="D9" s="129" t="s">
        <v>448</v>
      </c>
      <c r="E9" s="130">
        <v>40268</v>
      </c>
      <c r="F9" s="131" t="s">
        <v>682</v>
      </c>
      <c r="G9" s="131" t="s">
        <v>59</v>
      </c>
      <c r="H9" s="147">
        <v>1.4171296296296295E-3</v>
      </c>
      <c r="I9" s="116" t="str">
        <f t="shared" si="0"/>
        <v>I JA</v>
      </c>
      <c r="K9" s="34"/>
      <c r="L9" s="1"/>
    </row>
    <row r="10" spans="1:12" s="42" customFormat="1" x14ac:dyDescent="0.25">
      <c r="A10" s="127">
        <v>5</v>
      </c>
      <c r="B10" s="134">
        <v>43</v>
      </c>
      <c r="C10" s="128" t="s">
        <v>25</v>
      </c>
      <c r="D10" s="129" t="s">
        <v>449</v>
      </c>
      <c r="E10" s="130">
        <v>40253</v>
      </c>
      <c r="F10" s="131" t="s">
        <v>682</v>
      </c>
      <c r="G10" s="131" t="s">
        <v>59</v>
      </c>
      <c r="H10" s="147">
        <v>1.4228009259259261E-3</v>
      </c>
      <c r="I10" s="116" t="str">
        <f t="shared" si="0"/>
        <v>I JA</v>
      </c>
      <c r="K10" s="34"/>
      <c r="L10" s="1"/>
    </row>
    <row r="11" spans="1:12" s="42" customFormat="1" x14ac:dyDescent="0.25">
      <c r="A11" s="127">
        <v>6</v>
      </c>
      <c r="B11" s="134">
        <v>13</v>
      </c>
      <c r="C11" s="128" t="s">
        <v>305</v>
      </c>
      <c r="D11" s="129" t="s">
        <v>306</v>
      </c>
      <c r="E11" s="130" t="s">
        <v>307</v>
      </c>
      <c r="F11" s="131" t="s">
        <v>303</v>
      </c>
      <c r="G11" s="131" t="s">
        <v>304</v>
      </c>
      <c r="H11" s="147">
        <v>1.4596064814814816E-3</v>
      </c>
      <c r="I11" s="116" t="str">
        <f t="shared" si="0"/>
        <v>I JA</v>
      </c>
      <c r="K11" s="34"/>
      <c r="L11" s="1"/>
    </row>
    <row r="12" spans="1:12" s="42" customFormat="1" x14ac:dyDescent="0.25">
      <c r="A12" s="127">
        <v>7</v>
      </c>
      <c r="B12" s="134">
        <v>65</v>
      </c>
      <c r="C12" s="128" t="s">
        <v>208</v>
      </c>
      <c r="D12" s="129" t="s">
        <v>209</v>
      </c>
      <c r="E12" s="130">
        <v>40985</v>
      </c>
      <c r="F12" s="131" t="s">
        <v>203</v>
      </c>
      <c r="G12" s="131" t="s">
        <v>204</v>
      </c>
      <c r="H12" s="147">
        <v>1.4851851851851851E-3</v>
      </c>
      <c r="I12" s="116" t="str">
        <f t="shared" si="0"/>
        <v>II JA</v>
      </c>
      <c r="K12" s="34"/>
      <c r="L12" s="1"/>
    </row>
    <row r="13" spans="1:12" s="42" customFormat="1" x14ac:dyDescent="0.25">
      <c r="A13" s="127">
        <v>8</v>
      </c>
      <c r="B13" s="134">
        <v>64</v>
      </c>
      <c r="C13" s="128" t="s">
        <v>52</v>
      </c>
      <c r="D13" s="129" t="s">
        <v>180</v>
      </c>
      <c r="E13" s="130" t="s">
        <v>651</v>
      </c>
      <c r="F13" s="131" t="s">
        <v>682</v>
      </c>
      <c r="G13" s="131" t="s">
        <v>654</v>
      </c>
      <c r="H13" s="147">
        <v>1.4882291666666666E-3</v>
      </c>
      <c r="I13" s="116" t="str">
        <f t="shared" si="0"/>
        <v>II JA</v>
      </c>
      <c r="K13" s="34"/>
      <c r="L13" s="1"/>
    </row>
    <row r="14" spans="1:12" s="42" customFormat="1" x14ac:dyDescent="0.25">
      <c r="A14" s="127">
        <v>9</v>
      </c>
      <c r="B14" s="134">
        <v>36</v>
      </c>
      <c r="C14" s="128" t="s">
        <v>58</v>
      </c>
      <c r="D14" s="129" t="s">
        <v>416</v>
      </c>
      <c r="E14" s="130" t="s">
        <v>198</v>
      </c>
      <c r="F14" s="131" t="s">
        <v>682</v>
      </c>
      <c r="G14" s="131" t="s">
        <v>396</v>
      </c>
      <c r="H14" s="147">
        <v>1.5118055555555555E-3</v>
      </c>
      <c r="I14" s="116" t="str">
        <f t="shared" si="0"/>
        <v>II JA</v>
      </c>
      <c r="K14" s="34"/>
      <c r="L14" s="1"/>
    </row>
    <row r="15" spans="1:12" s="42" customFormat="1" x14ac:dyDescent="0.25">
      <c r="A15" s="127">
        <v>10</v>
      </c>
      <c r="B15" s="134">
        <v>45</v>
      </c>
      <c r="C15" s="128" t="s">
        <v>63</v>
      </c>
      <c r="D15" s="129" t="s">
        <v>452</v>
      </c>
      <c r="E15" s="130">
        <v>40507</v>
      </c>
      <c r="F15" s="131" t="s">
        <v>11</v>
      </c>
      <c r="G15" s="131" t="s">
        <v>59</v>
      </c>
      <c r="H15" s="147">
        <v>1.5380787037037038E-3</v>
      </c>
      <c r="I15" s="116" t="str">
        <f t="shared" si="0"/>
        <v>II JA</v>
      </c>
      <c r="K15" s="34"/>
      <c r="L15" s="1"/>
    </row>
    <row r="16" spans="1:12" s="42" customFormat="1" x14ac:dyDescent="0.25">
      <c r="A16" s="127">
        <v>11</v>
      </c>
      <c r="B16" s="134">
        <v>100</v>
      </c>
      <c r="C16" s="128" t="s">
        <v>58</v>
      </c>
      <c r="D16" s="129" t="s">
        <v>299</v>
      </c>
      <c r="E16" s="130" t="s">
        <v>300</v>
      </c>
      <c r="F16" s="131" t="s">
        <v>681</v>
      </c>
      <c r="G16" s="131" t="s">
        <v>293</v>
      </c>
      <c r="H16" s="147">
        <v>1.616550925925926E-3</v>
      </c>
      <c r="I16" s="116" t="str">
        <f t="shared" si="0"/>
        <v>III JA</v>
      </c>
      <c r="K16" s="34"/>
      <c r="L16" s="1"/>
    </row>
    <row r="17" spans="1:12" s="42" customFormat="1" x14ac:dyDescent="0.25">
      <c r="A17" s="127">
        <v>12</v>
      </c>
      <c r="B17" s="134">
        <v>27</v>
      </c>
      <c r="C17" s="128" t="s">
        <v>368</v>
      </c>
      <c r="D17" s="129" t="s">
        <v>369</v>
      </c>
      <c r="E17" s="130">
        <v>41093</v>
      </c>
      <c r="F17" s="131" t="s">
        <v>11</v>
      </c>
      <c r="G17" s="131" t="s">
        <v>68</v>
      </c>
      <c r="H17" s="147">
        <v>1.6951388888888886E-3</v>
      </c>
      <c r="I17" s="116"/>
      <c r="K17" s="34"/>
      <c r="L17" s="1"/>
    </row>
    <row r="18" spans="1:12" s="42" customFormat="1" x14ac:dyDescent="0.25">
      <c r="A18" s="127">
        <v>13</v>
      </c>
      <c r="B18" s="134">
        <v>39</v>
      </c>
      <c r="C18" s="128" t="s">
        <v>12</v>
      </c>
      <c r="D18" s="129" t="s">
        <v>420</v>
      </c>
      <c r="E18" s="130" t="s">
        <v>421</v>
      </c>
      <c r="F18" s="131" t="s">
        <v>682</v>
      </c>
      <c r="G18" s="131" t="s">
        <v>396</v>
      </c>
      <c r="H18" s="147">
        <v>1.7701388888888888E-3</v>
      </c>
      <c r="I18" s="116"/>
      <c r="K18" s="34"/>
      <c r="L18" s="1"/>
    </row>
    <row r="19" spans="1:12" s="42" customFormat="1" x14ac:dyDescent="0.25">
      <c r="A19" s="127"/>
      <c r="B19" s="134">
        <v>38</v>
      </c>
      <c r="C19" s="128" t="s">
        <v>55</v>
      </c>
      <c r="D19" s="129" t="s">
        <v>406</v>
      </c>
      <c r="E19" s="130" t="s">
        <v>408</v>
      </c>
      <c r="F19" s="131" t="s">
        <v>682</v>
      </c>
      <c r="G19" s="131" t="s">
        <v>396</v>
      </c>
      <c r="H19" s="132" t="s">
        <v>284</v>
      </c>
      <c r="I19" s="116"/>
      <c r="K19" s="34"/>
      <c r="L19" s="1"/>
    </row>
    <row r="20" spans="1:12" s="42" customFormat="1" x14ac:dyDescent="0.25">
      <c r="A20" s="127"/>
      <c r="B20" s="134">
        <v>51</v>
      </c>
      <c r="C20" s="128" t="s">
        <v>531</v>
      </c>
      <c r="D20" s="129" t="s">
        <v>36</v>
      </c>
      <c r="E20" s="130" t="s">
        <v>532</v>
      </c>
      <c r="F20" s="131" t="s">
        <v>682</v>
      </c>
      <c r="G20" s="131" t="s">
        <v>37</v>
      </c>
      <c r="H20" s="132" t="s">
        <v>284</v>
      </c>
      <c r="I20" s="116"/>
      <c r="K20" s="34"/>
      <c r="L20" s="1"/>
    </row>
    <row r="21" spans="1:12" s="42" customFormat="1" x14ac:dyDescent="0.25">
      <c r="A21" s="127"/>
      <c r="B21" s="134">
        <v>19</v>
      </c>
      <c r="C21" s="128" t="s">
        <v>220</v>
      </c>
      <c r="D21" s="129" t="s">
        <v>221</v>
      </c>
      <c r="E21" s="130">
        <v>40369</v>
      </c>
      <c r="F21" s="131" t="s">
        <v>336</v>
      </c>
      <c r="G21" s="131" t="s">
        <v>341</v>
      </c>
      <c r="H21" s="132" t="s">
        <v>284</v>
      </c>
      <c r="I21" s="116"/>
      <c r="K21" s="34"/>
      <c r="L21" s="1"/>
    </row>
    <row r="22" spans="1:12" s="42" customFormat="1" x14ac:dyDescent="0.25">
      <c r="A22" s="127"/>
      <c r="B22" s="134">
        <v>37</v>
      </c>
      <c r="C22" s="128" t="s">
        <v>35</v>
      </c>
      <c r="D22" s="129" t="s">
        <v>142</v>
      </c>
      <c r="E22" s="130" t="s">
        <v>419</v>
      </c>
      <c r="F22" s="131" t="s">
        <v>682</v>
      </c>
      <c r="G22" s="131" t="s">
        <v>396</v>
      </c>
      <c r="H22" s="132" t="s">
        <v>284</v>
      </c>
      <c r="I22" s="116"/>
      <c r="K22" s="34"/>
      <c r="L22" s="1"/>
    </row>
    <row r="23" spans="1:12" s="5" customFormat="1" ht="4.2" x14ac:dyDescent="0.15">
      <c r="C23" s="6"/>
      <c r="F23" s="7"/>
    </row>
    <row r="24" spans="1:12" s="34" customFormat="1" x14ac:dyDescent="0.25">
      <c r="A24" s="119"/>
      <c r="B24" s="119"/>
      <c r="C24" s="120" t="s">
        <v>125</v>
      </c>
      <c r="D24" s="120"/>
      <c r="E24" s="120" t="s">
        <v>91</v>
      </c>
      <c r="F24" s="121"/>
      <c r="G24" s="122"/>
      <c r="H24" s="119"/>
      <c r="I24" s="42"/>
      <c r="J24" s="42"/>
      <c r="L24" s="1"/>
    </row>
    <row r="25" spans="1:12" s="34" customFormat="1" ht="13.8" thickBot="1" x14ac:dyDescent="0.3">
      <c r="A25" s="119"/>
      <c r="B25" s="119"/>
      <c r="C25" s="119"/>
      <c r="D25" s="119"/>
      <c r="E25" s="119"/>
      <c r="F25" s="121"/>
      <c r="G25" s="122"/>
      <c r="H25" s="119"/>
      <c r="I25" s="42"/>
      <c r="J25" s="42"/>
      <c r="L25" s="1"/>
    </row>
    <row r="26" spans="1:12" s="34" customFormat="1" ht="13.8" thickBot="1" x14ac:dyDescent="0.3">
      <c r="A26" s="125" t="s">
        <v>137</v>
      </c>
      <c r="B26" s="133" t="s">
        <v>272</v>
      </c>
      <c r="C26" s="123" t="s">
        <v>0</v>
      </c>
      <c r="D26" s="124" t="s">
        <v>1</v>
      </c>
      <c r="E26" s="125" t="s">
        <v>2</v>
      </c>
      <c r="F26" s="125" t="s">
        <v>3</v>
      </c>
      <c r="G26" s="125" t="s">
        <v>4</v>
      </c>
      <c r="H26" s="126" t="s">
        <v>95</v>
      </c>
      <c r="I26" s="117" t="s">
        <v>283</v>
      </c>
      <c r="J26" s="42"/>
      <c r="L26" s="1"/>
    </row>
    <row r="27" spans="1:12" s="42" customFormat="1" x14ac:dyDescent="0.25">
      <c r="A27" s="127">
        <v>1</v>
      </c>
      <c r="B27" s="134">
        <v>24</v>
      </c>
      <c r="C27" s="128" t="s">
        <v>213</v>
      </c>
      <c r="D27" s="129" t="s">
        <v>214</v>
      </c>
      <c r="E27" s="130">
        <v>40442</v>
      </c>
      <c r="F27" s="131" t="s">
        <v>336</v>
      </c>
      <c r="G27" s="131" t="s">
        <v>210</v>
      </c>
      <c r="H27" s="147">
        <v>1.2495370370370371E-3</v>
      </c>
      <c r="I27" s="116" t="str">
        <f>IF(ISBLANK(H27),"",IF(H27&lt;=0.000925925925925926,"KSM",IF(H27&lt;=0.000972222222222222,"I A",IF(H27&lt;=0.00105324074074074,"II A",IF(H27&lt;=0.00119375,"III A",IF(H27&lt;=0.00136736111111111,"I JA",IF(H27&lt;=0.00150625,"II JA",IF(H27&lt;=0.00162199074074074,"III JA"))))))))</f>
        <v>I JA</v>
      </c>
      <c r="K27" s="34"/>
      <c r="L27" s="1"/>
    </row>
    <row r="28" spans="1:12" s="42" customFormat="1" x14ac:dyDescent="0.25">
      <c r="A28" s="127">
        <v>2</v>
      </c>
      <c r="B28" s="134">
        <v>58</v>
      </c>
      <c r="C28" s="128" t="s">
        <v>43</v>
      </c>
      <c r="D28" s="129" t="s">
        <v>181</v>
      </c>
      <c r="E28" s="130">
        <v>40392</v>
      </c>
      <c r="F28" s="131" t="s">
        <v>682</v>
      </c>
      <c r="G28" s="131" t="s">
        <v>131</v>
      </c>
      <c r="H28" s="147">
        <v>1.2809027777777777E-3</v>
      </c>
      <c r="I28" s="116" t="str">
        <f t="shared" ref="I28:I33" si="1">IF(ISBLANK(H28),"",IF(H28&lt;=0.000925925925925926,"KSM",IF(H28&lt;=0.000972222222222222,"I A",IF(H28&lt;=0.00105324074074074,"II A",IF(H28&lt;=0.00119375,"III A",IF(H28&lt;=0.00136736111111111,"I JA",IF(H28&lt;=0.00150625,"II JA",IF(H28&lt;=0.00162199074074074,"III JA"))))))))</f>
        <v>I JA</v>
      </c>
      <c r="K28" s="34"/>
      <c r="L28" s="1"/>
    </row>
    <row r="29" spans="1:12" s="42" customFormat="1" x14ac:dyDescent="0.25">
      <c r="A29" s="127">
        <v>3</v>
      </c>
      <c r="B29" s="134">
        <v>63</v>
      </c>
      <c r="C29" s="128" t="s">
        <v>51</v>
      </c>
      <c r="D29" s="129" t="s">
        <v>663</v>
      </c>
      <c r="E29" s="130">
        <v>40830</v>
      </c>
      <c r="F29" s="131" t="s">
        <v>11</v>
      </c>
      <c r="G29" s="131" t="s">
        <v>664</v>
      </c>
      <c r="H29" s="147">
        <v>1.328009259259259E-3</v>
      </c>
      <c r="I29" s="116" t="str">
        <f t="shared" si="1"/>
        <v>I JA</v>
      </c>
      <c r="K29" s="34"/>
      <c r="L29" s="1"/>
    </row>
    <row r="30" spans="1:12" s="42" customFormat="1" x14ac:dyDescent="0.25">
      <c r="A30" s="127">
        <v>4</v>
      </c>
      <c r="B30" s="134">
        <v>49</v>
      </c>
      <c r="C30" s="128" t="s">
        <v>356</v>
      </c>
      <c r="D30" s="129" t="s">
        <v>505</v>
      </c>
      <c r="E30" s="130" t="s">
        <v>506</v>
      </c>
      <c r="F30" s="131" t="s">
        <v>682</v>
      </c>
      <c r="G30" s="131" t="s">
        <v>488</v>
      </c>
      <c r="H30" s="147">
        <v>1.329050925925926E-3</v>
      </c>
      <c r="I30" s="116" t="str">
        <f t="shared" si="1"/>
        <v>I JA</v>
      </c>
      <c r="K30" s="34"/>
      <c r="L30" s="1"/>
    </row>
    <row r="31" spans="1:12" s="42" customFormat="1" x14ac:dyDescent="0.25">
      <c r="A31" s="127">
        <v>5</v>
      </c>
      <c r="B31" s="134">
        <v>61</v>
      </c>
      <c r="C31" s="128" t="s">
        <v>17</v>
      </c>
      <c r="D31" s="129" t="s">
        <v>655</v>
      </c>
      <c r="E31" s="130" t="s">
        <v>656</v>
      </c>
      <c r="F31" s="131" t="s">
        <v>682</v>
      </c>
      <c r="G31" s="131" t="s">
        <v>652</v>
      </c>
      <c r="H31" s="147">
        <v>1.3619212962962962E-3</v>
      </c>
      <c r="I31" s="116" t="str">
        <f t="shared" si="1"/>
        <v>I JA</v>
      </c>
      <c r="K31" s="34"/>
      <c r="L31" s="1"/>
    </row>
    <row r="32" spans="1:12" s="42" customFormat="1" x14ac:dyDescent="0.25">
      <c r="A32" s="127">
        <v>6</v>
      </c>
      <c r="B32" s="134">
        <v>22</v>
      </c>
      <c r="C32" s="128" t="s">
        <v>211</v>
      </c>
      <c r="D32" s="129" t="s">
        <v>212</v>
      </c>
      <c r="E32" s="130">
        <v>40425</v>
      </c>
      <c r="F32" s="131" t="s">
        <v>336</v>
      </c>
      <c r="G32" s="131" t="s">
        <v>210</v>
      </c>
      <c r="H32" s="147">
        <v>1.4082175925925926E-3</v>
      </c>
      <c r="I32" s="116" t="str">
        <f t="shared" si="1"/>
        <v>II JA</v>
      </c>
      <c r="K32" s="34"/>
      <c r="L32" s="1"/>
    </row>
    <row r="33" spans="1:12" s="42" customFormat="1" x14ac:dyDescent="0.25">
      <c r="A33" s="127">
        <v>7</v>
      </c>
      <c r="B33" s="134">
        <v>52</v>
      </c>
      <c r="C33" s="128" t="s">
        <v>536</v>
      </c>
      <c r="D33" s="129" t="s">
        <v>27</v>
      </c>
      <c r="E33" s="130" t="s">
        <v>553</v>
      </c>
      <c r="F33" s="131" t="s">
        <v>682</v>
      </c>
      <c r="G33" s="131" t="s">
        <v>20</v>
      </c>
      <c r="H33" s="147">
        <v>1.4605324074074076E-3</v>
      </c>
      <c r="I33" s="116" t="str">
        <f t="shared" si="1"/>
        <v>II JA</v>
      </c>
      <c r="K33" s="34"/>
      <c r="L33" s="1"/>
    </row>
    <row r="34" spans="1:12" s="42" customFormat="1" x14ac:dyDescent="0.25">
      <c r="A34" s="127"/>
      <c r="B34" s="134">
        <v>46</v>
      </c>
      <c r="C34" s="128" t="s">
        <v>195</v>
      </c>
      <c r="D34" s="129" t="s">
        <v>453</v>
      </c>
      <c r="E34" s="130">
        <v>40284</v>
      </c>
      <c r="F34" s="131" t="s">
        <v>11</v>
      </c>
      <c r="G34" s="131" t="s">
        <v>59</v>
      </c>
      <c r="H34" s="132" t="s">
        <v>284</v>
      </c>
      <c r="I34" s="116"/>
      <c r="K34" s="34"/>
      <c r="L34" s="1"/>
    </row>
    <row r="35" spans="1:12" s="42" customFormat="1" x14ac:dyDescent="0.25">
      <c r="A35" s="127"/>
      <c r="B35" s="134">
        <v>48</v>
      </c>
      <c r="C35" s="128" t="s">
        <v>82</v>
      </c>
      <c r="D35" s="129" t="s">
        <v>465</v>
      </c>
      <c r="E35" s="130">
        <v>40225</v>
      </c>
      <c r="F35" s="131" t="s">
        <v>682</v>
      </c>
      <c r="G35" s="131" t="s">
        <v>53</v>
      </c>
      <c r="H35" s="132" t="s">
        <v>284</v>
      </c>
      <c r="I35" s="116"/>
      <c r="K35" s="34"/>
      <c r="L35" s="1"/>
    </row>
  </sheetData>
  <sortState ref="A6:WVS22">
    <sortCondition ref="H6:H22"/>
  </sortState>
  <printOptions horizontalCentered="1"/>
  <pageMargins left="0.39370078740157483" right="0.39370078740157483" top="0.4" bottom="0.26" header="0.26" footer="0.2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showZeros="0" zoomScaleNormal="100" workbookViewId="0"/>
  </sheetViews>
  <sheetFormatPr defaultRowHeight="13.2" x14ac:dyDescent="0.25"/>
  <cols>
    <col min="1" max="2" width="5.44140625" style="1" customWidth="1"/>
    <col min="3" max="3" width="9.44140625" style="1" customWidth="1"/>
    <col min="4" max="4" width="12.77734375" style="1" customWidth="1"/>
    <col min="5" max="5" width="10.88671875" style="1" customWidth="1"/>
    <col min="6" max="6" width="12.21875" style="1" customWidth="1"/>
    <col min="7" max="7" width="24" style="1" bestFit="1" customWidth="1"/>
    <col min="8" max="8" width="8" style="42" bestFit="1" customWidth="1"/>
    <col min="9" max="11" width="7" style="42" customWidth="1"/>
    <col min="12" max="12" width="7.5546875" style="34" customWidth="1"/>
    <col min="13" max="257" width="9.109375" style="1"/>
    <col min="258" max="258" width="5.44140625" style="1" customWidth="1"/>
    <col min="259" max="259" width="9.44140625" style="1" customWidth="1"/>
    <col min="260" max="260" width="13.5546875" style="1" customWidth="1"/>
    <col min="261" max="261" width="10.88671875" style="1" customWidth="1"/>
    <col min="262" max="262" width="13.88671875" style="1" bestFit="1" customWidth="1"/>
    <col min="263" max="263" width="25.88671875" style="1" customWidth="1"/>
    <col min="264" max="264" width="8" style="1" bestFit="1" customWidth="1"/>
    <col min="265" max="267" width="7" style="1" customWidth="1"/>
    <col min="268" max="268" width="7.5546875" style="1" customWidth="1"/>
    <col min="269" max="513" width="9.109375" style="1"/>
    <col min="514" max="514" width="5.44140625" style="1" customWidth="1"/>
    <col min="515" max="515" width="9.44140625" style="1" customWidth="1"/>
    <col min="516" max="516" width="13.5546875" style="1" customWidth="1"/>
    <col min="517" max="517" width="10.88671875" style="1" customWidth="1"/>
    <col min="518" max="518" width="13.88671875" style="1" bestFit="1" customWidth="1"/>
    <col min="519" max="519" width="25.88671875" style="1" customWidth="1"/>
    <col min="520" max="520" width="8" style="1" bestFit="1" customWidth="1"/>
    <col min="521" max="523" width="7" style="1" customWidth="1"/>
    <col min="524" max="524" width="7.5546875" style="1" customWidth="1"/>
    <col min="525" max="769" width="9.109375" style="1"/>
    <col min="770" max="770" width="5.44140625" style="1" customWidth="1"/>
    <col min="771" max="771" width="9.44140625" style="1" customWidth="1"/>
    <col min="772" max="772" width="13.5546875" style="1" customWidth="1"/>
    <col min="773" max="773" width="10.88671875" style="1" customWidth="1"/>
    <col min="774" max="774" width="13.88671875" style="1" bestFit="1" customWidth="1"/>
    <col min="775" max="775" width="25.88671875" style="1" customWidth="1"/>
    <col min="776" max="776" width="8" style="1" bestFit="1" customWidth="1"/>
    <col min="777" max="779" width="7" style="1" customWidth="1"/>
    <col min="780" max="780" width="7.5546875" style="1" customWidth="1"/>
    <col min="781" max="1025" width="9.109375" style="1"/>
    <col min="1026" max="1026" width="5.44140625" style="1" customWidth="1"/>
    <col min="1027" max="1027" width="9.44140625" style="1" customWidth="1"/>
    <col min="1028" max="1028" width="13.5546875" style="1" customWidth="1"/>
    <col min="1029" max="1029" width="10.88671875" style="1" customWidth="1"/>
    <col min="1030" max="1030" width="13.88671875" style="1" bestFit="1" customWidth="1"/>
    <col min="1031" max="1031" width="25.88671875" style="1" customWidth="1"/>
    <col min="1032" max="1032" width="8" style="1" bestFit="1" customWidth="1"/>
    <col min="1033" max="1035" width="7" style="1" customWidth="1"/>
    <col min="1036" max="1036" width="7.5546875" style="1" customWidth="1"/>
    <col min="1037" max="1281" width="9.109375" style="1"/>
    <col min="1282" max="1282" width="5.44140625" style="1" customWidth="1"/>
    <col min="1283" max="1283" width="9.44140625" style="1" customWidth="1"/>
    <col min="1284" max="1284" width="13.5546875" style="1" customWidth="1"/>
    <col min="1285" max="1285" width="10.88671875" style="1" customWidth="1"/>
    <col min="1286" max="1286" width="13.88671875" style="1" bestFit="1" customWidth="1"/>
    <col min="1287" max="1287" width="25.88671875" style="1" customWidth="1"/>
    <col min="1288" max="1288" width="8" style="1" bestFit="1" customWidth="1"/>
    <col min="1289" max="1291" width="7" style="1" customWidth="1"/>
    <col min="1292" max="1292" width="7.5546875" style="1" customWidth="1"/>
    <col min="1293" max="1537" width="9.109375" style="1"/>
    <col min="1538" max="1538" width="5.44140625" style="1" customWidth="1"/>
    <col min="1539" max="1539" width="9.44140625" style="1" customWidth="1"/>
    <col min="1540" max="1540" width="13.5546875" style="1" customWidth="1"/>
    <col min="1541" max="1541" width="10.88671875" style="1" customWidth="1"/>
    <col min="1542" max="1542" width="13.88671875" style="1" bestFit="1" customWidth="1"/>
    <col min="1543" max="1543" width="25.88671875" style="1" customWidth="1"/>
    <col min="1544" max="1544" width="8" style="1" bestFit="1" customWidth="1"/>
    <col min="1545" max="1547" width="7" style="1" customWidth="1"/>
    <col min="1548" max="1548" width="7.5546875" style="1" customWidth="1"/>
    <col min="1549" max="1793" width="9.109375" style="1"/>
    <col min="1794" max="1794" width="5.44140625" style="1" customWidth="1"/>
    <col min="1795" max="1795" width="9.44140625" style="1" customWidth="1"/>
    <col min="1796" max="1796" width="13.5546875" style="1" customWidth="1"/>
    <col min="1797" max="1797" width="10.88671875" style="1" customWidth="1"/>
    <col min="1798" max="1798" width="13.88671875" style="1" bestFit="1" customWidth="1"/>
    <col min="1799" max="1799" width="25.88671875" style="1" customWidth="1"/>
    <col min="1800" max="1800" width="8" style="1" bestFit="1" customWidth="1"/>
    <col min="1801" max="1803" width="7" style="1" customWidth="1"/>
    <col min="1804" max="1804" width="7.5546875" style="1" customWidth="1"/>
    <col min="1805" max="2049" width="9.109375" style="1"/>
    <col min="2050" max="2050" width="5.44140625" style="1" customWidth="1"/>
    <col min="2051" max="2051" width="9.44140625" style="1" customWidth="1"/>
    <col min="2052" max="2052" width="13.5546875" style="1" customWidth="1"/>
    <col min="2053" max="2053" width="10.88671875" style="1" customWidth="1"/>
    <col min="2054" max="2054" width="13.88671875" style="1" bestFit="1" customWidth="1"/>
    <col min="2055" max="2055" width="25.88671875" style="1" customWidth="1"/>
    <col min="2056" max="2056" width="8" style="1" bestFit="1" customWidth="1"/>
    <col min="2057" max="2059" width="7" style="1" customWidth="1"/>
    <col min="2060" max="2060" width="7.5546875" style="1" customWidth="1"/>
    <col min="2061" max="2305" width="9.109375" style="1"/>
    <col min="2306" max="2306" width="5.44140625" style="1" customWidth="1"/>
    <col min="2307" max="2307" width="9.44140625" style="1" customWidth="1"/>
    <col min="2308" max="2308" width="13.5546875" style="1" customWidth="1"/>
    <col min="2309" max="2309" width="10.88671875" style="1" customWidth="1"/>
    <col min="2310" max="2310" width="13.88671875" style="1" bestFit="1" customWidth="1"/>
    <col min="2311" max="2311" width="25.88671875" style="1" customWidth="1"/>
    <col min="2312" max="2312" width="8" style="1" bestFit="1" customWidth="1"/>
    <col min="2313" max="2315" width="7" style="1" customWidth="1"/>
    <col min="2316" max="2316" width="7.5546875" style="1" customWidth="1"/>
    <col min="2317" max="2561" width="9.109375" style="1"/>
    <col min="2562" max="2562" width="5.44140625" style="1" customWidth="1"/>
    <col min="2563" max="2563" width="9.44140625" style="1" customWidth="1"/>
    <col min="2564" max="2564" width="13.5546875" style="1" customWidth="1"/>
    <col min="2565" max="2565" width="10.88671875" style="1" customWidth="1"/>
    <col min="2566" max="2566" width="13.88671875" style="1" bestFit="1" customWidth="1"/>
    <col min="2567" max="2567" width="25.88671875" style="1" customWidth="1"/>
    <col min="2568" max="2568" width="8" style="1" bestFit="1" customWidth="1"/>
    <col min="2569" max="2571" width="7" style="1" customWidth="1"/>
    <col min="2572" max="2572" width="7.5546875" style="1" customWidth="1"/>
    <col min="2573" max="2817" width="9.109375" style="1"/>
    <col min="2818" max="2818" width="5.44140625" style="1" customWidth="1"/>
    <col min="2819" max="2819" width="9.44140625" style="1" customWidth="1"/>
    <col min="2820" max="2820" width="13.5546875" style="1" customWidth="1"/>
    <col min="2821" max="2821" width="10.88671875" style="1" customWidth="1"/>
    <col min="2822" max="2822" width="13.88671875" style="1" bestFit="1" customWidth="1"/>
    <col min="2823" max="2823" width="25.88671875" style="1" customWidth="1"/>
    <col min="2824" max="2824" width="8" style="1" bestFit="1" customWidth="1"/>
    <col min="2825" max="2827" width="7" style="1" customWidth="1"/>
    <col min="2828" max="2828" width="7.5546875" style="1" customWidth="1"/>
    <col min="2829" max="3073" width="9.109375" style="1"/>
    <col min="3074" max="3074" width="5.44140625" style="1" customWidth="1"/>
    <col min="3075" max="3075" width="9.44140625" style="1" customWidth="1"/>
    <col min="3076" max="3076" width="13.5546875" style="1" customWidth="1"/>
    <col min="3077" max="3077" width="10.88671875" style="1" customWidth="1"/>
    <col min="3078" max="3078" width="13.88671875" style="1" bestFit="1" customWidth="1"/>
    <col min="3079" max="3079" width="25.88671875" style="1" customWidth="1"/>
    <col min="3080" max="3080" width="8" style="1" bestFit="1" customWidth="1"/>
    <col min="3081" max="3083" width="7" style="1" customWidth="1"/>
    <col min="3084" max="3084" width="7.5546875" style="1" customWidth="1"/>
    <col min="3085" max="3329" width="9.109375" style="1"/>
    <col min="3330" max="3330" width="5.44140625" style="1" customWidth="1"/>
    <col min="3331" max="3331" width="9.44140625" style="1" customWidth="1"/>
    <col min="3332" max="3332" width="13.5546875" style="1" customWidth="1"/>
    <col min="3333" max="3333" width="10.88671875" style="1" customWidth="1"/>
    <col min="3334" max="3334" width="13.88671875" style="1" bestFit="1" customWidth="1"/>
    <col min="3335" max="3335" width="25.88671875" style="1" customWidth="1"/>
    <col min="3336" max="3336" width="8" style="1" bestFit="1" customWidth="1"/>
    <col min="3337" max="3339" width="7" style="1" customWidth="1"/>
    <col min="3340" max="3340" width="7.5546875" style="1" customWidth="1"/>
    <col min="3341" max="3585" width="9.109375" style="1"/>
    <col min="3586" max="3586" width="5.44140625" style="1" customWidth="1"/>
    <col min="3587" max="3587" width="9.44140625" style="1" customWidth="1"/>
    <col min="3588" max="3588" width="13.5546875" style="1" customWidth="1"/>
    <col min="3589" max="3589" width="10.88671875" style="1" customWidth="1"/>
    <col min="3590" max="3590" width="13.88671875" style="1" bestFit="1" customWidth="1"/>
    <col min="3591" max="3591" width="25.88671875" style="1" customWidth="1"/>
    <col min="3592" max="3592" width="8" style="1" bestFit="1" customWidth="1"/>
    <col min="3593" max="3595" width="7" style="1" customWidth="1"/>
    <col min="3596" max="3596" width="7.5546875" style="1" customWidth="1"/>
    <col min="3597" max="3841" width="9.109375" style="1"/>
    <col min="3842" max="3842" width="5.44140625" style="1" customWidth="1"/>
    <col min="3843" max="3843" width="9.44140625" style="1" customWidth="1"/>
    <col min="3844" max="3844" width="13.5546875" style="1" customWidth="1"/>
    <col min="3845" max="3845" width="10.88671875" style="1" customWidth="1"/>
    <col min="3846" max="3846" width="13.88671875" style="1" bestFit="1" customWidth="1"/>
    <col min="3847" max="3847" width="25.88671875" style="1" customWidth="1"/>
    <col min="3848" max="3848" width="8" style="1" bestFit="1" customWidth="1"/>
    <col min="3849" max="3851" width="7" style="1" customWidth="1"/>
    <col min="3852" max="3852" width="7.5546875" style="1" customWidth="1"/>
    <col min="3853" max="4097" width="9.109375" style="1"/>
    <col min="4098" max="4098" width="5.44140625" style="1" customWidth="1"/>
    <col min="4099" max="4099" width="9.44140625" style="1" customWidth="1"/>
    <col min="4100" max="4100" width="13.5546875" style="1" customWidth="1"/>
    <col min="4101" max="4101" width="10.88671875" style="1" customWidth="1"/>
    <col min="4102" max="4102" width="13.88671875" style="1" bestFit="1" customWidth="1"/>
    <col min="4103" max="4103" width="25.88671875" style="1" customWidth="1"/>
    <col min="4104" max="4104" width="8" style="1" bestFit="1" customWidth="1"/>
    <col min="4105" max="4107" width="7" style="1" customWidth="1"/>
    <col min="4108" max="4108" width="7.5546875" style="1" customWidth="1"/>
    <col min="4109" max="4353" width="9.109375" style="1"/>
    <col min="4354" max="4354" width="5.44140625" style="1" customWidth="1"/>
    <col min="4355" max="4355" width="9.44140625" style="1" customWidth="1"/>
    <col min="4356" max="4356" width="13.5546875" style="1" customWidth="1"/>
    <col min="4357" max="4357" width="10.88671875" style="1" customWidth="1"/>
    <col min="4358" max="4358" width="13.88671875" style="1" bestFit="1" customWidth="1"/>
    <col min="4359" max="4359" width="25.88671875" style="1" customWidth="1"/>
    <col min="4360" max="4360" width="8" style="1" bestFit="1" customWidth="1"/>
    <col min="4361" max="4363" width="7" style="1" customWidth="1"/>
    <col min="4364" max="4364" width="7.5546875" style="1" customWidth="1"/>
    <col min="4365" max="4609" width="9.109375" style="1"/>
    <col min="4610" max="4610" width="5.44140625" style="1" customWidth="1"/>
    <col min="4611" max="4611" width="9.44140625" style="1" customWidth="1"/>
    <col min="4612" max="4612" width="13.5546875" style="1" customWidth="1"/>
    <col min="4613" max="4613" width="10.88671875" style="1" customWidth="1"/>
    <col min="4614" max="4614" width="13.88671875" style="1" bestFit="1" customWidth="1"/>
    <col min="4615" max="4615" width="25.88671875" style="1" customWidth="1"/>
    <col min="4616" max="4616" width="8" style="1" bestFit="1" customWidth="1"/>
    <col min="4617" max="4619" width="7" style="1" customWidth="1"/>
    <col min="4620" max="4620" width="7.5546875" style="1" customWidth="1"/>
    <col min="4621" max="4865" width="9.109375" style="1"/>
    <col min="4866" max="4866" width="5.44140625" style="1" customWidth="1"/>
    <col min="4867" max="4867" width="9.44140625" style="1" customWidth="1"/>
    <col min="4868" max="4868" width="13.5546875" style="1" customWidth="1"/>
    <col min="4869" max="4869" width="10.88671875" style="1" customWidth="1"/>
    <col min="4870" max="4870" width="13.88671875" style="1" bestFit="1" customWidth="1"/>
    <col min="4871" max="4871" width="25.88671875" style="1" customWidth="1"/>
    <col min="4872" max="4872" width="8" style="1" bestFit="1" customWidth="1"/>
    <col min="4873" max="4875" width="7" style="1" customWidth="1"/>
    <col min="4876" max="4876" width="7.5546875" style="1" customWidth="1"/>
    <col min="4877" max="5121" width="9.109375" style="1"/>
    <col min="5122" max="5122" width="5.44140625" style="1" customWidth="1"/>
    <col min="5123" max="5123" width="9.44140625" style="1" customWidth="1"/>
    <col min="5124" max="5124" width="13.5546875" style="1" customWidth="1"/>
    <col min="5125" max="5125" width="10.88671875" style="1" customWidth="1"/>
    <col min="5126" max="5126" width="13.88671875" style="1" bestFit="1" customWidth="1"/>
    <col min="5127" max="5127" width="25.88671875" style="1" customWidth="1"/>
    <col min="5128" max="5128" width="8" style="1" bestFit="1" customWidth="1"/>
    <col min="5129" max="5131" width="7" style="1" customWidth="1"/>
    <col min="5132" max="5132" width="7.5546875" style="1" customWidth="1"/>
    <col min="5133" max="5377" width="9.109375" style="1"/>
    <col min="5378" max="5378" width="5.44140625" style="1" customWidth="1"/>
    <col min="5379" max="5379" width="9.44140625" style="1" customWidth="1"/>
    <col min="5380" max="5380" width="13.5546875" style="1" customWidth="1"/>
    <col min="5381" max="5381" width="10.88671875" style="1" customWidth="1"/>
    <col min="5382" max="5382" width="13.88671875" style="1" bestFit="1" customWidth="1"/>
    <col min="5383" max="5383" width="25.88671875" style="1" customWidth="1"/>
    <col min="5384" max="5384" width="8" style="1" bestFit="1" customWidth="1"/>
    <col min="5385" max="5387" width="7" style="1" customWidth="1"/>
    <col min="5388" max="5388" width="7.5546875" style="1" customWidth="1"/>
    <col min="5389" max="5633" width="9.109375" style="1"/>
    <col min="5634" max="5634" width="5.44140625" style="1" customWidth="1"/>
    <col min="5635" max="5635" width="9.44140625" style="1" customWidth="1"/>
    <col min="5636" max="5636" width="13.5546875" style="1" customWidth="1"/>
    <col min="5637" max="5637" width="10.88671875" style="1" customWidth="1"/>
    <col min="5638" max="5638" width="13.88671875" style="1" bestFit="1" customWidth="1"/>
    <col min="5639" max="5639" width="25.88671875" style="1" customWidth="1"/>
    <col min="5640" max="5640" width="8" style="1" bestFit="1" customWidth="1"/>
    <col min="5641" max="5643" width="7" style="1" customWidth="1"/>
    <col min="5644" max="5644" width="7.5546875" style="1" customWidth="1"/>
    <col min="5645" max="5889" width="9.109375" style="1"/>
    <col min="5890" max="5890" width="5.44140625" style="1" customWidth="1"/>
    <col min="5891" max="5891" width="9.44140625" style="1" customWidth="1"/>
    <col min="5892" max="5892" width="13.5546875" style="1" customWidth="1"/>
    <col min="5893" max="5893" width="10.88671875" style="1" customWidth="1"/>
    <col min="5894" max="5894" width="13.88671875" style="1" bestFit="1" customWidth="1"/>
    <col min="5895" max="5895" width="25.88671875" style="1" customWidth="1"/>
    <col min="5896" max="5896" width="8" style="1" bestFit="1" customWidth="1"/>
    <col min="5897" max="5899" width="7" style="1" customWidth="1"/>
    <col min="5900" max="5900" width="7.5546875" style="1" customWidth="1"/>
    <col min="5901" max="6145" width="9.109375" style="1"/>
    <col min="6146" max="6146" width="5.44140625" style="1" customWidth="1"/>
    <col min="6147" max="6147" width="9.44140625" style="1" customWidth="1"/>
    <col min="6148" max="6148" width="13.5546875" style="1" customWidth="1"/>
    <col min="6149" max="6149" width="10.88671875" style="1" customWidth="1"/>
    <col min="6150" max="6150" width="13.88671875" style="1" bestFit="1" customWidth="1"/>
    <col min="6151" max="6151" width="25.88671875" style="1" customWidth="1"/>
    <col min="6152" max="6152" width="8" style="1" bestFit="1" customWidth="1"/>
    <col min="6153" max="6155" width="7" style="1" customWidth="1"/>
    <col min="6156" max="6156" width="7.5546875" style="1" customWidth="1"/>
    <col min="6157" max="6401" width="9.109375" style="1"/>
    <col min="6402" max="6402" width="5.44140625" style="1" customWidth="1"/>
    <col min="6403" max="6403" width="9.44140625" style="1" customWidth="1"/>
    <col min="6404" max="6404" width="13.5546875" style="1" customWidth="1"/>
    <col min="6405" max="6405" width="10.88671875" style="1" customWidth="1"/>
    <col min="6406" max="6406" width="13.88671875" style="1" bestFit="1" customWidth="1"/>
    <col min="6407" max="6407" width="25.88671875" style="1" customWidth="1"/>
    <col min="6408" max="6408" width="8" style="1" bestFit="1" customWidth="1"/>
    <col min="6409" max="6411" width="7" style="1" customWidth="1"/>
    <col min="6412" max="6412" width="7.5546875" style="1" customWidth="1"/>
    <col min="6413" max="6657" width="9.109375" style="1"/>
    <col min="6658" max="6658" width="5.44140625" style="1" customWidth="1"/>
    <col min="6659" max="6659" width="9.44140625" style="1" customWidth="1"/>
    <col min="6660" max="6660" width="13.5546875" style="1" customWidth="1"/>
    <col min="6661" max="6661" width="10.88671875" style="1" customWidth="1"/>
    <col min="6662" max="6662" width="13.88671875" style="1" bestFit="1" customWidth="1"/>
    <col min="6663" max="6663" width="25.88671875" style="1" customWidth="1"/>
    <col min="6664" max="6664" width="8" style="1" bestFit="1" customWidth="1"/>
    <col min="6665" max="6667" width="7" style="1" customWidth="1"/>
    <col min="6668" max="6668" width="7.5546875" style="1" customWidth="1"/>
    <col min="6669" max="6913" width="9.109375" style="1"/>
    <col min="6914" max="6914" width="5.44140625" style="1" customWidth="1"/>
    <col min="6915" max="6915" width="9.44140625" style="1" customWidth="1"/>
    <col min="6916" max="6916" width="13.5546875" style="1" customWidth="1"/>
    <col min="6917" max="6917" width="10.88671875" style="1" customWidth="1"/>
    <col min="6918" max="6918" width="13.88671875" style="1" bestFit="1" customWidth="1"/>
    <col min="6919" max="6919" width="25.88671875" style="1" customWidth="1"/>
    <col min="6920" max="6920" width="8" style="1" bestFit="1" customWidth="1"/>
    <col min="6921" max="6923" width="7" style="1" customWidth="1"/>
    <col min="6924" max="6924" width="7.5546875" style="1" customWidth="1"/>
    <col min="6925" max="7169" width="9.109375" style="1"/>
    <col min="7170" max="7170" width="5.44140625" style="1" customWidth="1"/>
    <col min="7171" max="7171" width="9.44140625" style="1" customWidth="1"/>
    <col min="7172" max="7172" width="13.5546875" style="1" customWidth="1"/>
    <col min="7173" max="7173" width="10.88671875" style="1" customWidth="1"/>
    <col min="7174" max="7174" width="13.88671875" style="1" bestFit="1" customWidth="1"/>
    <col min="7175" max="7175" width="25.88671875" style="1" customWidth="1"/>
    <col min="7176" max="7176" width="8" style="1" bestFit="1" customWidth="1"/>
    <col min="7177" max="7179" width="7" style="1" customWidth="1"/>
    <col min="7180" max="7180" width="7.5546875" style="1" customWidth="1"/>
    <col min="7181" max="7425" width="9.109375" style="1"/>
    <col min="7426" max="7426" width="5.44140625" style="1" customWidth="1"/>
    <col min="7427" max="7427" width="9.44140625" style="1" customWidth="1"/>
    <col min="7428" max="7428" width="13.5546875" style="1" customWidth="1"/>
    <col min="7429" max="7429" width="10.88671875" style="1" customWidth="1"/>
    <col min="7430" max="7430" width="13.88671875" style="1" bestFit="1" customWidth="1"/>
    <col min="7431" max="7431" width="25.88671875" style="1" customWidth="1"/>
    <col min="7432" max="7432" width="8" style="1" bestFit="1" customWidth="1"/>
    <col min="7433" max="7435" width="7" style="1" customWidth="1"/>
    <col min="7436" max="7436" width="7.5546875" style="1" customWidth="1"/>
    <col min="7437" max="7681" width="9.109375" style="1"/>
    <col min="7682" max="7682" width="5.44140625" style="1" customWidth="1"/>
    <col min="7683" max="7683" width="9.44140625" style="1" customWidth="1"/>
    <col min="7684" max="7684" width="13.5546875" style="1" customWidth="1"/>
    <col min="7685" max="7685" width="10.88671875" style="1" customWidth="1"/>
    <col min="7686" max="7686" width="13.88671875" style="1" bestFit="1" customWidth="1"/>
    <col min="7687" max="7687" width="25.88671875" style="1" customWidth="1"/>
    <col min="7688" max="7688" width="8" style="1" bestFit="1" customWidth="1"/>
    <col min="7689" max="7691" width="7" style="1" customWidth="1"/>
    <col min="7692" max="7692" width="7.5546875" style="1" customWidth="1"/>
    <col min="7693" max="7937" width="9.109375" style="1"/>
    <col min="7938" max="7938" width="5.44140625" style="1" customWidth="1"/>
    <col min="7939" max="7939" width="9.44140625" style="1" customWidth="1"/>
    <col min="7940" max="7940" width="13.5546875" style="1" customWidth="1"/>
    <col min="7941" max="7941" width="10.88671875" style="1" customWidth="1"/>
    <col min="7942" max="7942" width="13.88671875" style="1" bestFit="1" customWidth="1"/>
    <col min="7943" max="7943" width="25.88671875" style="1" customWidth="1"/>
    <col min="7944" max="7944" width="8" style="1" bestFit="1" customWidth="1"/>
    <col min="7945" max="7947" width="7" style="1" customWidth="1"/>
    <col min="7948" max="7948" width="7.5546875" style="1" customWidth="1"/>
    <col min="7949" max="8193" width="9.109375" style="1"/>
    <col min="8194" max="8194" width="5.44140625" style="1" customWidth="1"/>
    <col min="8195" max="8195" width="9.44140625" style="1" customWidth="1"/>
    <col min="8196" max="8196" width="13.5546875" style="1" customWidth="1"/>
    <col min="8197" max="8197" width="10.88671875" style="1" customWidth="1"/>
    <col min="8198" max="8198" width="13.88671875" style="1" bestFit="1" customWidth="1"/>
    <col min="8199" max="8199" width="25.88671875" style="1" customWidth="1"/>
    <col min="8200" max="8200" width="8" style="1" bestFit="1" customWidth="1"/>
    <col min="8201" max="8203" width="7" style="1" customWidth="1"/>
    <col min="8204" max="8204" width="7.5546875" style="1" customWidth="1"/>
    <col min="8205" max="8449" width="9.109375" style="1"/>
    <col min="8450" max="8450" width="5.44140625" style="1" customWidth="1"/>
    <col min="8451" max="8451" width="9.44140625" style="1" customWidth="1"/>
    <col min="8452" max="8452" width="13.5546875" style="1" customWidth="1"/>
    <col min="8453" max="8453" width="10.88671875" style="1" customWidth="1"/>
    <col min="8454" max="8454" width="13.88671875" style="1" bestFit="1" customWidth="1"/>
    <col min="8455" max="8455" width="25.88671875" style="1" customWidth="1"/>
    <col min="8456" max="8456" width="8" style="1" bestFit="1" customWidth="1"/>
    <col min="8457" max="8459" width="7" style="1" customWidth="1"/>
    <col min="8460" max="8460" width="7.5546875" style="1" customWidth="1"/>
    <col min="8461" max="8705" width="9.109375" style="1"/>
    <col min="8706" max="8706" width="5.44140625" style="1" customWidth="1"/>
    <col min="8707" max="8707" width="9.44140625" style="1" customWidth="1"/>
    <col min="8708" max="8708" width="13.5546875" style="1" customWidth="1"/>
    <col min="8709" max="8709" width="10.88671875" style="1" customWidth="1"/>
    <col min="8710" max="8710" width="13.88671875" style="1" bestFit="1" customWidth="1"/>
    <col min="8711" max="8711" width="25.88671875" style="1" customWidth="1"/>
    <col min="8712" max="8712" width="8" style="1" bestFit="1" customWidth="1"/>
    <col min="8713" max="8715" width="7" style="1" customWidth="1"/>
    <col min="8716" max="8716" width="7.5546875" style="1" customWidth="1"/>
    <col min="8717" max="8961" width="9.109375" style="1"/>
    <col min="8962" max="8962" width="5.44140625" style="1" customWidth="1"/>
    <col min="8963" max="8963" width="9.44140625" style="1" customWidth="1"/>
    <col min="8964" max="8964" width="13.5546875" style="1" customWidth="1"/>
    <col min="8965" max="8965" width="10.88671875" style="1" customWidth="1"/>
    <col min="8966" max="8966" width="13.88671875" style="1" bestFit="1" customWidth="1"/>
    <col min="8967" max="8967" width="25.88671875" style="1" customWidth="1"/>
    <col min="8968" max="8968" width="8" style="1" bestFit="1" customWidth="1"/>
    <col min="8969" max="8971" width="7" style="1" customWidth="1"/>
    <col min="8972" max="8972" width="7.5546875" style="1" customWidth="1"/>
    <col min="8973" max="9217" width="9.109375" style="1"/>
    <col min="9218" max="9218" width="5.44140625" style="1" customWidth="1"/>
    <col min="9219" max="9219" width="9.44140625" style="1" customWidth="1"/>
    <col min="9220" max="9220" width="13.5546875" style="1" customWidth="1"/>
    <col min="9221" max="9221" width="10.88671875" style="1" customWidth="1"/>
    <col min="9222" max="9222" width="13.88671875" style="1" bestFit="1" customWidth="1"/>
    <col min="9223" max="9223" width="25.88671875" style="1" customWidth="1"/>
    <col min="9224" max="9224" width="8" style="1" bestFit="1" customWidth="1"/>
    <col min="9225" max="9227" width="7" style="1" customWidth="1"/>
    <col min="9228" max="9228" width="7.5546875" style="1" customWidth="1"/>
    <col min="9229" max="9473" width="9.109375" style="1"/>
    <col min="9474" max="9474" width="5.44140625" style="1" customWidth="1"/>
    <col min="9475" max="9475" width="9.44140625" style="1" customWidth="1"/>
    <col min="9476" max="9476" width="13.5546875" style="1" customWidth="1"/>
    <col min="9477" max="9477" width="10.88671875" style="1" customWidth="1"/>
    <col min="9478" max="9478" width="13.88671875" style="1" bestFit="1" customWidth="1"/>
    <col min="9479" max="9479" width="25.88671875" style="1" customWidth="1"/>
    <col min="9480" max="9480" width="8" style="1" bestFit="1" customWidth="1"/>
    <col min="9481" max="9483" width="7" style="1" customWidth="1"/>
    <col min="9484" max="9484" width="7.5546875" style="1" customWidth="1"/>
    <col min="9485" max="9729" width="9.109375" style="1"/>
    <col min="9730" max="9730" width="5.44140625" style="1" customWidth="1"/>
    <col min="9731" max="9731" width="9.44140625" style="1" customWidth="1"/>
    <col min="9732" max="9732" width="13.5546875" style="1" customWidth="1"/>
    <col min="9733" max="9733" width="10.88671875" style="1" customWidth="1"/>
    <col min="9734" max="9734" width="13.88671875" style="1" bestFit="1" customWidth="1"/>
    <col min="9735" max="9735" width="25.88671875" style="1" customWidth="1"/>
    <col min="9736" max="9736" width="8" style="1" bestFit="1" customWidth="1"/>
    <col min="9737" max="9739" width="7" style="1" customWidth="1"/>
    <col min="9740" max="9740" width="7.5546875" style="1" customWidth="1"/>
    <col min="9741" max="9985" width="9.109375" style="1"/>
    <col min="9986" max="9986" width="5.44140625" style="1" customWidth="1"/>
    <col min="9987" max="9987" width="9.44140625" style="1" customWidth="1"/>
    <col min="9988" max="9988" width="13.5546875" style="1" customWidth="1"/>
    <col min="9989" max="9989" width="10.88671875" style="1" customWidth="1"/>
    <col min="9990" max="9990" width="13.88671875" style="1" bestFit="1" customWidth="1"/>
    <col min="9991" max="9991" width="25.88671875" style="1" customWidth="1"/>
    <col min="9992" max="9992" width="8" style="1" bestFit="1" customWidth="1"/>
    <col min="9993" max="9995" width="7" style="1" customWidth="1"/>
    <col min="9996" max="9996" width="7.5546875" style="1" customWidth="1"/>
    <col min="9997" max="10241" width="9.109375" style="1"/>
    <col min="10242" max="10242" width="5.44140625" style="1" customWidth="1"/>
    <col min="10243" max="10243" width="9.44140625" style="1" customWidth="1"/>
    <col min="10244" max="10244" width="13.5546875" style="1" customWidth="1"/>
    <col min="10245" max="10245" width="10.88671875" style="1" customWidth="1"/>
    <col min="10246" max="10246" width="13.88671875" style="1" bestFit="1" customWidth="1"/>
    <col min="10247" max="10247" width="25.88671875" style="1" customWidth="1"/>
    <col min="10248" max="10248" width="8" style="1" bestFit="1" customWidth="1"/>
    <col min="10249" max="10251" width="7" style="1" customWidth="1"/>
    <col min="10252" max="10252" width="7.5546875" style="1" customWidth="1"/>
    <col min="10253" max="10497" width="9.109375" style="1"/>
    <col min="10498" max="10498" width="5.44140625" style="1" customWidth="1"/>
    <col min="10499" max="10499" width="9.44140625" style="1" customWidth="1"/>
    <col min="10500" max="10500" width="13.5546875" style="1" customWidth="1"/>
    <col min="10501" max="10501" width="10.88671875" style="1" customWidth="1"/>
    <col min="10502" max="10502" width="13.88671875" style="1" bestFit="1" customWidth="1"/>
    <col min="10503" max="10503" width="25.88671875" style="1" customWidth="1"/>
    <col min="10504" max="10504" width="8" style="1" bestFit="1" customWidth="1"/>
    <col min="10505" max="10507" width="7" style="1" customWidth="1"/>
    <col min="10508" max="10508" width="7.5546875" style="1" customWidth="1"/>
    <col min="10509" max="10753" width="9.109375" style="1"/>
    <col min="10754" max="10754" width="5.44140625" style="1" customWidth="1"/>
    <col min="10755" max="10755" width="9.44140625" style="1" customWidth="1"/>
    <col min="10756" max="10756" width="13.5546875" style="1" customWidth="1"/>
    <col min="10757" max="10757" width="10.88671875" style="1" customWidth="1"/>
    <col min="10758" max="10758" width="13.88671875" style="1" bestFit="1" customWidth="1"/>
    <col min="10759" max="10759" width="25.88671875" style="1" customWidth="1"/>
    <col min="10760" max="10760" width="8" style="1" bestFit="1" customWidth="1"/>
    <col min="10761" max="10763" width="7" style="1" customWidth="1"/>
    <col min="10764" max="10764" width="7.5546875" style="1" customWidth="1"/>
    <col min="10765" max="11009" width="9.109375" style="1"/>
    <col min="11010" max="11010" width="5.44140625" style="1" customWidth="1"/>
    <col min="11011" max="11011" width="9.44140625" style="1" customWidth="1"/>
    <col min="11012" max="11012" width="13.5546875" style="1" customWidth="1"/>
    <col min="11013" max="11013" width="10.88671875" style="1" customWidth="1"/>
    <col min="11014" max="11014" width="13.88671875" style="1" bestFit="1" customWidth="1"/>
    <col min="11015" max="11015" width="25.88671875" style="1" customWidth="1"/>
    <col min="11016" max="11016" width="8" style="1" bestFit="1" customWidth="1"/>
    <col min="11017" max="11019" width="7" style="1" customWidth="1"/>
    <col min="11020" max="11020" width="7.5546875" style="1" customWidth="1"/>
    <col min="11021" max="11265" width="9.109375" style="1"/>
    <col min="11266" max="11266" width="5.44140625" style="1" customWidth="1"/>
    <col min="11267" max="11267" width="9.44140625" style="1" customWidth="1"/>
    <col min="11268" max="11268" width="13.5546875" style="1" customWidth="1"/>
    <col min="11269" max="11269" width="10.88671875" style="1" customWidth="1"/>
    <col min="11270" max="11270" width="13.88671875" style="1" bestFit="1" customWidth="1"/>
    <col min="11271" max="11271" width="25.88671875" style="1" customWidth="1"/>
    <col min="11272" max="11272" width="8" style="1" bestFit="1" customWidth="1"/>
    <col min="11273" max="11275" width="7" style="1" customWidth="1"/>
    <col min="11276" max="11276" width="7.5546875" style="1" customWidth="1"/>
    <col min="11277" max="11521" width="9.109375" style="1"/>
    <col min="11522" max="11522" width="5.44140625" style="1" customWidth="1"/>
    <col min="11523" max="11523" width="9.44140625" style="1" customWidth="1"/>
    <col min="11524" max="11524" width="13.5546875" style="1" customWidth="1"/>
    <col min="11525" max="11525" width="10.88671875" style="1" customWidth="1"/>
    <col min="11526" max="11526" width="13.88671875" style="1" bestFit="1" customWidth="1"/>
    <col min="11527" max="11527" width="25.88671875" style="1" customWidth="1"/>
    <col min="11528" max="11528" width="8" style="1" bestFit="1" customWidth="1"/>
    <col min="11529" max="11531" width="7" style="1" customWidth="1"/>
    <col min="11532" max="11532" width="7.5546875" style="1" customWidth="1"/>
    <col min="11533" max="11777" width="9.109375" style="1"/>
    <col min="11778" max="11778" width="5.44140625" style="1" customWidth="1"/>
    <col min="11779" max="11779" width="9.44140625" style="1" customWidth="1"/>
    <col min="11780" max="11780" width="13.5546875" style="1" customWidth="1"/>
    <col min="11781" max="11781" width="10.88671875" style="1" customWidth="1"/>
    <col min="11782" max="11782" width="13.88671875" style="1" bestFit="1" customWidth="1"/>
    <col min="11783" max="11783" width="25.88671875" style="1" customWidth="1"/>
    <col min="11784" max="11784" width="8" style="1" bestFit="1" customWidth="1"/>
    <col min="11785" max="11787" width="7" style="1" customWidth="1"/>
    <col min="11788" max="11788" width="7.5546875" style="1" customWidth="1"/>
    <col min="11789" max="12033" width="9.109375" style="1"/>
    <col min="12034" max="12034" width="5.44140625" style="1" customWidth="1"/>
    <col min="12035" max="12035" width="9.44140625" style="1" customWidth="1"/>
    <col min="12036" max="12036" width="13.5546875" style="1" customWidth="1"/>
    <col min="12037" max="12037" width="10.88671875" style="1" customWidth="1"/>
    <col min="12038" max="12038" width="13.88671875" style="1" bestFit="1" customWidth="1"/>
    <col min="12039" max="12039" width="25.88671875" style="1" customWidth="1"/>
    <col min="12040" max="12040" width="8" style="1" bestFit="1" customWidth="1"/>
    <col min="12041" max="12043" width="7" style="1" customWidth="1"/>
    <col min="12044" max="12044" width="7.5546875" style="1" customWidth="1"/>
    <col min="12045" max="12289" width="9.109375" style="1"/>
    <col min="12290" max="12290" width="5.44140625" style="1" customWidth="1"/>
    <col min="12291" max="12291" width="9.44140625" style="1" customWidth="1"/>
    <col min="12292" max="12292" width="13.5546875" style="1" customWidth="1"/>
    <col min="12293" max="12293" width="10.88671875" style="1" customWidth="1"/>
    <col min="12294" max="12294" width="13.88671875" style="1" bestFit="1" customWidth="1"/>
    <col min="12295" max="12295" width="25.88671875" style="1" customWidth="1"/>
    <col min="12296" max="12296" width="8" style="1" bestFit="1" customWidth="1"/>
    <col min="12297" max="12299" width="7" style="1" customWidth="1"/>
    <col min="12300" max="12300" width="7.5546875" style="1" customWidth="1"/>
    <col min="12301" max="12545" width="9.109375" style="1"/>
    <col min="12546" max="12546" width="5.44140625" style="1" customWidth="1"/>
    <col min="12547" max="12547" width="9.44140625" style="1" customWidth="1"/>
    <col min="12548" max="12548" width="13.5546875" style="1" customWidth="1"/>
    <col min="12549" max="12549" width="10.88671875" style="1" customWidth="1"/>
    <col min="12550" max="12550" width="13.88671875" style="1" bestFit="1" customWidth="1"/>
    <col min="12551" max="12551" width="25.88671875" style="1" customWidth="1"/>
    <col min="12552" max="12552" width="8" style="1" bestFit="1" customWidth="1"/>
    <col min="12553" max="12555" width="7" style="1" customWidth="1"/>
    <col min="12556" max="12556" width="7.5546875" style="1" customWidth="1"/>
    <col min="12557" max="12801" width="9.109375" style="1"/>
    <col min="12802" max="12802" width="5.44140625" style="1" customWidth="1"/>
    <col min="12803" max="12803" width="9.44140625" style="1" customWidth="1"/>
    <col min="12804" max="12804" width="13.5546875" style="1" customWidth="1"/>
    <col min="12805" max="12805" width="10.88671875" style="1" customWidth="1"/>
    <col min="12806" max="12806" width="13.88671875" style="1" bestFit="1" customWidth="1"/>
    <col min="12807" max="12807" width="25.88671875" style="1" customWidth="1"/>
    <col min="12808" max="12808" width="8" style="1" bestFit="1" customWidth="1"/>
    <col min="12809" max="12811" width="7" style="1" customWidth="1"/>
    <col min="12812" max="12812" width="7.5546875" style="1" customWidth="1"/>
    <col min="12813" max="13057" width="9.109375" style="1"/>
    <col min="13058" max="13058" width="5.44140625" style="1" customWidth="1"/>
    <col min="13059" max="13059" width="9.44140625" style="1" customWidth="1"/>
    <col min="13060" max="13060" width="13.5546875" style="1" customWidth="1"/>
    <col min="13061" max="13061" width="10.88671875" style="1" customWidth="1"/>
    <col min="13062" max="13062" width="13.88671875" style="1" bestFit="1" customWidth="1"/>
    <col min="13063" max="13063" width="25.88671875" style="1" customWidth="1"/>
    <col min="13064" max="13064" width="8" style="1" bestFit="1" customWidth="1"/>
    <col min="13065" max="13067" width="7" style="1" customWidth="1"/>
    <col min="13068" max="13068" width="7.5546875" style="1" customWidth="1"/>
    <col min="13069" max="13313" width="9.109375" style="1"/>
    <col min="13314" max="13314" width="5.44140625" style="1" customWidth="1"/>
    <col min="13315" max="13315" width="9.44140625" style="1" customWidth="1"/>
    <col min="13316" max="13316" width="13.5546875" style="1" customWidth="1"/>
    <col min="13317" max="13317" width="10.88671875" style="1" customWidth="1"/>
    <col min="13318" max="13318" width="13.88671875" style="1" bestFit="1" customWidth="1"/>
    <col min="13319" max="13319" width="25.88671875" style="1" customWidth="1"/>
    <col min="13320" max="13320" width="8" style="1" bestFit="1" customWidth="1"/>
    <col min="13321" max="13323" width="7" style="1" customWidth="1"/>
    <col min="13324" max="13324" width="7.5546875" style="1" customWidth="1"/>
    <col min="13325" max="13569" width="9.109375" style="1"/>
    <col min="13570" max="13570" width="5.44140625" style="1" customWidth="1"/>
    <col min="13571" max="13571" width="9.44140625" style="1" customWidth="1"/>
    <col min="13572" max="13572" width="13.5546875" style="1" customWidth="1"/>
    <col min="13573" max="13573" width="10.88671875" style="1" customWidth="1"/>
    <col min="13574" max="13574" width="13.88671875" style="1" bestFit="1" customWidth="1"/>
    <col min="13575" max="13575" width="25.88671875" style="1" customWidth="1"/>
    <col min="13576" max="13576" width="8" style="1" bestFit="1" customWidth="1"/>
    <col min="13577" max="13579" width="7" style="1" customWidth="1"/>
    <col min="13580" max="13580" width="7.5546875" style="1" customWidth="1"/>
    <col min="13581" max="13825" width="9.109375" style="1"/>
    <col min="13826" max="13826" width="5.44140625" style="1" customWidth="1"/>
    <col min="13827" max="13827" width="9.44140625" style="1" customWidth="1"/>
    <col min="13828" max="13828" width="13.5546875" style="1" customWidth="1"/>
    <col min="13829" max="13829" width="10.88671875" style="1" customWidth="1"/>
    <col min="13830" max="13830" width="13.88671875" style="1" bestFit="1" customWidth="1"/>
    <col min="13831" max="13831" width="25.88671875" style="1" customWidth="1"/>
    <col min="13832" max="13832" width="8" style="1" bestFit="1" customWidth="1"/>
    <col min="13833" max="13835" width="7" style="1" customWidth="1"/>
    <col min="13836" max="13836" width="7.5546875" style="1" customWidth="1"/>
    <col min="13837" max="14081" width="9.109375" style="1"/>
    <col min="14082" max="14082" width="5.44140625" style="1" customWidth="1"/>
    <col min="14083" max="14083" width="9.44140625" style="1" customWidth="1"/>
    <col min="14084" max="14084" width="13.5546875" style="1" customWidth="1"/>
    <col min="14085" max="14085" width="10.88671875" style="1" customWidth="1"/>
    <col min="14086" max="14086" width="13.88671875" style="1" bestFit="1" customWidth="1"/>
    <col min="14087" max="14087" width="25.88671875" style="1" customWidth="1"/>
    <col min="14088" max="14088" width="8" style="1" bestFit="1" customWidth="1"/>
    <col min="14089" max="14091" width="7" style="1" customWidth="1"/>
    <col min="14092" max="14092" width="7.5546875" style="1" customWidth="1"/>
    <col min="14093" max="14337" width="9.109375" style="1"/>
    <col min="14338" max="14338" width="5.44140625" style="1" customWidth="1"/>
    <col min="14339" max="14339" width="9.44140625" style="1" customWidth="1"/>
    <col min="14340" max="14340" width="13.5546875" style="1" customWidth="1"/>
    <col min="14341" max="14341" width="10.88671875" style="1" customWidth="1"/>
    <col min="14342" max="14342" width="13.88671875" style="1" bestFit="1" customWidth="1"/>
    <col min="14343" max="14343" width="25.88671875" style="1" customWidth="1"/>
    <col min="14344" max="14344" width="8" style="1" bestFit="1" customWidth="1"/>
    <col min="14345" max="14347" width="7" style="1" customWidth="1"/>
    <col min="14348" max="14348" width="7.5546875" style="1" customWidth="1"/>
    <col min="14349" max="14593" width="9.109375" style="1"/>
    <col min="14594" max="14594" width="5.44140625" style="1" customWidth="1"/>
    <col min="14595" max="14595" width="9.44140625" style="1" customWidth="1"/>
    <col min="14596" max="14596" width="13.5546875" style="1" customWidth="1"/>
    <col min="14597" max="14597" width="10.88671875" style="1" customWidth="1"/>
    <col min="14598" max="14598" width="13.88671875" style="1" bestFit="1" customWidth="1"/>
    <col min="14599" max="14599" width="25.88671875" style="1" customWidth="1"/>
    <col min="14600" max="14600" width="8" style="1" bestFit="1" customWidth="1"/>
    <col min="14601" max="14603" width="7" style="1" customWidth="1"/>
    <col min="14604" max="14604" width="7.5546875" style="1" customWidth="1"/>
    <col min="14605" max="14849" width="9.109375" style="1"/>
    <col min="14850" max="14850" width="5.44140625" style="1" customWidth="1"/>
    <col min="14851" max="14851" width="9.44140625" style="1" customWidth="1"/>
    <col min="14852" max="14852" width="13.5546875" style="1" customWidth="1"/>
    <col min="14853" max="14853" width="10.88671875" style="1" customWidth="1"/>
    <col min="14854" max="14854" width="13.88671875" style="1" bestFit="1" customWidth="1"/>
    <col min="14855" max="14855" width="25.88671875" style="1" customWidth="1"/>
    <col min="14856" max="14856" width="8" style="1" bestFit="1" customWidth="1"/>
    <col min="14857" max="14859" width="7" style="1" customWidth="1"/>
    <col min="14860" max="14860" width="7.5546875" style="1" customWidth="1"/>
    <col min="14861" max="15105" width="9.109375" style="1"/>
    <col min="15106" max="15106" width="5.44140625" style="1" customWidth="1"/>
    <col min="15107" max="15107" width="9.44140625" style="1" customWidth="1"/>
    <col min="15108" max="15108" width="13.5546875" style="1" customWidth="1"/>
    <col min="15109" max="15109" width="10.88671875" style="1" customWidth="1"/>
    <col min="15110" max="15110" width="13.88671875" style="1" bestFit="1" customWidth="1"/>
    <col min="15111" max="15111" width="25.88671875" style="1" customWidth="1"/>
    <col min="15112" max="15112" width="8" style="1" bestFit="1" customWidth="1"/>
    <col min="15113" max="15115" width="7" style="1" customWidth="1"/>
    <col min="15116" max="15116" width="7.5546875" style="1" customWidth="1"/>
    <col min="15117" max="15361" width="9.109375" style="1"/>
    <col min="15362" max="15362" width="5.44140625" style="1" customWidth="1"/>
    <col min="15363" max="15363" width="9.44140625" style="1" customWidth="1"/>
    <col min="15364" max="15364" width="13.5546875" style="1" customWidth="1"/>
    <col min="15365" max="15365" width="10.88671875" style="1" customWidth="1"/>
    <col min="15366" max="15366" width="13.88671875" style="1" bestFit="1" customWidth="1"/>
    <col min="15367" max="15367" width="25.88671875" style="1" customWidth="1"/>
    <col min="15368" max="15368" width="8" style="1" bestFit="1" customWidth="1"/>
    <col min="15369" max="15371" width="7" style="1" customWidth="1"/>
    <col min="15372" max="15372" width="7.5546875" style="1" customWidth="1"/>
    <col min="15373" max="15617" width="9.109375" style="1"/>
    <col min="15618" max="15618" width="5.44140625" style="1" customWidth="1"/>
    <col min="15619" max="15619" width="9.44140625" style="1" customWidth="1"/>
    <col min="15620" max="15620" width="13.5546875" style="1" customWidth="1"/>
    <col min="15621" max="15621" width="10.88671875" style="1" customWidth="1"/>
    <col min="15622" max="15622" width="13.88671875" style="1" bestFit="1" customWidth="1"/>
    <col min="15623" max="15623" width="25.88671875" style="1" customWidth="1"/>
    <col min="15624" max="15624" width="8" style="1" bestFit="1" customWidth="1"/>
    <col min="15625" max="15627" width="7" style="1" customWidth="1"/>
    <col min="15628" max="15628" width="7.5546875" style="1" customWidth="1"/>
    <col min="15629" max="15873" width="9.109375" style="1"/>
    <col min="15874" max="15874" width="5.44140625" style="1" customWidth="1"/>
    <col min="15875" max="15875" width="9.44140625" style="1" customWidth="1"/>
    <col min="15876" max="15876" width="13.5546875" style="1" customWidth="1"/>
    <col min="15877" max="15877" width="10.88671875" style="1" customWidth="1"/>
    <col min="15878" max="15878" width="13.88671875" style="1" bestFit="1" customWidth="1"/>
    <col min="15879" max="15879" width="25.88671875" style="1" customWidth="1"/>
    <col min="15880" max="15880" width="8" style="1" bestFit="1" customWidth="1"/>
    <col min="15881" max="15883" width="7" style="1" customWidth="1"/>
    <col min="15884" max="15884" width="7.5546875" style="1" customWidth="1"/>
    <col min="15885" max="16129" width="9.109375" style="1"/>
    <col min="16130" max="16130" width="5.44140625" style="1" customWidth="1"/>
    <col min="16131" max="16131" width="9.44140625" style="1" customWidth="1"/>
    <col min="16132" max="16132" width="13.5546875" style="1" customWidth="1"/>
    <col min="16133" max="16133" width="10.88671875" style="1" customWidth="1"/>
    <col min="16134" max="16134" width="13.88671875" style="1" bestFit="1" customWidth="1"/>
    <col min="16135" max="16135" width="25.88671875" style="1" customWidth="1"/>
    <col min="16136" max="16136" width="8" style="1" bestFit="1" customWidth="1"/>
    <col min="16137" max="16139" width="7" style="1" customWidth="1"/>
    <col min="16140" max="16140" width="7.5546875" style="1" customWidth="1"/>
    <col min="16141" max="16384" width="9.109375" style="1"/>
  </cols>
  <sheetData>
    <row r="1" spans="1:13" ht="17.399999999999999" x14ac:dyDescent="0.3">
      <c r="A1" s="79" t="s">
        <v>271</v>
      </c>
      <c r="B1" s="79"/>
      <c r="C1" s="2"/>
      <c r="F1" s="2"/>
      <c r="G1" s="3"/>
      <c r="H1" s="80" t="s">
        <v>287</v>
      </c>
      <c r="I1" s="4"/>
      <c r="J1" s="1"/>
      <c r="K1" s="1"/>
      <c r="L1" s="1"/>
    </row>
    <row r="2" spans="1:13" s="5" customFormat="1" ht="4.2" x14ac:dyDescent="0.15">
      <c r="C2" s="6"/>
      <c r="F2" s="7"/>
    </row>
    <row r="3" spans="1:13" s="34" customFormat="1" x14ac:dyDescent="0.25">
      <c r="A3" s="119"/>
      <c r="B3" s="119"/>
      <c r="C3" s="120" t="s">
        <v>124</v>
      </c>
      <c r="D3" s="120"/>
      <c r="E3" s="120" t="s">
        <v>90</v>
      </c>
      <c r="F3" s="121"/>
      <c r="G3" s="122"/>
      <c r="H3" s="119"/>
      <c r="I3" s="42"/>
      <c r="J3" s="42"/>
      <c r="K3" s="42"/>
      <c r="M3" s="1"/>
    </row>
    <row r="4" spans="1:13" s="34" customFormat="1" ht="13.8" thickBot="1" x14ac:dyDescent="0.3">
      <c r="A4" s="119"/>
      <c r="B4" s="119"/>
      <c r="C4" s="119"/>
      <c r="D4" s="119"/>
      <c r="E4" s="119"/>
      <c r="F4" s="121"/>
      <c r="G4" s="122"/>
      <c r="H4" s="119"/>
      <c r="I4" s="42"/>
      <c r="J4" s="42"/>
      <c r="K4" s="42"/>
      <c r="M4" s="1"/>
    </row>
    <row r="5" spans="1:13" s="34" customFormat="1" ht="13.8" thickBot="1" x14ac:dyDescent="0.3">
      <c r="A5" s="125" t="s">
        <v>137</v>
      </c>
      <c r="B5" s="133" t="s">
        <v>273</v>
      </c>
      <c r="C5" s="123" t="s">
        <v>0</v>
      </c>
      <c r="D5" s="124" t="s">
        <v>1</v>
      </c>
      <c r="E5" s="125" t="s">
        <v>2</v>
      </c>
      <c r="F5" s="125" t="s">
        <v>3</v>
      </c>
      <c r="G5" s="125" t="s">
        <v>4</v>
      </c>
      <c r="H5" s="126" t="s">
        <v>95</v>
      </c>
      <c r="I5" s="117" t="s">
        <v>283</v>
      </c>
      <c r="J5" s="42"/>
      <c r="K5" s="42"/>
      <c r="M5" s="1"/>
    </row>
    <row r="6" spans="1:13" x14ac:dyDescent="0.25">
      <c r="A6" s="127">
        <v>1</v>
      </c>
      <c r="B6" s="134">
        <v>60</v>
      </c>
      <c r="C6" s="128" t="s">
        <v>52</v>
      </c>
      <c r="D6" s="129" t="s">
        <v>650</v>
      </c>
      <c r="E6" s="130" t="s">
        <v>651</v>
      </c>
      <c r="F6" s="131" t="s">
        <v>682</v>
      </c>
      <c r="G6" s="131" t="s">
        <v>652</v>
      </c>
      <c r="H6" s="148">
        <v>2.3712962962962963E-3</v>
      </c>
      <c r="I6" s="116" t="str">
        <f>IF(ISBLANK(H6),"",IF(H6&lt;=0.00202546296296296,"KSM",IF(H6&lt;=0.00216435185185185,"I A",IF(H6&lt;=0.00233796296296296,"II A",IF(H6&lt;=0.00256944444444444,"III A",IF(H6&lt;=0.00280092592592593,"I JA",IF(H6&lt;=0.00303240740740741,"II JA",IF(H6&lt;=0.00320601851851852,"III JA"))))))))</f>
        <v>III A</v>
      </c>
    </row>
    <row r="7" spans="1:13" x14ac:dyDescent="0.25">
      <c r="A7" s="127">
        <v>2</v>
      </c>
      <c r="B7" s="134">
        <v>44</v>
      </c>
      <c r="C7" s="128" t="s">
        <v>450</v>
      </c>
      <c r="D7" s="129" t="s">
        <v>451</v>
      </c>
      <c r="E7" s="130">
        <v>40423</v>
      </c>
      <c r="F7" s="131" t="s">
        <v>682</v>
      </c>
      <c r="G7" s="131" t="s">
        <v>59</v>
      </c>
      <c r="H7" s="148">
        <v>2.5744212962962964E-3</v>
      </c>
      <c r="I7" s="116" t="str">
        <f t="shared" ref="I7:I10" si="0">IF(ISBLANK(H7),"",IF(H7&lt;=0.00202546296296296,"KSM",IF(H7&lt;=0.00216435185185185,"I A",IF(H7&lt;=0.00233796296296296,"II A",IF(H7&lt;=0.00256944444444444,"III A",IF(H7&lt;=0.00280092592592593,"I JA",IF(H7&lt;=0.00303240740740741,"II JA",IF(H7&lt;=0.00320601851851852,"III JA"))))))))</f>
        <v>I JA</v>
      </c>
    </row>
    <row r="8" spans="1:13" s="42" customFormat="1" x14ac:dyDescent="0.25">
      <c r="A8" s="127">
        <v>3</v>
      </c>
      <c r="B8" s="134">
        <v>23</v>
      </c>
      <c r="C8" s="128" t="s">
        <v>218</v>
      </c>
      <c r="D8" s="129" t="s">
        <v>219</v>
      </c>
      <c r="E8" s="130">
        <v>40396</v>
      </c>
      <c r="F8" s="131" t="s">
        <v>336</v>
      </c>
      <c r="G8" s="131" t="s">
        <v>210</v>
      </c>
      <c r="H8" s="148">
        <v>2.5899305555555554E-3</v>
      </c>
      <c r="I8" s="116" t="str">
        <f t="shared" si="0"/>
        <v>I JA</v>
      </c>
      <c r="L8" s="34"/>
      <c r="M8" s="1"/>
    </row>
    <row r="9" spans="1:13" s="42" customFormat="1" x14ac:dyDescent="0.25">
      <c r="A9" s="127">
        <v>4</v>
      </c>
      <c r="B9" s="134">
        <v>19</v>
      </c>
      <c r="C9" s="128" t="s">
        <v>220</v>
      </c>
      <c r="D9" s="129" t="s">
        <v>221</v>
      </c>
      <c r="E9" s="130">
        <v>40369</v>
      </c>
      <c r="F9" s="131" t="s">
        <v>336</v>
      </c>
      <c r="G9" s="131" t="s">
        <v>341</v>
      </c>
      <c r="H9" s="148">
        <v>2.6254629629629631E-3</v>
      </c>
      <c r="I9" s="116" t="str">
        <f t="shared" si="0"/>
        <v>I JA</v>
      </c>
      <c r="L9" s="34"/>
      <c r="M9" s="1"/>
    </row>
    <row r="10" spans="1:13" x14ac:dyDescent="0.25">
      <c r="A10" s="127">
        <v>5</v>
      </c>
      <c r="B10" s="134">
        <v>50</v>
      </c>
      <c r="C10" s="128" t="s">
        <v>25</v>
      </c>
      <c r="D10" s="129" t="s">
        <v>26</v>
      </c>
      <c r="E10" s="130" t="s">
        <v>524</v>
      </c>
      <c r="F10" s="131" t="s">
        <v>682</v>
      </c>
      <c r="G10" s="131" t="s">
        <v>20</v>
      </c>
      <c r="H10" s="148">
        <v>2.8640046296296295E-3</v>
      </c>
      <c r="I10" s="116" t="str">
        <f t="shared" si="0"/>
        <v>II JA</v>
      </c>
    </row>
    <row r="11" spans="1:13" s="34" customFormat="1" x14ac:dyDescent="0.25">
      <c r="A11" s="119"/>
      <c r="B11" s="119"/>
      <c r="C11" s="120" t="s">
        <v>124</v>
      </c>
      <c r="D11" s="120"/>
      <c r="E11" s="120" t="s">
        <v>91</v>
      </c>
      <c r="F11" s="121"/>
      <c r="G11" s="122"/>
      <c r="H11" s="140"/>
      <c r="I11" s="42"/>
      <c r="J11" s="42"/>
      <c r="K11" s="42"/>
      <c r="M11" s="1"/>
    </row>
    <row r="12" spans="1:13" s="34" customFormat="1" ht="13.8" thickBot="1" x14ac:dyDescent="0.3">
      <c r="A12" s="119"/>
      <c r="B12" s="119"/>
      <c r="C12" s="119"/>
      <c r="D12" s="119"/>
      <c r="E12" s="119"/>
      <c r="F12" s="121"/>
      <c r="G12" s="122"/>
      <c r="H12" s="119"/>
      <c r="I12" s="42"/>
      <c r="J12" s="42"/>
      <c r="K12" s="42"/>
      <c r="M12" s="1"/>
    </row>
    <row r="13" spans="1:13" s="34" customFormat="1" ht="13.8" thickBot="1" x14ac:dyDescent="0.3">
      <c r="A13" s="125" t="s">
        <v>137</v>
      </c>
      <c r="B13" s="133" t="s">
        <v>273</v>
      </c>
      <c r="C13" s="123" t="s">
        <v>0</v>
      </c>
      <c r="D13" s="124" t="s">
        <v>1</v>
      </c>
      <c r="E13" s="125" t="s">
        <v>2</v>
      </c>
      <c r="F13" s="125" t="s">
        <v>3</v>
      </c>
      <c r="G13" s="125" t="s">
        <v>4</v>
      </c>
      <c r="H13" s="126" t="s">
        <v>95</v>
      </c>
      <c r="I13" s="117" t="s">
        <v>283</v>
      </c>
      <c r="J13" s="42"/>
      <c r="K13" s="42"/>
      <c r="M13" s="1"/>
    </row>
    <row r="14" spans="1:13" s="42" customFormat="1" x14ac:dyDescent="0.25">
      <c r="A14" s="127">
        <v>1</v>
      </c>
      <c r="B14" s="134">
        <v>18</v>
      </c>
      <c r="C14" s="128" t="s">
        <v>339</v>
      </c>
      <c r="D14" s="129" t="s">
        <v>340</v>
      </c>
      <c r="E14" s="130">
        <v>40333</v>
      </c>
      <c r="F14" s="131" t="s">
        <v>336</v>
      </c>
      <c r="G14" s="131" t="s">
        <v>341</v>
      </c>
      <c r="H14" s="148">
        <v>2.2196759259259262E-3</v>
      </c>
      <c r="I14" s="116" t="str">
        <f>IF(ISBLANK(H14),"",IF(H14&lt;=0.00171296296296296,"KSM",IF(H14&lt;=0.0018287037037037,"I A",IF(H14&lt;=0.00200393518518519,"II A",IF(H14&lt;=0.00230486111111111,"III A",IF(H14&lt;=0.00258263888888889,"I JA",IF(H14&lt;=0.00282569444444444,"II JA",IF(H14&lt;=0.00301087962962963,"III JA"))))))))</f>
        <v>III A</v>
      </c>
      <c r="L14" s="34"/>
      <c r="M14" s="1"/>
    </row>
    <row r="15" spans="1:13" s="42" customFormat="1" x14ac:dyDescent="0.25">
      <c r="A15" s="127">
        <v>2</v>
      </c>
      <c r="B15" s="134">
        <v>41</v>
      </c>
      <c r="C15" s="128" t="s">
        <v>154</v>
      </c>
      <c r="D15" s="129" t="s">
        <v>155</v>
      </c>
      <c r="E15" s="130">
        <v>40452</v>
      </c>
      <c r="F15" s="131" t="s">
        <v>682</v>
      </c>
      <c r="G15" s="131" t="s">
        <v>59</v>
      </c>
      <c r="H15" s="148">
        <v>2.3394675925925926E-3</v>
      </c>
      <c r="I15" s="116" t="str">
        <f t="shared" ref="I15:I20" si="1">IF(ISBLANK(H15),"",IF(H15&lt;=0.00171296296296296,"KSM",IF(H15&lt;=0.0018287037037037,"I A",IF(H15&lt;=0.00200393518518519,"II A",IF(H15&lt;=0.00230486111111111,"III A",IF(H15&lt;=0.00258263888888889,"I JA",IF(H15&lt;=0.00282569444444444,"II JA",IF(H15&lt;=0.00301087962962963,"III JA"))))))))</f>
        <v>I JA</v>
      </c>
      <c r="L15" s="34"/>
      <c r="M15" s="1"/>
    </row>
    <row r="16" spans="1:13" s="42" customFormat="1" x14ac:dyDescent="0.25">
      <c r="A16" s="127">
        <v>3</v>
      </c>
      <c r="B16" s="134">
        <v>66</v>
      </c>
      <c r="C16" s="128" t="s">
        <v>7</v>
      </c>
      <c r="D16" s="129" t="s">
        <v>704</v>
      </c>
      <c r="E16" s="130">
        <v>40480</v>
      </c>
      <c r="F16" s="131" t="s">
        <v>683</v>
      </c>
      <c r="G16" s="131" t="s">
        <v>702</v>
      </c>
      <c r="H16" s="148">
        <v>2.3733796296296294E-3</v>
      </c>
      <c r="I16" s="116" t="str">
        <f t="shared" si="1"/>
        <v>I JA</v>
      </c>
      <c r="L16" s="34"/>
      <c r="M16" s="1"/>
    </row>
    <row r="17" spans="1:13" s="42" customFormat="1" x14ac:dyDescent="0.25">
      <c r="A17" s="127">
        <v>4</v>
      </c>
      <c r="B17" s="134">
        <v>10</v>
      </c>
      <c r="C17" s="128" t="s">
        <v>51</v>
      </c>
      <c r="D17" s="129" t="s">
        <v>291</v>
      </c>
      <c r="E17" s="130" t="s">
        <v>292</v>
      </c>
      <c r="F17" s="131" t="s">
        <v>681</v>
      </c>
      <c r="G17" s="131" t="s">
        <v>293</v>
      </c>
      <c r="H17" s="148">
        <v>2.4380787037037036E-3</v>
      </c>
      <c r="I17" s="116" t="str">
        <f t="shared" si="1"/>
        <v>I JA</v>
      </c>
      <c r="L17" s="34"/>
      <c r="M17" s="1"/>
    </row>
    <row r="18" spans="1:13" s="42" customFormat="1" x14ac:dyDescent="0.25">
      <c r="A18" s="127">
        <v>5</v>
      </c>
      <c r="B18" s="134">
        <v>29</v>
      </c>
      <c r="C18" s="128" t="s">
        <v>7</v>
      </c>
      <c r="D18" s="129" t="s">
        <v>191</v>
      </c>
      <c r="E18" s="130">
        <v>40535</v>
      </c>
      <c r="F18" s="131" t="s">
        <v>682</v>
      </c>
      <c r="G18" s="131" t="s">
        <v>686</v>
      </c>
      <c r="H18" s="148">
        <v>2.6302083333333334E-3</v>
      </c>
      <c r="I18" s="116" t="str">
        <f t="shared" si="1"/>
        <v>II JA</v>
      </c>
      <c r="L18" s="34"/>
      <c r="M18" s="1"/>
    </row>
    <row r="19" spans="1:13" s="42" customFormat="1" x14ac:dyDescent="0.25">
      <c r="A19" s="127">
        <v>6</v>
      </c>
      <c r="B19" s="134">
        <v>11</v>
      </c>
      <c r="C19" s="128" t="s">
        <v>82</v>
      </c>
      <c r="D19" s="129" t="s">
        <v>291</v>
      </c>
      <c r="E19" s="130" t="s">
        <v>292</v>
      </c>
      <c r="F19" s="131" t="s">
        <v>681</v>
      </c>
      <c r="G19" s="131" t="s">
        <v>293</v>
      </c>
      <c r="H19" s="148">
        <v>2.6548611111111113E-3</v>
      </c>
      <c r="I19" s="116" t="str">
        <f t="shared" si="1"/>
        <v>II JA</v>
      </c>
      <c r="L19" s="34"/>
      <c r="M19" s="1"/>
    </row>
    <row r="20" spans="1:13" s="42" customFormat="1" x14ac:dyDescent="0.25">
      <c r="A20" s="127">
        <v>7</v>
      </c>
      <c r="B20" s="134">
        <v>12</v>
      </c>
      <c r="C20" s="128" t="s">
        <v>294</v>
      </c>
      <c r="D20" s="129" t="s">
        <v>295</v>
      </c>
      <c r="E20" s="130" t="s">
        <v>296</v>
      </c>
      <c r="F20" s="131" t="s">
        <v>681</v>
      </c>
      <c r="G20" s="131" t="s">
        <v>293</v>
      </c>
      <c r="H20" s="148">
        <v>2.7745370370370372E-3</v>
      </c>
      <c r="I20" s="116" t="str">
        <f t="shared" si="1"/>
        <v>II JA</v>
      </c>
      <c r="L20" s="34"/>
      <c r="M20" s="1"/>
    </row>
    <row r="21" spans="1:13" s="42" customFormat="1" x14ac:dyDescent="0.25">
      <c r="A21" s="127">
        <v>8</v>
      </c>
      <c r="B21" s="134">
        <v>120</v>
      </c>
      <c r="C21" s="128" t="s">
        <v>67</v>
      </c>
      <c r="D21" s="129" t="s">
        <v>297</v>
      </c>
      <c r="E21" s="130" t="s">
        <v>298</v>
      </c>
      <c r="F21" s="131" t="s">
        <v>681</v>
      </c>
      <c r="G21" s="131" t="s">
        <v>293</v>
      </c>
      <c r="H21" s="148">
        <v>3.051851851851852E-3</v>
      </c>
      <c r="I21" s="116"/>
      <c r="L21" s="34"/>
      <c r="M21" s="1"/>
    </row>
    <row r="22" spans="1:13" s="42" customFormat="1" x14ac:dyDescent="0.25">
      <c r="A22" s="127"/>
      <c r="B22" s="134">
        <v>62</v>
      </c>
      <c r="C22" s="128" t="s">
        <v>657</v>
      </c>
      <c r="D22" s="129" t="s">
        <v>658</v>
      </c>
      <c r="E22" s="130" t="s">
        <v>158</v>
      </c>
      <c r="F22" s="131" t="s">
        <v>682</v>
      </c>
      <c r="G22" s="131" t="s">
        <v>652</v>
      </c>
      <c r="H22" s="132" t="s">
        <v>284</v>
      </c>
      <c r="I22" s="116"/>
      <c r="L22" s="34"/>
      <c r="M22" s="1"/>
    </row>
    <row r="23" spans="1:13" s="42" customFormat="1" x14ac:dyDescent="0.25">
      <c r="A23" s="127"/>
      <c r="B23" s="134">
        <v>57</v>
      </c>
      <c r="C23" s="128" t="s">
        <v>182</v>
      </c>
      <c r="D23" s="129" t="s">
        <v>134</v>
      </c>
      <c r="E23" s="130">
        <v>40471</v>
      </c>
      <c r="F23" s="131" t="s">
        <v>682</v>
      </c>
      <c r="G23" s="131" t="s">
        <v>131</v>
      </c>
      <c r="H23" s="132" t="s">
        <v>284</v>
      </c>
      <c r="I23" s="116"/>
      <c r="L23" s="34"/>
      <c r="M23" s="1"/>
    </row>
    <row r="24" spans="1:13" s="42" customFormat="1" x14ac:dyDescent="0.25">
      <c r="A24" s="127"/>
      <c r="B24" s="134">
        <v>20</v>
      </c>
      <c r="C24" s="128" t="s">
        <v>151</v>
      </c>
      <c r="D24" s="129" t="s">
        <v>342</v>
      </c>
      <c r="E24" s="130" t="s">
        <v>8</v>
      </c>
      <c r="F24" s="131" t="s">
        <v>336</v>
      </c>
      <c r="G24" s="131" t="s">
        <v>341</v>
      </c>
      <c r="H24" s="132" t="s">
        <v>284</v>
      </c>
      <c r="I24" s="116"/>
      <c r="L24" s="34"/>
      <c r="M24" s="1"/>
    </row>
  </sheetData>
  <sortState ref="A14:M24">
    <sortCondition ref="A14:A24"/>
  </sortState>
  <printOptions horizontalCentered="1"/>
  <pageMargins left="0.39370078740157483" right="0.39370078740157483" top="0.4" bottom="0.26" header="0.26" footer="0.2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60M</vt:lpstr>
      <vt:lpstr>60M (g)</vt:lpstr>
      <vt:lpstr>60V</vt:lpstr>
      <vt:lpstr>60V (g)</vt:lpstr>
      <vt:lpstr>300MV</vt:lpstr>
      <vt:lpstr>300MV (g)</vt:lpstr>
      <vt:lpstr>600MV</vt:lpstr>
      <vt:lpstr>600MV (g)</vt:lpstr>
      <vt:lpstr>1000MV</vt:lpstr>
      <vt:lpstr>60bbMV</vt:lpstr>
      <vt:lpstr>AukštisM</vt:lpstr>
      <vt:lpstr>AukštisV</vt:lpstr>
      <vt:lpstr>KartisMV</vt:lpstr>
      <vt:lpstr>TolisM</vt:lpstr>
      <vt:lpstr>TolisV</vt:lpstr>
      <vt:lpstr>RutulysMV</vt:lpstr>
      <vt:lpstr>DiskasMV</vt:lpstr>
      <vt:lpstr>KūjisMV</vt:lpstr>
      <vt:lpstr>IetisMV</vt:lpstr>
      <vt:lpstr>KamuoliukasMV</vt:lpstr>
      <vt:lpstr>Ėjimas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viktoras</dc:creator>
  <cp:lastModifiedBy>Step</cp:lastModifiedBy>
  <cp:lastPrinted>2023-05-22T14:34:16Z</cp:lastPrinted>
  <dcterms:created xsi:type="dcterms:W3CDTF">2016-12-12T11:23:13Z</dcterms:created>
  <dcterms:modified xsi:type="dcterms:W3CDTF">2023-05-25T04:59:01Z</dcterms:modified>
</cp:coreProperties>
</file>