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0" yWindow="0" windowWidth="25596" windowHeight="11556"/>
  </bookViews>
  <sheets>
    <sheet name="KC" sheetId="47" r:id="rId1"/>
    <sheet name="60M" sheetId="2" r:id="rId2"/>
    <sheet name="60M (g)" sheetId="54" r:id="rId3"/>
    <sheet name="60V" sheetId="5" r:id="rId4"/>
    <sheet name="60V (g)" sheetId="55" r:id="rId5"/>
    <sheet name="400M" sheetId="12" r:id="rId6"/>
    <sheet name="400M (g)" sheetId="56" r:id="rId7"/>
    <sheet name="400V" sheetId="14" r:id="rId8"/>
    <sheet name="400V (g)" sheetId="57" r:id="rId9"/>
    <sheet name="800MV" sheetId="16" r:id="rId10"/>
    <sheet name="1500M" sheetId="18" r:id="rId11"/>
    <sheet name="1500V" sheetId="19" r:id="rId12"/>
    <sheet name="3000V" sheetId="20" r:id="rId13"/>
    <sheet name="60bb M " sheetId="42" r:id="rId14"/>
    <sheet name="60bbV " sheetId="43" r:id="rId15"/>
    <sheet name="AukštisM" sheetId="23" r:id="rId16"/>
    <sheet name="AukštisV" sheetId="24" r:id="rId17"/>
    <sheet name="KartisM" sheetId="25" r:id="rId18"/>
    <sheet name="KartisV" sheetId="26" r:id="rId19"/>
    <sheet name="TolisM" sheetId="27" r:id="rId20"/>
    <sheet name="TolisV" sheetId="28" r:id="rId21"/>
    <sheet name="TrišuolisMV" sheetId="29" r:id="rId22"/>
    <sheet name="RutulysM" sheetId="30" r:id="rId23"/>
    <sheet name="RutulysV" sheetId="31" r:id="rId24"/>
  </sheets>
  <definedNames>
    <definedName name="ddd" localSheetId="6">#REF!</definedName>
    <definedName name="ddd" localSheetId="8">#REF!</definedName>
    <definedName name="ddd" localSheetId="2">#REF!</definedName>
    <definedName name="ddd" localSheetId="4">#REF!</definedName>
    <definedName name="ddd">#REF!</definedName>
    <definedName name="Sektoriu_Tolis_V_List" localSheetId="6">#REF!</definedName>
    <definedName name="Sektoriu_Tolis_V_List" localSheetId="8">#REF!</definedName>
    <definedName name="Sektoriu_Tolis_V_List" localSheetId="2">#REF!</definedName>
    <definedName name="Sektoriu_Tolis_V_List" localSheetId="4">#REF!</definedName>
    <definedName name="Sektoriu_Tolis_V_List">#REF!</definedName>
  </definedNames>
  <calcPr calcId="162913"/>
  <extLst>
    <ext uri="GoogleSheetsCustomDataVersion2">
      <go:sheetsCustomData xmlns:go="http://customooxmlschemas.google.com/" r:id="rId50" roundtripDataChecksum="6TJxZgX6E/FaMciwpUej4hwOeMWWC7YuM4vGcIARhbw="/>
    </ext>
  </extLst>
</workbook>
</file>

<file path=xl/calcChain.xml><?xml version="1.0" encoding="utf-8"?>
<calcChain xmlns="http://schemas.openxmlformats.org/spreadsheetml/2006/main">
  <c r="U7" i="26" l="1"/>
  <c r="U7" i="24" l="1"/>
  <c r="U8" i="24"/>
  <c r="Y9" i="23"/>
  <c r="M17" i="55" l="1"/>
  <c r="M16" i="55"/>
  <c r="M15" i="55"/>
  <c r="M14" i="55"/>
  <c r="M9" i="55"/>
  <c r="M8" i="55"/>
  <c r="M7" i="55"/>
  <c r="L19" i="54"/>
  <c r="L16" i="54"/>
  <c r="L17" i="54"/>
  <c r="L15" i="54"/>
  <c r="L10" i="54"/>
  <c r="L11" i="54"/>
  <c r="L14" i="54"/>
  <c r="L8" i="54"/>
  <c r="L9" i="54"/>
  <c r="L7" i="54"/>
  <c r="J7" i="19"/>
  <c r="J8" i="19"/>
  <c r="J7" i="57"/>
  <c r="J8" i="57"/>
  <c r="J9" i="57"/>
  <c r="J11" i="57"/>
  <c r="J10" i="57"/>
  <c r="J8" i="56"/>
  <c r="J7" i="56"/>
  <c r="J9" i="56"/>
  <c r="J12" i="56"/>
  <c r="J11" i="56"/>
  <c r="J10" i="56"/>
  <c r="M10" i="55"/>
  <c r="M18" i="55"/>
  <c r="M20" i="55"/>
  <c r="M27" i="55"/>
  <c r="M25" i="55"/>
  <c r="M23" i="55"/>
  <c r="M19" i="55"/>
  <c r="M21" i="55"/>
  <c r="M12" i="55"/>
  <c r="M26" i="55"/>
  <c r="M22" i="55"/>
  <c r="M11" i="55"/>
  <c r="M24" i="55"/>
  <c r="L12" i="54"/>
  <c r="L21" i="54"/>
  <c r="L24" i="54"/>
  <c r="L20" i="54"/>
  <c r="L23" i="54"/>
  <c r="L22" i="54"/>
  <c r="L18" i="54"/>
  <c r="J15" i="16" l="1"/>
  <c r="O8" i="31" l="1"/>
  <c r="O10" i="30"/>
  <c r="P10" i="30" s="1"/>
  <c r="O9" i="30"/>
  <c r="P9" i="30" s="1"/>
  <c r="O8" i="30"/>
  <c r="P8" i="30" s="1"/>
  <c r="O8" i="29"/>
  <c r="O19" i="29"/>
  <c r="P19" i="29" s="1"/>
  <c r="O15" i="28"/>
  <c r="O12" i="28"/>
  <c r="O14" i="28"/>
  <c r="O13" i="28"/>
  <c r="O10" i="28"/>
  <c r="O18" i="28"/>
  <c r="O19" i="28"/>
  <c r="O17" i="28"/>
  <c r="O9" i="28"/>
  <c r="O11" i="28"/>
  <c r="P11" i="28" s="1"/>
  <c r="O8" i="28"/>
  <c r="P8" i="28" s="1"/>
  <c r="O16" i="28"/>
  <c r="O9" i="27"/>
  <c r="P9" i="27" s="1"/>
  <c r="J8" i="16"/>
  <c r="J9" i="16"/>
  <c r="J7" i="16"/>
  <c r="J16" i="12"/>
  <c r="J15" i="12"/>
  <c r="J14" i="12"/>
  <c r="J13" i="12"/>
  <c r="J15" i="2"/>
  <c r="J16" i="2"/>
  <c r="J17" i="2"/>
  <c r="J18" i="2"/>
  <c r="J19" i="2"/>
  <c r="J20" i="2"/>
  <c r="J21" i="2"/>
  <c r="J22" i="2"/>
  <c r="J23" i="2"/>
  <c r="J24" i="2"/>
  <c r="J25" i="2"/>
  <c r="J26" i="2"/>
  <c r="J9" i="43"/>
  <c r="J8" i="43"/>
  <c r="J7" i="43"/>
  <c r="J10" i="43"/>
  <c r="J10" i="42" l="1"/>
  <c r="J8" i="42"/>
  <c r="J7" i="42"/>
  <c r="J11" i="42"/>
  <c r="J9" i="42"/>
  <c r="J7" i="18" l="1"/>
  <c r="J10" i="19"/>
  <c r="J9" i="19"/>
  <c r="O16" i="27" l="1"/>
  <c r="P8" i="29" l="1"/>
  <c r="P15" i="28"/>
  <c r="P12" i="28"/>
  <c r="P14" i="28"/>
  <c r="P13" i="28"/>
  <c r="P10" i="28"/>
  <c r="P18" i="28"/>
  <c r="P19" i="28"/>
  <c r="P17" i="28"/>
  <c r="P9" i="28"/>
  <c r="P16" i="28"/>
  <c r="O17" i="27"/>
  <c r="P17" i="27" s="1"/>
  <c r="O14" i="27"/>
  <c r="P14" i="27" s="1"/>
  <c r="O15" i="27"/>
  <c r="P15" i="27" s="1"/>
  <c r="O12" i="27"/>
  <c r="P12" i="27" s="1"/>
  <c r="O8" i="27"/>
  <c r="P8" i="27" s="1"/>
  <c r="O13" i="27"/>
  <c r="P13" i="27" s="1"/>
  <c r="O18" i="27"/>
  <c r="P18" i="27" s="1"/>
  <c r="O19" i="27"/>
  <c r="P19" i="27" s="1"/>
  <c r="O11" i="27"/>
  <c r="P11" i="27" s="1"/>
  <c r="O10" i="27"/>
  <c r="P10" i="27" s="1"/>
  <c r="U8" i="26"/>
  <c r="U9" i="26"/>
  <c r="AA12" i="25"/>
  <c r="AA11" i="25"/>
  <c r="AA13" i="25"/>
  <c r="AA10" i="25"/>
  <c r="AA9" i="25"/>
  <c r="AA8" i="25"/>
  <c r="AA7" i="25"/>
  <c r="AA14" i="25"/>
  <c r="U9" i="24"/>
  <c r="U10" i="24"/>
  <c r="K41" i="5" l="1"/>
  <c r="K40" i="5"/>
  <c r="K39" i="5"/>
  <c r="K38" i="5"/>
  <c r="K37" i="5"/>
  <c r="K36" i="5"/>
  <c r="K33" i="5"/>
  <c r="K32" i="5"/>
  <c r="K31" i="5"/>
  <c r="K30" i="5"/>
  <c r="K29" i="5"/>
  <c r="K28" i="5"/>
  <c r="K26" i="5"/>
  <c r="K25" i="5"/>
  <c r="K24" i="5"/>
  <c r="K23" i="5"/>
  <c r="K22" i="5"/>
  <c r="K21" i="5"/>
  <c r="K19" i="5"/>
  <c r="K18" i="5"/>
  <c r="K17" i="5"/>
  <c r="K16" i="5"/>
  <c r="K15" i="5"/>
  <c r="K14" i="5"/>
  <c r="K7" i="5"/>
  <c r="K12" i="5"/>
  <c r="K11" i="5"/>
  <c r="K10" i="5"/>
  <c r="K9" i="5"/>
  <c r="K8" i="5"/>
  <c r="J41" i="2" l="1"/>
  <c r="J40" i="2"/>
  <c r="J39" i="2"/>
  <c r="J38" i="2"/>
  <c r="J37" i="2"/>
  <c r="J36" i="2"/>
  <c r="J33" i="2"/>
  <c r="J32" i="2"/>
  <c r="J31" i="2"/>
  <c r="J30" i="2"/>
  <c r="J29" i="2"/>
  <c r="J28" i="2"/>
  <c r="J14" i="2"/>
  <c r="J8" i="2"/>
  <c r="J9" i="2"/>
  <c r="J10" i="2"/>
  <c r="J11" i="2"/>
  <c r="J12" i="2"/>
  <c r="J7" i="2"/>
  <c r="P8" i="31" l="1"/>
  <c r="O11" i="30"/>
  <c r="P11" i="30" s="1"/>
  <c r="O12" i="30"/>
  <c r="P12" i="30" s="1"/>
  <c r="Y7" i="23"/>
  <c r="Y8" i="23"/>
  <c r="Y10" i="23"/>
  <c r="J15" i="14"/>
  <c r="J14" i="14"/>
  <c r="J13" i="14"/>
  <c r="J12" i="14"/>
  <c r="J10" i="14"/>
  <c r="J9" i="14"/>
  <c r="J8" i="14"/>
  <c r="J7" i="14"/>
  <c r="J10" i="12"/>
  <c r="J9" i="12"/>
  <c r="J8" i="12"/>
  <c r="P16" i="27" l="1"/>
</calcChain>
</file>

<file path=xl/sharedStrings.xml><?xml version="1.0" encoding="utf-8"?>
<sst xmlns="http://schemas.openxmlformats.org/spreadsheetml/2006/main" count="1655" uniqueCount="394">
  <si>
    <t>Nr.</t>
  </si>
  <si>
    <t>Vardas</t>
  </si>
  <si>
    <t>Pavardė</t>
  </si>
  <si>
    <t>Gim.data</t>
  </si>
  <si>
    <t>Komanda</t>
  </si>
  <si>
    <t>Treneris</t>
  </si>
  <si>
    <t xml:space="preserve">60 m </t>
  </si>
  <si>
    <t>bėgimas</t>
  </si>
  <si>
    <t>Takas</t>
  </si>
  <si>
    <t>Rez.</t>
  </si>
  <si>
    <t>R.l.</t>
  </si>
  <si>
    <t>Kv. l.</t>
  </si>
  <si>
    <t>Vieta</t>
  </si>
  <si>
    <t>1</t>
  </si>
  <si>
    <t>Kv.l.</t>
  </si>
  <si>
    <t>2</t>
  </si>
  <si>
    <t>3</t>
  </si>
  <si>
    <t>4</t>
  </si>
  <si>
    <t>SUC</t>
  </si>
  <si>
    <t xml:space="preserve">400 m </t>
  </si>
  <si>
    <t xml:space="preserve">800 m </t>
  </si>
  <si>
    <t>1500 m</t>
  </si>
  <si>
    <t>Eilė</t>
  </si>
  <si>
    <t>3000m</t>
  </si>
  <si>
    <t>Šuolis į aukštį</t>
  </si>
  <si>
    <t>Rezult.</t>
  </si>
  <si>
    <t>Šuolis su kartimi</t>
  </si>
  <si>
    <t>Šuolis į tolį</t>
  </si>
  <si>
    <t>Bandymai</t>
  </si>
  <si>
    <t>5</t>
  </si>
  <si>
    <t>6</t>
  </si>
  <si>
    <t>Trišuolis</t>
  </si>
  <si>
    <t>Rutulio stūmimas</t>
  </si>
  <si>
    <t>Vyrai</t>
  </si>
  <si>
    <t>Kaunas</t>
  </si>
  <si>
    <t>-</t>
  </si>
  <si>
    <t>Vilnius</t>
  </si>
  <si>
    <t>Sostinės SC</t>
  </si>
  <si>
    <t>Ieva</t>
  </si>
  <si>
    <t>Lukas</t>
  </si>
  <si>
    <t>Dovydas</t>
  </si>
  <si>
    <t>Pijus</t>
  </si>
  <si>
    <t>Augustė</t>
  </si>
  <si>
    <t>Matas</t>
  </si>
  <si>
    <t>Kasparas</t>
  </si>
  <si>
    <t>Mykolas</t>
  </si>
  <si>
    <t>Vyr. varžybų teisėjas</t>
  </si>
  <si>
    <t>Liudas</t>
  </si>
  <si>
    <t>Mantas</t>
  </si>
  <si>
    <t>Akvilė</t>
  </si>
  <si>
    <t>Deimantė</t>
  </si>
  <si>
    <t>Airidas</t>
  </si>
  <si>
    <t>Nedas</t>
  </si>
  <si>
    <t>Jonas</t>
  </si>
  <si>
    <t>Viltė</t>
  </si>
  <si>
    <t>L.Juchnevičienė</t>
  </si>
  <si>
    <t>Rusnė</t>
  </si>
  <si>
    <t>Reda</t>
  </si>
  <si>
    <t>Teteriukovė</t>
  </si>
  <si>
    <t>Diana</t>
  </si>
  <si>
    <t>Evelina</t>
  </si>
  <si>
    <t>Urtė</t>
  </si>
  <si>
    <t>Noreikaitė</t>
  </si>
  <si>
    <t>Startas</t>
  </si>
  <si>
    <t>A.Inda</t>
  </si>
  <si>
    <t>Neringa</t>
  </si>
  <si>
    <t>Kriščiūnaitė</t>
  </si>
  <si>
    <t>Beleška</t>
  </si>
  <si>
    <t>KTU SSC</t>
  </si>
  <si>
    <t>E.Karaškienė, J.Čižauskas</t>
  </si>
  <si>
    <t>Juknius</t>
  </si>
  <si>
    <t>E.Karaškienė, P.Fedorenka</t>
  </si>
  <si>
    <t>Roberta</t>
  </si>
  <si>
    <t>Žikaitė</t>
  </si>
  <si>
    <t>“Startas”</t>
  </si>
  <si>
    <t>N.Sabaliauskienė,M.Skamarakas</t>
  </si>
  <si>
    <t>Austėja</t>
  </si>
  <si>
    <t>Ižganaitė</t>
  </si>
  <si>
    <t>Kaunas -Šakiai</t>
  </si>
  <si>
    <t>N.Sabaliauskienė, A.Ulinskas</t>
  </si>
  <si>
    <t>Šarūnė</t>
  </si>
  <si>
    <t>Vizgirdaitė</t>
  </si>
  <si>
    <t>Kaunas- Šakiai</t>
  </si>
  <si>
    <t>Roberts Jānis</t>
  </si>
  <si>
    <t>Zālītis</t>
  </si>
  <si>
    <t>Rīga</t>
  </si>
  <si>
    <t>SS “Arkādija”</t>
  </si>
  <si>
    <t>Edgars Voitkevičš</t>
  </si>
  <si>
    <t>Janis</t>
  </si>
  <si>
    <t>Mezitis</t>
  </si>
  <si>
    <t>Riga</t>
  </si>
  <si>
    <t>Gulbene</t>
  </si>
  <si>
    <t>E.Voitkevics</t>
  </si>
  <si>
    <t>Aleksandrs</t>
  </si>
  <si>
    <t>Madijarovs</t>
  </si>
  <si>
    <t>Valmiera vk</t>
  </si>
  <si>
    <t>Mikas</t>
  </si>
  <si>
    <t>Beinorius</t>
  </si>
  <si>
    <t>P. Kazlauskas, M.Beinorius</t>
  </si>
  <si>
    <t>Justinas</t>
  </si>
  <si>
    <t>Viskupaitis</t>
  </si>
  <si>
    <t>E.Karaškienė</t>
  </si>
  <si>
    <t>Liudavičius</t>
  </si>
  <si>
    <t>M.Vadeikis</t>
  </si>
  <si>
    <t>Ksavera</t>
  </si>
  <si>
    <t>Kochanova</t>
  </si>
  <si>
    <t>Karosaitė</t>
  </si>
  <si>
    <t>Aistis</t>
  </si>
  <si>
    <t>Manton</t>
  </si>
  <si>
    <t>Toma</t>
  </si>
  <si>
    <t>Aleksejėvičiūtė</t>
  </si>
  <si>
    <t>Austė</t>
  </si>
  <si>
    <t>Macijauskaitė</t>
  </si>
  <si>
    <t>Kristupas</t>
  </si>
  <si>
    <t>Seikauskas</t>
  </si>
  <si>
    <t>M.Vadeikis, A.Dobregienė</t>
  </si>
  <si>
    <t>Kščenavičiūtė</t>
  </si>
  <si>
    <t>M.Vadeikis, E.Petrokas</t>
  </si>
  <si>
    <t>Jonauskytė</t>
  </si>
  <si>
    <t>M.Vadeikis, J.Čižauskas</t>
  </si>
  <si>
    <t>Vilinauskas</t>
  </si>
  <si>
    <t>M.Vadeikis, D.Senkus</t>
  </si>
  <si>
    <t>Emilija</t>
  </si>
  <si>
    <t>Šutkutė</t>
  </si>
  <si>
    <t>L.Vadeikienė, R.Sadzevičienė</t>
  </si>
  <si>
    <t>Gabija</t>
  </si>
  <si>
    <t>Ižikovaitė</t>
  </si>
  <si>
    <t>Sindija</t>
  </si>
  <si>
    <t>Gansiniauskaitė</t>
  </si>
  <si>
    <t>L.Vadeikienė, M.Vadeikis</t>
  </si>
  <si>
    <t>Ignas</t>
  </si>
  <si>
    <t>Dailidėnas</t>
  </si>
  <si>
    <t>Savickaitė</t>
  </si>
  <si>
    <t>Marius</t>
  </si>
  <si>
    <t>Vadeikis</t>
  </si>
  <si>
    <t>L.Vadeikienė</t>
  </si>
  <si>
    <t>Pinas</t>
  </si>
  <si>
    <t>Pasvalys, Kaunas</t>
  </si>
  <si>
    <t>E.žilys</t>
  </si>
  <si>
    <t>Greta</t>
  </si>
  <si>
    <t>Zolotariūtė</t>
  </si>
  <si>
    <t>N.Gedgaudienė</t>
  </si>
  <si>
    <t>Eva</t>
  </si>
  <si>
    <t>Valančiūtė</t>
  </si>
  <si>
    <t>Aironas</t>
  </si>
  <si>
    <t>Krivcovas</t>
  </si>
  <si>
    <t>NGedgaudienė</t>
  </si>
  <si>
    <t>Guste</t>
  </si>
  <si>
    <t>Kulikauskaite</t>
  </si>
  <si>
    <t>N.Gedgaudienė J.Baikštienė</t>
  </si>
  <si>
    <t>Neda</t>
  </si>
  <si>
    <t>Šartutė</t>
  </si>
  <si>
    <t>N.Gedgaidiene,R.Norkus</t>
  </si>
  <si>
    <t>Naglis</t>
  </si>
  <si>
    <t>Baranauskas</t>
  </si>
  <si>
    <t>Martas</t>
  </si>
  <si>
    <t>Damažeckas</t>
  </si>
  <si>
    <t>D.Jankauskaitė</t>
  </si>
  <si>
    <t>SC COSMA</t>
  </si>
  <si>
    <t>Adrijus</t>
  </si>
  <si>
    <t>Glebauskas</t>
  </si>
  <si>
    <t>A.Baranauskas, A.Gavelytė</t>
  </si>
  <si>
    <t>Bielinskas</t>
  </si>
  <si>
    <t>A.Gavelytė</t>
  </si>
  <si>
    <t>Bitinas</t>
  </si>
  <si>
    <t>A.Baranauskas, R.Jakubauskas</t>
  </si>
  <si>
    <t>Motiejus</t>
  </si>
  <si>
    <t>Bukauskaitė</t>
  </si>
  <si>
    <t>Aistė</t>
  </si>
  <si>
    <t>Mižutavičiūtė</t>
  </si>
  <si>
    <t>A.Gavelytė, S.Čėsna</t>
  </si>
  <si>
    <t>Veronika</t>
  </si>
  <si>
    <t>Frolova</t>
  </si>
  <si>
    <t>Paulina</t>
  </si>
  <si>
    <t>Barauskaitė</t>
  </si>
  <si>
    <t>Rokas</t>
  </si>
  <si>
    <t>Berūkštis</t>
  </si>
  <si>
    <t>Redas</t>
  </si>
  <si>
    <t>Kliokmanas</t>
  </si>
  <si>
    <t>LSU</t>
  </si>
  <si>
    <t>Savarankiškai</t>
  </si>
  <si>
    <t>Petrėtis</t>
  </si>
  <si>
    <t>J.Čižauskas</t>
  </si>
  <si>
    <t>Valerijus</t>
  </si>
  <si>
    <t>Bakhovkin</t>
  </si>
  <si>
    <t>Elena</t>
  </si>
  <si>
    <t>Jasaitė</t>
  </si>
  <si>
    <t>Renaldas</t>
  </si>
  <si>
    <t>Sokolovskis</t>
  </si>
  <si>
    <t>J.Cizauskas</t>
  </si>
  <si>
    <t>Merūnas</t>
  </si>
  <si>
    <t>Martinkus</t>
  </si>
  <si>
    <t>A.Gricevičius , A. Donėla</t>
  </si>
  <si>
    <t>Aurimas</t>
  </si>
  <si>
    <t>Narijauskas</t>
  </si>
  <si>
    <t>A.Gricevičius. Z.Rajunčius</t>
  </si>
  <si>
    <t>Raudytė</t>
  </si>
  <si>
    <t>A.Gricevičius.E.Jurgutis</t>
  </si>
  <si>
    <t>Strelčiūnaitė</t>
  </si>
  <si>
    <t>I.A.Gricevičiai</t>
  </si>
  <si>
    <t>I.Gricevičienė</t>
  </si>
  <si>
    <t>Aurėja</t>
  </si>
  <si>
    <t>Beniušytė</t>
  </si>
  <si>
    <t>Gintarė</t>
  </si>
  <si>
    <t>Tirevičiūtė</t>
  </si>
  <si>
    <t>A. Palšytė, R. Zabulionis</t>
  </si>
  <si>
    <t>Šeštokas</t>
  </si>
  <si>
    <t>M.Skrabulis</t>
  </si>
  <si>
    <t>Laurynas</t>
  </si>
  <si>
    <t>Vičas</t>
  </si>
  <si>
    <t>A. Tolstiks</t>
  </si>
  <si>
    <t>Šermukšnis</t>
  </si>
  <si>
    <t>O. Pavilioniené</t>
  </si>
  <si>
    <t>Skrodenis</t>
  </si>
  <si>
    <t>Sofija</t>
  </si>
  <si>
    <t>Mindaugas</t>
  </si>
  <si>
    <t>Žukas</t>
  </si>
  <si>
    <t>Savarankiskai</t>
  </si>
  <si>
    <t>Artūras</t>
  </si>
  <si>
    <t>Raklevičius</t>
  </si>
  <si>
    <t>A.Tolstiks</t>
  </si>
  <si>
    <t>Norvaišas</t>
  </si>
  <si>
    <t>E.Dilys</t>
  </si>
  <si>
    <t>Tadas</t>
  </si>
  <si>
    <t>Draudvilas</t>
  </si>
  <si>
    <t>Rupeika</t>
  </si>
  <si>
    <t>Vilius</t>
  </si>
  <si>
    <t>Žagarys</t>
  </si>
  <si>
    <t>Miglė</t>
  </si>
  <si>
    <t>Jagminaitė</t>
  </si>
  <si>
    <t>Zokas</t>
  </si>
  <si>
    <t>Gustis</t>
  </si>
  <si>
    <t>Stasiukaitis</t>
  </si>
  <si>
    <t>A.Gavėnas</t>
  </si>
  <si>
    <t>Kateryna</t>
  </si>
  <si>
    <t>Shastun</t>
  </si>
  <si>
    <t>Kaunas-Ukraina</t>
  </si>
  <si>
    <t>I.Jakubaityte</t>
  </si>
  <si>
    <t>Valaitis</t>
  </si>
  <si>
    <t>A.Gavėnas, S.Strelcovas</t>
  </si>
  <si>
    <t>Urbonavičiūtė</t>
  </si>
  <si>
    <t>Jakubaityte,A.Starkevičius</t>
  </si>
  <si>
    <t>Vesta</t>
  </si>
  <si>
    <t>Marmaitė</t>
  </si>
  <si>
    <t>Jakubaityte</t>
  </si>
  <si>
    <t>Ema</t>
  </si>
  <si>
    <t>Sarafinaitė</t>
  </si>
  <si>
    <t>A.Gavėnas, V.Lebeckienė</t>
  </si>
  <si>
    <t>Mėja</t>
  </si>
  <si>
    <t>Adamonyte</t>
  </si>
  <si>
    <t>Mickutė</t>
  </si>
  <si>
    <t>Stasiulaitytė</t>
  </si>
  <si>
    <t>Nikodemas</t>
  </si>
  <si>
    <t>Navickas</t>
  </si>
  <si>
    <t>A. Gavėnas, S. Strelcovas</t>
  </si>
  <si>
    <t>Adriana</t>
  </si>
  <si>
    <t>Norvaišaitė</t>
  </si>
  <si>
    <t>Viktorija</t>
  </si>
  <si>
    <t>Lengezovaitė</t>
  </si>
  <si>
    <t>Nida</t>
  </si>
  <si>
    <t>Kilinskaitė</t>
  </si>
  <si>
    <t>R. Vasiliauskas</t>
  </si>
  <si>
    <t>Gvidas</t>
  </si>
  <si>
    <t>Jurkevičius</t>
  </si>
  <si>
    <t>Edgaras</t>
  </si>
  <si>
    <t>Benkunskas</t>
  </si>
  <si>
    <t>Simonas</t>
  </si>
  <si>
    <t>Bakanas</t>
  </si>
  <si>
    <t>Jakubaityte,L.Maleckis</t>
  </si>
  <si>
    <t>Šalčiūnaité</t>
  </si>
  <si>
    <t>Vaida</t>
  </si>
  <si>
    <t>Padimanskaitė</t>
  </si>
  <si>
    <t>A.Gavėnas,J.Jakubauskas</t>
  </si>
  <si>
    <t>Ražaitytė</t>
  </si>
  <si>
    <t>Individualiai</t>
  </si>
  <si>
    <t>Mockutė</t>
  </si>
  <si>
    <t>A. Skujytė</t>
  </si>
  <si>
    <t>A.Skujytė</t>
  </si>
  <si>
    <t>Darius</t>
  </si>
  <si>
    <t>S. Strelcovas, A. Skujytė</t>
  </si>
  <si>
    <t>Kučas</t>
  </si>
  <si>
    <t>Antuanetė</t>
  </si>
  <si>
    <t>Neverauskaitė</t>
  </si>
  <si>
    <t>Sandra</t>
  </si>
  <si>
    <t>Ivanauskaitė</t>
  </si>
  <si>
    <t>V.Baganolovas, A.Skujytė</t>
  </si>
  <si>
    <t>Ramūnas</t>
  </si>
  <si>
    <t>Kleinauskas</t>
  </si>
  <si>
    <t>Skuodas/Kaunas</t>
  </si>
  <si>
    <t>SKKSC</t>
  </si>
  <si>
    <t>Kęstutis</t>
  </si>
  <si>
    <t>Bikas</t>
  </si>
  <si>
    <t>Million steps</t>
  </si>
  <si>
    <t>I. Brasevičius</t>
  </si>
  <si>
    <t>Ugnė</t>
  </si>
  <si>
    <t>Kisnieriūtė</t>
  </si>
  <si>
    <t>Marijampolė</t>
  </si>
  <si>
    <t>Vladas Komisaraitis</t>
  </si>
  <si>
    <t>Danielis</t>
  </si>
  <si>
    <t>Bendaravičius</t>
  </si>
  <si>
    <t>Medvetska</t>
  </si>
  <si>
    <t>O.Pavilionienė</t>
  </si>
  <si>
    <t>Unskinaitė</t>
  </si>
  <si>
    <t>Vilnius-Kaunas</t>
  </si>
  <si>
    <t>L. Juchnevičienė, A. Gavėnas</t>
  </si>
  <si>
    <t>Maksim</t>
  </si>
  <si>
    <t>Kraskovskij</t>
  </si>
  <si>
    <t>Aleksandr Izergin</t>
  </si>
  <si>
    <t>Rugilė</t>
  </si>
  <si>
    <t>Miklyčiūtė</t>
  </si>
  <si>
    <t>R.Sadzevičienė</t>
  </si>
  <si>
    <t>Rasa</t>
  </si>
  <si>
    <t>Žukauskaitė</t>
  </si>
  <si>
    <t>Kamilė</t>
  </si>
  <si>
    <t>Petrauskaitė</t>
  </si>
  <si>
    <t>Radha</t>
  </si>
  <si>
    <t>Kučinskaitė</t>
  </si>
  <si>
    <t>Neifaltaitė</t>
  </si>
  <si>
    <t>Baliukas</t>
  </si>
  <si>
    <t>Gustas</t>
  </si>
  <si>
    <t>Venckūnas</t>
  </si>
  <si>
    <t>Mordosaitė</t>
  </si>
  <si>
    <t>Elzė</t>
  </si>
  <si>
    <t>Kudulytė</t>
  </si>
  <si>
    <t>R.Sadzevičienė, A.Izergin</t>
  </si>
  <si>
    <t>Viličkaitė</t>
  </si>
  <si>
    <t>Šakių SM</t>
  </si>
  <si>
    <t>Marijampolės SC</t>
  </si>
  <si>
    <t>Liekis</t>
  </si>
  <si>
    <t>Klaipėda/Vilnius</t>
  </si>
  <si>
    <t xml:space="preserve">60 m barjerinis bėgimas </t>
  </si>
  <si>
    <t>60 m barjerinis bėgimas</t>
  </si>
  <si>
    <t>Moterys</t>
  </si>
  <si>
    <t>O.Pavilioniené</t>
  </si>
  <si>
    <t>A Donėla, R.Petruškevičius</t>
  </si>
  <si>
    <t>ABaranauskas,R.Jakubauskas</t>
  </si>
  <si>
    <t>Algirdas Baranauskas</t>
  </si>
  <si>
    <t>(Nacionalinė kategorija)</t>
  </si>
  <si>
    <t>2024 m. Vasario 7-8 d.</t>
  </si>
  <si>
    <t>KAUNO ATVIRAS LENGVOSIOS ATLETIKOS ČEMPIONATAS</t>
  </si>
  <si>
    <t>Kauno atviras lengvosios atletikos čempionatas</t>
  </si>
  <si>
    <t>Kaunas, 2024 m. vasario 7 d.</t>
  </si>
  <si>
    <t>LSU AS LA maniežas</t>
  </si>
  <si>
    <t>Kaunas, 2024 m. vasario 8 d.</t>
  </si>
  <si>
    <t>Kaunas, 2024 m. Vasario 8 d.</t>
  </si>
  <si>
    <t>Edvardas</t>
  </si>
  <si>
    <t>Aukštuolis</t>
  </si>
  <si>
    <t>R.Kančys</t>
  </si>
  <si>
    <t>Gediminas</t>
  </si>
  <si>
    <t>Davidonis</t>
  </si>
  <si>
    <t>Murėnas</t>
  </si>
  <si>
    <t>R.Kančys, G. Ražaitytė</t>
  </si>
  <si>
    <t>Stangvilas</t>
  </si>
  <si>
    <t>R.Kančys, D. Virbickas</t>
  </si>
  <si>
    <t>Airūnė</t>
  </si>
  <si>
    <t>Čegytė</t>
  </si>
  <si>
    <t>Vilnius,Šiauliai</t>
  </si>
  <si>
    <t>A.Tolstiks,D.Vrubliauskas</t>
  </si>
  <si>
    <t>Jocius</t>
  </si>
  <si>
    <t>Vilnius,Raseiniai</t>
  </si>
  <si>
    <t>A.Tolstiks,A.Petrokas</t>
  </si>
  <si>
    <t>DNS</t>
  </si>
  <si>
    <t>Rez.F</t>
  </si>
  <si>
    <t>Finalas B</t>
  </si>
  <si>
    <t>Finalas A</t>
  </si>
  <si>
    <t>x</t>
  </si>
  <si>
    <t>o</t>
  </si>
  <si>
    <t>xxo</t>
  </si>
  <si>
    <t>xxx</t>
  </si>
  <si>
    <t>xo</t>
  </si>
  <si>
    <t>8.48 Sonata Tamošaitytė (2011,2015)</t>
  </si>
  <si>
    <t>Varžybų rekordas:</t>
  </si>
  <si>
    <t>6.78 Martynas Jurgilas (2009)</t>
  </si>
  <si>
    <t>16.90 Austra Skujytė (2010)</t>
  </si>
  <si>
    <t>8:30.7 Mindaugas Pukštas (1999, 2000)</t>
  </si>
  <si>
    <t>1.81 Viktorija Žemaitytė (2004, 2009)</t>
  </si>
  <si>
    <t>7.98 Arvydas Nazarovas (2004)</t>
  </si>
  <si>
    <t>16.50 Audrius Raizgys (1993)</t>
  </si>
  <si>
    <t>3:56.95 Aurimas Skinulis (2004)</t>
  </si>
  <si>
    <t>7.31 Agnė Visockaitė (2003)</t>
  </si>
  <si>
    <t>7.88 Mantas Šilkauskas (2008)</t>
  </si>
  <si>
    <t>13.12 Virginija Petkevičienė (2002)</t>
  </si>
  <si>
    <t>1:54.20 Mindaugas Norbutas (2006)</t>
  </si>
  <si>
    <t>2:10.89 Eglė Balčiūnaitė (2014)</t>
  </si>
  <si>
    <t>5.30 Mareks Arents (2014)</t>
  </si>
  <si>
    <t>57.15 Eglė Balčiūnaitė (2015)</t>
  </si>
  <si>
    <t>2.20 Raivydas Stanys (2017), Adrijus Glebauskas (2022)</t>
  </si>
  <si>
    <t>49.01 Rokas Pacevičius (2017)</t>
  </si>
  <si>
    <t>18.81 Ashinija Miller (2020)</t>
  </si>
  <si>
    <t>4.00 Rugilė Miklyčiūtė (2023)</t>
  </si>
  <si>
    <t>4:31.16 Loreta Kančytė (2018)</t>
  </si>
  <si>
    <t>ČR</t>
  </si>
  <si>
    <t>6.14 Daiva Valantinaitė (1984)</t>
  </si>
  <si>
    <t>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</si>
</sst>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yyyy\-mm\-dd"/>
    <numFmt numFmtId="165" formatCode="0.000"/>
    <numFmt numFmtId="166" formatCode="m:ss.00"/>
    <numFmt numFmtId="167" formatCode="yyyy\-mm\-dd;@"/>
  </numFmts>
  <fonts count="37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rgb="FF7030A0"/>
      <name val="Times New Roman"/>
      <family val="1"/>
    </font>
    <font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&quot;Times New Roman&quot;"/>
    </font>
    <font>
      <sz val="8"/>
      <color theme="1"/>
      <name val="&quot;Times New Roman&quot;"/>
    </font>
    <font>
      <sz val="10"/>
      <color theme="1"/>
      <name val="Arial"/>
      <family val="2"/>
    </font>
    <font>
      <sz val="10"/>
      <color theme="1"/>
      <name val="&quot;Times New Roman&quot;"/>
    </font>
    <font>
      <b/>
      <sz val="10"/>
      <color theme="1"/>
      <name val="Arial"/>
      <family val="2"/>
    </font>
    <font>
      <sz val="7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&quot;Times New Roman&quot;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7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sz val="7"/>
      <color theme="1"/>
      <name val="Times New Roman"/>
      <family val="1"/>
      <charset val="186"/>
    </font>
    <font>
      <sz val="10"/>
      <name val="Arial"/>
      <family val="2"/>
    </font>
    <font>
      <sz val="12"/>
      <name val="Times New Roman"/>
      <family val="1"/>
    </font>
    <font>
      <sz val="16"/>
      <name val="Times New Roman"/>
      <family val="1"/>
    </font>
    <font>
      <sz val="12"/>
      <color indexed="10"/>
      <name val="Times New Roman"/>
      <family val="1"/>
    </font>
    <font>
      <sz val="10"/>
      <name val="Arial"/>
      <family val="2"/>
      <charset val="186"/>
    </font>
    <font>
      <b/>
      <i/>
      <sz val="18"/>
      <color rgb="FF1C4E12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i/>
      <sz val="10"/>
      <color rgb="FF000000"/>
      <name val="Times New Roman"/>
      <family val="1"/>
    </font>
    <font>
      <b/>
      <i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D9E2F3"/>
        <bgColor rgb="FFD9E2F3"/>
      </patternFill>
    </fill>
    <fill>
      <patternFill patternType="solid">
        <fgColor rgb="FFD9E1F2"/>
        <bgColor rgb="FFD9E1F2"/>
      </patternFill>
    </fill>
  </fills>
  <borders count="34"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DashDot">
        <color indexed="64"/>
      </right>
      <top/>
      <bottom/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13"/>
    <xf numFmtId="0" fontId="27" fillId="0" borderId="13"/>
    <xf numFmtId="0" fontId="31" fillId="0" borderId="13"/>
    <xf numFmtId="0" fontId="27" fillId="0" borderId="13"/>
    <xf numFmtId="0" fontId="31" fillId="0" borderId="13"/>
    <xf numFmtId="0" fontId="31" fillId="0" borderId="13"/>
  </cellStyleXfs>
  <cellXfs count="221"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right" vertical="center"/>
    </xf>
    <xf numFmtId="0" fontId="2" fillId="0" borderId="6" xfId="0" applyFont="1" applyBorder="1" applyAlignment="1">
      <alignment horizontal="left"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/>
    <xf numFmtId="164" fontId="4" fillId="0" borderId="0" xfId="0" applyNumberFormat="1" applyFont="1" applyAlignment="1">
      <alignment horizontal="right" vertical="center"/>
    </xf>
    <xf numFmtId="0" fontId="2" fillId="0" borderId="0" xfId="0" applyFont="1"/>
    <xf numFmtId="0" fontId="2" fillId="0" borderId="8" xfId="0" applyFont="1" applyBorder="1"/>
    <xf numFmtId="0" fontId="2" fillId="0" borderId="9" xfId="0" applyFont="1" applyBorder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/>
    <xf numFmtId="0" fontId="2" fillId="0" borderId="3" xfId="0" applyFont="1" applyBorder="1"/>
    <xf numFmtId="0" fontId="2" fillId="0" borderId="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7" fillId="0" borderId="0" xfId="0" applyFont="1" applyAlignment="1">
      <alignment horizontal="left" vertical="center"/>
    </xf>
    <xf numFmtId="2" fontId="8" fillId="0" borderId="4" xfId="0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0" borderId="0" xfId="0" applyFont="1" applyAlignment="1"/>
    <xf numFmtId="165" fontId="9" fillId="0" borderId="12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12" fillId="0" borderId="14" xfId="0" applyFont="1" applyBorder="1"/>
    <xf numFmtId="0" fontId="10" fillId="2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left"/>
    </xf>
    <xf numFmtId="164" fontId="6" fillId="0" borderId="4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166" fontId="14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49" fontId="2" fillId="0" borderId="0" xfId="0" applyNumberFormat="1" applyFont="1"/>
    <xf numFmtId="0" fontId="4" fillId="0" borderId="4" xfId="0" applyFont="1" applyBorder="1" applyAlignment="1">
      <alignment horizontal="left"/>
    </xf>
    <xf numFmtId="2" fontId="4" fillId="2" borderId="4" xfId="0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4" xfId="0" applyFont="1" applyBorder="1" applyAlignment="1">
      <alignment horizontal="center"/>
    </xf>
    <xf numFmtId="1" fontId="2" fillId="0" borderId="3" xfId="0" applyNumberFormat="1" applyFont="1" applyBorder="1" applyAlignment="1">
      <alignment horizontal="center" vertical="center"/>
    </xf>
    <xf numFmtId="0" fontId="2" fillId="0" borderId="10" xfId="0" applyFont="1" applyBorder="1"/>
    <xf numFmtId="0" fontId="4" fillId="0" borderId="7" xfId="0" applyFont="1" applyBorder="1" applyAlignment="1">
      <alignment horizontal="left"/>
    </xf>
    <xf numFmtId="2" fontId="2" fillId="0" borderId="7" xfId="0" applyNumberFormat="1" applyFont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2" fontId="11" fillId="3" borderId="6" xfId="0" applyNumberFormat="1" applyFont="1" applyFill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2" fontId="11" fillId="0" borderId="12" xfId="0" applyNumberFormat="1" applyFont="1" applyBorder="1" applyAlignment="1">
      <alignment horizontal="center"/>
    </xf>
    <xf numFmtId="2" fontId="11" fillId="0" borderId="12" xfId="0" applyNumberFormat="1" applyFont="1" applyBorder="1" applyAlignment="1">
      <alignment horizontal="center"/>
    </xf>
    <xf numFmtId="2" fontId="11" fillId="3" borderId="12" xfId="0" applyNumberFormat="1" applyFont="1" applyFill="1" applyBorder="1" applyAlignment="1">
      <alignment horizontal="center"/>
    </xf>
    <xf numFmtId="0" fontId="16" fillId="0" borderId="0" xfId="0" applyFont="1"/>
    <xf numFmtId="2" fontId="4" fillId="2" borderId="4" xfId="0" applyNumberFormat="1" applyFont="1" applyFill="1" applyBorder="1" applyAlignment="1">
      <alignment horizontal="center"/>
    </xf>
    <xf numFmtId="2" fontId="11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2" fontId="4" fillId="0" borderId="4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10" fillId="0" borderId="0" xfId="0" applyFont="1"/>
    <xf numFmtId="0" fontId="18" fillId="0" borderId="13" xfId="1" applyFont="1"/>
    <xf numFmtId="0" fontId="18" fillId="0" borderId="13" xfId="1" applyFont="1" applyAlignment="1">
      <alignment vertical="center"/>
    </xf>
    <xf numFmtId="49" fontId="18" fillId="0" borderId="13" xfId="1" applyNumberFormat="1" applyFont="1" applyAlignment="1">
      <alignment horizontal="left" vertical="center"/>
    </xf>
    <xf numFmtId="0" fontId="19" fillId="0" borderId="13" xfId="1" applyFont="1" applyAlignment="1">
      <alignment horizontal="left" vertical="center"/>
    </xf>
    <xf numFmtId="0" fontId="18" fillId="0" borderId="13" xfId="1" applyFont="1" applyAlignment="1">
      <alignment horizontal="left" vertical="center"/>
    </xf>
    <xf numFmtId="0" fontId="18" fillId="0" borderId="13" xfId="1" applyFont="1" applyAlignment="1">
      <alignment horizontal="center" vertical="center"/>
    </xf>
    <xf numFmtId="49" fontId="18" fillId="0" borderId="13" xfId="1" applyNumberFormat="1" applyFont="1" applyAlignment="1">
      <alignment horizontal="center" vertical="center"/>
    </xf>
    <xf numFmtId="49" fontId="20" fillId="0" borderId="13" xfId="1" applyNumberFormat="1" applyFont="1" applyAlignment="1">
      <alignment horizontal="center" vertical="center"/>
    </xf>
    <xf numFmtId="0" fontId="1" fillId="0" borderId="13" xfId="1"/>
    <xf numFmtId="0" fontId="22" fillId="0" borderId="13" xfId="1" applyFont="1" applyAlignment="1">
      <alignment vertical="center"/>
    </xf>
    <xf numFmtId="0" fontId="23" fillId="0" borderId="13" xfId="1" applyFont="1" applyAlignment="1">
      <alignment vertical="center"/>
    </xf>
    <xf numFmtId="49" fontId="19" fillId="0" borderId="13" xfId="1" applyNumberFormat="1" applyFont="1" applyAlignment="1">
      <alignment horizontal="left" vertical="center"/>
    </xf>
    <xf numFmtId="0" fontId="24" fillId="0" borderId="13" xfId="1" applyFont="1" applyAlignment="1">
      <alignment horizontal="left" vertical="center"/>
    </xf>
    <xf numFmtId="49" fontId="23" fillId="0" borderId="13" xfId="1" applyNumberFormat="1" applyFont="1" applyAlignment="1">
      <alignment horizontal="center" vertical="center"/>
    </xf>
    <xf numFmtId="0" fontId="25" fillId="0" borderId="13" xfId="1" applyFont="1" applyAlignment="1">
      <alignment vertical="center"/>
    </xf>
    <xf numFmtId="0" fontId="21" fillId="0" borderId="13" xfId="1" applyFont="1" applyAlignment="1">
      <alignment vertical="center"/>
    </xf>
    <xf numFmtId="49" fontId="24" fillId="0" borderId="13" xfId="1" applyNumberFormat="1" applyFont="1" applyAlignment="1">
      <alignment horizontal="left" vertical="center"/>
    </xf>
    <xf numFmtId="0" fontId="26" fillId="0" borderId="13" xfId="1" applyFont="1" applyAlignment="1">
      <alignment horizontal="left" vertical="center"/>
    </xf>
    <xf numFmtId="49" fontId="22" fillId="0" borderId="13" xfId="1" applyNumberFormat="1" applyFont="1" applyAlignment="1">
      <alignment horizontal="center" vertical="center"/>
    </xf>
    <xf numFmtId="0" fontId="22" fillId="0" borderId="15" xfId="1" applyFont="1" applyBorder="1" applyAlignment="1">
      <alignment horizontal="center" vertical="center"/>
    </xf>
    <xf numFmtId="0" fontId="22" fillId="0" borderId="5" xfId="1" applyFont="1" applyBorder="1" applyAlignment="1">
      <alignment horizontal="right" vertical="center"/>
    </xf>
    <xf numFmtId="0" fontId="23" fillId="0" borderId="6" xfId="1" applyFont="1" applyBorder="1" applyAlignment="1">
      <alignment horizontal="left" vertical="center"/>
    </xf>
    <xf numFmtId="164" fontId="25" fillId="0" borderId="4" xfId="1" applyNumberFormat="1" applyFont="1" applyBorder="1" applyAlignment="1">
      <alignment horizontal="center" vertical="center"/>
    </xf>
    <xf numFmtId="0" fontId="25" fillId="0" borderId="4" xfId="1" applyFont="1" applyBorder="1" applyAlignment="1">
      <alignment horizontal="left" vertical="center"/>
    </xf>
    <xf numFmtId="49" fontId="25" fillId="0" borderId="13" xfId="1" applyNumberFormat="1" applyFont="1" applyAlignment="1">
      <alignment horizontal="left" vertical="center"/>
    </xf>
    <xf numFmtId="0" fontId="23" fillId="0" borderId="13" xfId="1" applyFont="1" applyAlignment="1">
      <alignment horizontal="right" vertical="center"/>
    </xf>
    <xf numFmtId="2" fontId="23" fillId="0" borderId="4" xfId="1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/>
    </xf>
    <xf numFmtId="0" fontId="4" fillId="0" borderId="13" xfId="0" applyFont="1" applyBorder="1"/>
    <xf numFmtId="0" fontId="0" fillId="0" borderId="13" xfId="0" applyFont="1" applyBorder="1" applyAlignment="1"/>
    <xf numFmtId="2" fontId="4" fillId="2" borderId="15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3" xfId="0" applyFont="1" applyBorder="1" applyAlignment="1">
      <alignment horizontal="right" vertical="center"/>
    </xf>
    <xf numFmtId="0" fontId="2" fillId="0" borderId="21" xfId="0" applyFont="1" applyBorder="1"/>
    <xf numFmtId="0" fontId="2" fillId="0" borderId="20" xfId="0" applyFont="1" applyBorder="1"/>
    <xf numFmtId="0" fontId="12" fillId="0" borderId="2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/>
    <xf numFmtId="2" fontId="11" fillId="0" borderId="15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right"/>
    </xf>
    <xf numFmtId="164" fontId="4" fillId="0" borderId="15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2" fontId="4" fillId="0" borderId="15" xfId="0" applyNumberFormat="1" applyFont="1" applyBorder="1" applyAlignment="1">
      <alignment horizontal="center" vertical="center"/>
    </xf>
    <xf numFmtId="1" fontId="4" fillId="0" borderId="15" xfId="0" applyNumberFormat="1" applyFont="1" applyBorder="1" applyAlignment="1">
      <alignment horizontal="center" vertical="center"/>
    </xf>
    <xf numFmtId="49" fontId="28" fillId="0" borderId="13" xfId="2" applyNumberFormat="1" applyFont="1" applyAlignment="1">
      <alignment horizontal="center"/>
    </xf>
    <xf numFmtId="0" fontId="27" fillId="0" borderId="13" xfId="2"/>
    <xf numFmtId="49" fontId="28" fillId="0" borderId="13" xfId="2" applyNumberFormat="1" applyFont="1"/>
    <xf numFmtId="49" fontId="28" fillId="0" borderId="13" xfId="2" applyNumberFormat="1" applyFont="1" applyAlignment="1">
      <alignment horizontal="right"/>
    </xf>
    <xf numFmtId="49" fontId="30" fillId="0" borderId="13" xfId="2" applyNumberFormat="1" applyFont="1"/>
    <xf numFmtId="49" fontId="28" fillId="0" borderId="24" xfId="2" applyNumberFormat="1" applyFont="1" applyBorder="1"/>
    <xf numFmtId="49" fontId="28" fillId="0" borderId="13" xfId="2" applyNumberFormat="1" applyFont="1" applyBorder="1" applyAlignment="1">
      <alignment horizontal="center"/>
    </xf>
    <xf numFmtId="49" fontId="29" fillId="0" borderId="13" xfId="2" applyNumberFormat="1" applyFont="1" applyBorder="1" applyAlignment="1">
      <alignment horizontal="left"/>
    </xf>
    <xf numFmtId="49" fontId="28" fillId="0" borderId="13" xfId="2" applyNumberFormat="1" applyFont="1" applyBorder="1" applyAlignment="1">
      <alignment horizontal="left"/>
    </xf>
    <xf numFmtId="49" fontId="28" fillId="0" borderId="24" xfId="2" applyNumberFormat="1" applyFont="1" applyBorder="1" applyAlignment="1">
      <alignment horizontal="right"/>
    </xf>
    <xf numFmtId="49" fontId="28" fillId="0" borderId="26" xfId="2" applyNumberFormat="1" applyFont="1" applyBorder="1" applyAlignment="1">
      <alignment horizontal="right"/>
    </xf>
    <xf numFmtId="49" fontId="28" fillId="0" borderId="25" xfId="2" applyNumberFormat="1" applyFont="1" applyBorder="1" applyAlignment="1">
      <alignment horizontal="left"/>
    </xf>
    <xf numFmtId="49" fontId="28" fillId="0" borderId="25" xfId="2" applyNumberFormat="1" applyFont="1" applyBorder="1" applyAlignment="1">
      <alignment horizontal="center"/>
    </xf>
    <xf numFmtId="49" fontId="28" fillId="0" borderId="25" xfId="2" applyNumberFormat="1" applyFont="1" applyBorder="1"/>
    <xf numFmtId="49" fontId="28" fillId="0" borderId="25" xfId="2" applyNumberFormat="1" applyFont="1" applyBorder="1" applyAlignment="1">
      <alignment horizontal="right"/>
    </xf>
    <xf numFmtId="49" fontId="32" fillId="0" borderId="13" xfId="2" applyNumberFormat="1" applyFont="1" applyBorder="1" applyAlignment="1">
      <alignment horizontal="left"/>
    </xf>
    <xf numFmtId="166" fontId="14" fillId="0" borderId="7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167" fontId="25" fillId="0" borderId="4" xfId="1" applyNumberFormat="1" applyFont="1" applyBorder="1" applyAlignment="1">
      <alignment horizontal="center" vertical="center"/>
    </xf>
    <xf numFmtId="49" fontId="18" fillId="0" borderId="13" xfId="1" applyNumberFormat="1" applyFont="1" applyAlignment="1">
      <alignment horizontal="right" vertical="center"/>
    </xf>
    <xf numFmtId="166" fontId="15" fillId="0" borderId="7" xfId="0" applyNumberFormat="1" applyFont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left"/>
    </xf>
    <xf numFmtId="2" fontId="2" fillId="0" borderId="15" xfId="0" applyNumberFormat="1" applyFont="1" applyBorder="1" applyAlignment="1">
      <alignment horizontal="center" vertical="center"/>
    </xf>
    <xf numFmtId="1" fontId="2" fillId="0" borderId="20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33" fillId="0" borderId="13" xfId="2" applyNumberFormat="1" applyFont="1" applyAlignment="1">
      <alignment horizontal="right"/>
    </xf>
    <xf numFmtId="0" fontId="2" fillId="0" borderId="2" xfId="0" applyFont="1" applyBorder="1" applyAlignment="1">
      <alignment horizontal="left"/>
    </xf>
    <xf numFmtId="0" fontId="4" fillId="0" borderId="15" xfId="0" applyFont="1" applyBorder="1" applyAlignment="1">
      <alignment horizontal="center"/>
    </xf>
    <xf numFmtId="0" fontId="23" fillId="0" borderId="13" xfId="1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right" vertical="center"/>
    </xf>
    <xf numFmtId="0" fontId="2" fillId="0" borderId="13" xfId="0" applyFont="1" applyBorder="1" applyAlignment="1">
      <alignment horizontal="left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2" fillId="0" borderId="13" xfId="0" applyNumberFormat="1" applyFont="1" applyBorder="1" applyAlignment="1">
      <alignment horizontal="center"/>
    </xf>
    <xf numFmtId="165" fontId="6" fillId="0" borderId="13" xfId="0" applyNumberFormat="1" applyFont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167" fontId="4" fillId="0" borderId="15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166" fontId="15" fillId="0" borderId="4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right" vertical="center"/>
    </xf>
    <xf numFmtId="0" fontId="2" fillId="0" borderId="18" xfId="0" applyFont="1" applyBorder="1" applyAlignment="1">
      <alignment horizontal="left" vertical="center"/>
    </xf>
    <xf numFmtId="164" fontId="4" fillId="0" borderId="31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left" vertical="center"/>
    </xf>
    <xf numFmtId="2" fontId="2" fillId="0" borderId="31" xfId="0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/>
    </xf>
    <xf numFmtId="165" fontId="6" fillId="0" borderId="15" xfId="0" applyNumberFormat="1" applyFont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0" borderId="3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2" xfId="0" applyFont="1" applyBorder="1" applyAlignment="1">
      <alignment horizontal="right" vertical="center"/>
    </xf>
    <xf numFmtId="0" fontId="2" fillId="0" borderId="33" xfId="0" applyFont="1" applyBorder="1" applyAlignment="1">
      <alignment horizontal="left" vertical="center"/>
    </xf>
    <xf numFmtId="164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left" vertical="center"/>
    </xf>
    <xf numFmtId="2" fontId="2" fillId="0" borderId="30" xfId="0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2" fontId="34" fillId="0" borderId="15" xfId="0" applyNumberFormat="1" applyFont="1" applyBorder="1" applyAlignment="1">
      <alignment horizontal="center" vertical="center"/>
    </xf>
    <xf numFmtId="2" fontId="34" fillId="0" borderId="4" xfId="0" applyNumberFormat="1" applyFont="1" applyBorder="1" applyAlignment="1">
      <alignment horizontal="center" vertical="center"/>
    </xf>
    <xf numFmtId="2" fontId="34" fillId="0" borderId="6" xfId="0" applyNumberFormat="1" applyFont="1" applyBorder="1" applyAlignment="1">
      <alignment horizontal="center"/>
    </xf>
    <xf numFmtId="49" fontId="24" fillId="0" borderId="13" xfId="1" applyNumberFormat="1" applyFont="1" applyAlignment="1">
      <alignment horizontal="right" vertical="center"/>
    </xf>
    <xf numFmtId="0" fontId="2" fillId="0" borderId="0" xfId="0" applyFont="1" applyAlignment="1">
      <alignment horizontal="right"/>
    </xf>
    <xf numFmtId="0" fontId="35" fillId="0" borderId="0" xfId="0" applyFont="1" applyAlignment="1"/>
    <xf numFmtId="0" fontId="36" fillId="0" borderId="0" xfId="0" applyFont="1" applyAlignment="1">
      <alignment vertic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</cellXfs>
  <cellStyles count="7">
    <cellStyle name="Įprastas 4 2" xfId="3"/>
    <cellStyle name="Normal" xfId="0" builtinId="0"/>
    <cellStyle name="Normal 10" xfId="2"/>
    <cellStyle name="Normal 10 8 3" xfId="6"/>
    <cellStyle name="Normal 10 9" xfId="5"/>
    <cellStyle name="Normal 2" xfId="1"/>
    <cellStyle name="Normal 2 2" xfId="4"/>
  </cellStyles>
  <dxfs count="0"/>
  <tableStyles count="0" defaultTableStyle="TableStyleMedium2" defaultPivotStyle="PivotStyleLight16"/>
  <colors>
    <mruColors>
      <color rgb="FF1C4E12"/>
      <color rgb="FF2C501C"/>
      <color rgb="FF3A6925"/>
      <color rgb="FF4074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50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247650</xdr:colOff>
      <xdr:row>10</xdr:row>
      <xdr:rowOff>107950</xdr:rowOff>
    </xdr:to>
    <xdr:sp macro="" textlink="">
      <xdr:nvSpPr>
        <xdr:cNvPr id="2" name="AutoShape 1" descr="data:image/jpeg;base64,/9j/4AAQSkZJRgABAQEAZABkAAD/2wBDAAgGBgcGBQgHBwcJCQgKDBQNDAsLDBkSEw8UHRofHh0aHBwgJC4nICIsIxwcKDcpLDAxNDQ0Hyc5PTgyPC4zNDL/2wBDAQkJCQwLDBgNDRgyIRwhMjIyMjIyMjIyMjIyMjIyMjIyMjIyMjIyMjIyMjIyMjIyMjIyMjIyMjIyMjIyMjIyMjL/wAARCAKJBD8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3+iiigAooooAKKKKACiiigAooooAKKKKACiiigAooooAKKKKACii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8t8SeHfDY07xU1t4a0eBtLt0WEx6fCD5hTzC33eeCo/A+tTWOjeDE0661GfwrpP2sXcNnLp8tjEPsju6xorfKeDuDF+QQcjIrvrjR7G6muHuLeKZLmNY54ZUDpKFJ25UjGRk/5AwSaLpUs8s8mmWbzTRiKSRoFLOg6KTjJA9KAPO72PwzafbAPh/4fZrKC7mnzBEARA0e7b+6OcrICM45BB9alu4PClibyObwJ4eM1nM6SpHbxNlVWFty/us9JxnIABGM8iu/fRdKlTZJptm6+W0WHgU5Rjll5HQkAkdz1qObw/otw7PPpFhIzlizPbISxIAJORzkKo/4CPSgDgmj8JwGVrrwH4fSILeGNktomLNb3CwENmMbQxdTnnAzUNppHhy01HWbKXwdoNxcpNczxRtbRBFiiityVVjH1JmBAxgZPpz6N/Yek4I/suywyyKR9nTlZDmQdOjHk+vemroGjJH5a6VZBN2/aIFxu27c9Ou0Y+nFAHJaPpPg3VtSa0/4QvRbfMPnxebp0YaRPl+YfJtIy2DhiVOAQMis6KDwyZYxP4B8OxJP5ogcQxtlo7lIGDDygQSZFKgZJ6cHFejxWNpBcPPFbQxzPndIqAMc8nn3wPyFZun+GdOtNPktLi2trsSyvLI0kC/MWlMvIOejHI+g70Acja2XhW5Nip8B6BGb6JzButovmlSQI0Z/d8YB3Z64DccGmRweDpL17T/hCdA3s8CQOLSIpJ5skqDJ8vsIScjIOQAe9ehQ6dZW0cUcFnbxJC7SRrHGFCMc5IAHBO5sn3NVv+Ed0TbKo0iwAlx5gFsnz4bcM8c/N8315oA8y0/S/DtjYq1x4N0S6uFE/Lwx7f8Aj9MIX/V84BGG6kDHFXbiz8LQpNcyeBNC821tNRlaNYY9jNbOikf6rncCCGI45GDnNegjw/owTYNIsNuCMfZkxgtvPb+98315605tD0h9+7S7Ft4kD5t0O4SY3g8c7sDPrjmgDgLm28M2U863PgPw0kcNy9u0nlRYyLU3KnmIADA2nJ4681ILbwirR+d4E0SJDeNayStYpsjIMYBP7rK7hJxuAAIwSMiu6l0LSJw4m0qxkDtucPbodx2bMnjk7Pl+nHSiPQtIiZWi0uyQq24FYFHPy88D/YX/AL5HoKAOd8P+GvDS6tqcUfhrR459KvkWC4SxiVxmOOVTuC5DKXwD1+UHrXZVXtbOK084oCXnkMsrnq7EAZP0AUD2Aqx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//AMI9qn/Q565/35sv/kej/hHtU/6HPXP+/Nl/8j0AdB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pqmnX2k6Xc38/jLXjHBGXKrDY5bHQD/R+pPH41B5FxFNNbXHjfXVurcRGZFtLUgeYSFIP2X5hlW5HTac4xQB2VFcL9pQ7AvjnxGzvN5Comn27P5nliXbtFrn7hDfT6GoYLq4N/cW1z4z16IJLDFGRZ2/JlJCb82YCEnAwT+WRkA9AorzxLy5XXbiyuPGuvJbgwJBMLK2wXd3TazfZcLlkAUnAORjORWnYwyalKkVr45153eIzKDa2i5QMVJ5th/ECMdaAOworhIbuK4mMUfjrxEZACVVrC2XfiQRNtza/NhyFOM4yM1LDItxt8rx3r774fPXFna/Mm/Zx/ovJ3YG3ryOKAO2ori1O+SWMeO9e8yIoChtLQMd7Mi7R9l+bLIw4z0z05rK07ULySzW41DxvrcPEpKJY2xbC3BhU/8exxk4yOoJ7CgD0miuCe52jzz4911bZLe5mlDWFsHAhZVc4+y8bSeQRk5BHFPN3EsrxP468RIySNG2/T7dQGWPzSMm167BuHqOmaAO6ori4z5sqRJ4618yvI8Qj+yWu4MpVWyPsuQAXXJ6c56VNp2n6ley3tu3jHW1uLKfyJgIbLGSiupH+j9CrqfY5HOM0Add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//AMI9qn/Q565/35sv/kej/hHtU/6HPXP+/Nl/8j0AdB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Vext5bSzjgmvZ72Rc5nnCB3ySeQiqvHTgDp681YoAKKKKACiiigAooooAKKKKACiiigAooooAKKKKACiiigAooooAKKKKACiiigAooooAKKKKACiiigAooooAKKKKACiiigAooooAKKKKACiiigAooooAKKKKACiiigAooooAKKKKACiiigAooooAKKKKACiiigAooooAKKKKACiiigAooooAKKKKACiiigAooooAKKKKACiiigAooooAo6zpiaxo91p7uUE8ZUOBnY3UNj2OD+FQz6LDfXsWoT+ZDdpbPATDJgDd3zjkr8209t545rUooA5zT/B1rp1zBOl9eu0NwLkB/KAZxB5HIVBxs9Mc81HceGGh0a60+2mnuzfO3ny3MqKys3PnZVASykLtHGAABjArp6KAMV/DFk90JfMmEWy3VoARsbyGLx9s8E8884Hvmvpnht9I1xLmC5kmtPIki2SuoMe6QyAKAnzDJI5bI9+3RUUAcjY+EDcacF1C4uYbhJp2j8tk/dpJcibH3SCG2ICDnjI71pWnhaxtF04CWeRrCSV4mdlBYSEsVbaACu7awGOqKe1blFAHLL4GtEne4XUtQ+0Fo3WUmMsrJI7qfufMf3jqd2cg+vNO/4Qiz8rYdQvzw4zmPPzTicn7n94Y+n5109FAHNz+C7K4W5V72+AuIryJ8GPhbkqZMfJ2KjHp3zS33g21vvtBfUdQieaf7QXidFZX+zm3yp2cfIc/Xn2ro6KAOZHgmw2or3Vy6rc/alBWJdknycqVQFfuY+XHDMO4xrabp32O41G6cgzX1x57gdFwixqB/wFAT7k1oUUAFFFFABRRRQAUUUUAFFFFABRRRQAUUUUAFFFFABRRRQAUUUUAFFFFABRRRQAUUUUAFFFFABRRRQAUUUUAFFFFABRRRQAUUUUAFFFFABRRRQAUUUUAFFFFABRRRQAUUUUAFFFFABRRRQAUUUUAFFFFABRRRQAUUUUAFFcR4YHiHxB4etdUk8SzQvOXzGlnCQuHZe6+1a/9i69/wBDXcf+AUH/AMTQB0FFc/8A2Lr3/Q13H/gFB/8AE1m2kHiG417UtPbxPMEtI4XVhZw5beGzn5e22gDsqK5/+xde/wChruP/AACg/wDiaP7F17/oa7j/AMAoP/iaAOgorn/7F17/AKGu4/8AAKD/AOJo/sXXv+hruP8AwCg/+JoA6CiuN8PweIdY0Gz1CTxPPG88e8qtnDgc/wC7Wl/Yuvf9DXcf+AUH/wATQB0FFc//AGLr3/Q13H/gFB/8TR/Yuvf9DXcf+AUH/wATQB0FFc//AGLr3/Q13H/gFB/8TR/Yuvf9DXcf+AUH/wATQB0FFc//AGLr3/Q13H/gFB/8TR/Yuvf9DXcf+AUH/wATQB0FFcb4fg8Q6xoNnqEnieaN5495VbOHA5/3a0v7F17/AKGu4/8AAKD/AOJoA6Ciuf8A7F17/oa7j/wCg/8AiabJo+vJE7/8JVcHaCf+PKD/AOJoA6KiuN8O2/iHWvDOlarL4nmjkvbOG4ZFs4cKXQMQPl6c1p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xurQeIdOl01E8TzOLu8W2bNnD8oKscj5evy1pf2Lr3/Q13H/gFB/8TQB0FFc//Yuvf9DXcf8AgFB/8TR/Yuvf9DXcf+AUH/xNAHQUVz/9i69/0Ndx/wCAUH/xNH9i69/0Ndx/4BQf/E0AdBRXP/2Lr3/Q13H/AIBQf/E0f2Lr3/Q13H/gFB/8TQB0FFczeaZr9tZXE6+KrgmKNnANnBzgZ/u1DpNj4g1HRrG9fxTOj3FvHMyizhwCyg4+770AdZRXP/2Lr3/Q13H/AIBQf/E0f2Lr3/Q13H/gFB/8TQB0FFc//Yuvf9DXcf8AgFB/8TR/Yuvf9DXcf+AUH/xNAHQUVz/9i69/0Ndx/wCAUH/xNH9i69/0Ndx/4BQf/E0AdBRXP/2Lr3/Q13H/AIBQf/E0f2Lr3/Q13H/gFB/8TQB0FFc//Yuvf9DXcf8AgFB/8TR/Yuvf9DXcf+AUH/xNAHQUVz/9i69/0Ndx/wCAUH/xNZXiaLxFofhfVdWi8TzSSWVpJOqPZw4YqpIB+X2oA7Wiuf8A7F17/oa7j/wCg/8AiaP7F17/AKGu4/8AAKD/AOJoA6Ciuf8A7F17/oa7j/wCg/8AiaP7F17/AKGu4/8AAKD/AOJoA6Ciuf8A7F17/oa7j/wCg/8AiaP7F17/AKGu4/8AAKD/AOJoA6Ciuf8A7F17/oa7j/wCg/8AiaP7F17/AKGu4/8AAKD/AOJoA6Ciuf8A7F17/oa7j/wCg/8AiaP7F17/AKGu4/8AAKD/AOJoA6Ciuf8A7F17/oa7j/wCg/8AiaP7F17/AKGu4/8AAKD/AOJoA6CiuI8SJ4i0TTIbqLxPNIz3ltbkPZw4xLMkZP3eoDE1r/2Lr3/Q13H/AIBQf/E0AdBRXP8A9i69/wBDXcf+AUH/AMTR/Yuvf9DXcf8AgFB/8TQB0FFc/wD2Lr3/AENdx/4BQf8AxNH9i69/0Ndx/wCAUH/xNAHQUVz/APYuvf8AQ13H/gFB/wDE0f2Lr3/Q13H/AIBQf/E0AdBRXP8A9i69/wBDXcf+AUH/AMTR/Yuvf9DXcf8AgFB/8TQB0FFc/wD2Lr3/AENdx/4BQf8AxNH9i69/0Ndx/wCAUH/xNAHQUVzsmj68kTv/AMJVcHaCf+PKD/4ms/w7b+IdZ8M6TqsvieaOS9s4bhkWzhwpdAxA+XpzQB2VFc//AGLr3/Q13H/gFB/8TR/Yuvf9DXcf+AUH/wATQB0FFc//AGLr3/Q13H/gFB/8TR/Yuvf9DXcf+AUH/wATQB0FFc//AGLr3/Q13H/gFB/8TWa0HiFfE0elf8JPN5b2b3Jf7HDnIdVx93p81AHZUVz/APYuvf8AQ13H/gFB/wDE0f2Lr3/Q13H/AIBQf/E0AdBRXP8A9i69/wBDXcf+AUH/AMTR/Yuvf9DXcf8AgFB/8TQB0FFc/wD2Lr3/AENdx/4BQf8AxNH9i69/0Ndx/wCAUH/xNAHQUVz/APYuvf8AQ13H/gFB/wDE0f2Lr3/Q13H/AIBQf/E0AdBRXP8A9i69/wBDXcf+AUH/AMTR/Yuvf9DXcf8AgFB/8TQB0FFc/wD2Lr3/AENdx/4BQf8AxNH9i69/0Ndx/wCAUH/xNAHQUVz/APYuvf8AQ13H/gFB/wDE0f2Lr3/Q13H/AIBQf/E0AdBRXP8A9i69/wBDXcf+AUH/AMTR/Yuvf9DXcf8AgFB/8TQB0FFc/wD2Lr3/AENdx/4BQf8AxNH9i69/0Ndx/wCAUH/xNAHQUVxWgReIdXsbieTxPNG0V9dWoC2cPIimeMH7vUhAfxrV/sXXv+hruP8AwCg/+JoA6Ciuf/sXXv8Aoa7j/wAAoP8A4mj+xde/6Gu4/wDAKD/4mgDoKK5/+xde/wChruP/AACg/wDiaP7F17/oa7j/AMAoP/iaAOgorn/7F17/AKGu4/8AAKD/AOJo/sXXv+hruP8AwCg/+JoA6CiuT1ax8Qafo19ex+KZ2e3t5JVVrOHBKqTg/L7Vaj0fXniRz4ruMsoP/HlB/wDE0AdFRXP/ANi69/0Ndx/4BQf/ABNH9i69/wBDXcf+AUH/AMTQB0FFc/8A2Lr3/Q13H/gFB/8AE0f2Lr3/AENdx/4BQf8AxNAHQUVz/wDYuvf9DXcf+AUH/wATR/Yuvf8AQ13H/gFB/wDE0AdBRXP/ANi69/0Ndx/4BQf/ABNZetvr2gLZXB8QS3Sy3HlNG9rEox5btnIXPVRQBb+HH/IhaZ/21/8ARr11Nct8OP8AkQtM/wC2v/o166mgArn9M/5HXxB/1xtP5SV0Fc/pn/I6+IP+uNp/KSgDoKKKKACiiigDn/A//IlaV/1x/qa6Cuf8D/8AIlaV/wBcf6mugoAKKKKACiiigAooooA5/wAD/wDIlaV/1x/qa6Cuf8D/APIlaV/1x/qa6CgAqOf/AI95f9w/yqSo5/8Aj3l/3D/KgDD8Cf8AJPPDX/YKtf8A0UtdBXP+BP8Aknnhr/sFWv8A6KWugoAKKKKACiiigAooooAKKKKACiiigAooooAKKKKACiiigAooooAKKKKACiiigAooooA5/wAT/wDHx4f/AOwrH/6LkroK5/xP/wAfHh//ALCsf/ouSugoAKKKKACiiigAooooAqar/wAge9/695P/AEE1V8M/8ipo/wD14wf+gCrWq/8AIHvf+veT/wBBNVfDP/IqaP8A9eMH/oAoA1aKKKACiiigAooooAKKKKACiiigArm/iD/yTnxJ/wBgy4/9Fmukrm/iD/yTnxJ/2DLj/wBFmgDpKKKKACiiigAooooAKKKKACiiigAooooA5fx9/wAi9a/9hXT/AP0rirqK5fx9/wAi9a/9hXT/AP0rirqKACiiigAooooAKKKKACiiigAooooAjn/495f9w/yrD8Cf8k88Nf8AYKtf/RS1uT/8e8v+4f5Vh+BP+SeeGv8AsFWv/opaAOgooooAKKKKACufk/5KHB/2CpP/AEaldBXPyf8AJQ4P+wVJ/wCjUoA6CiiigAooooAKKKKACiiigAooooAKKKKACiiigAooooAKKKKAOb8E/wDIHvv+wxqP/pXLXSVzfgn/AJA99/2GNR/9K5a6SgAooooAKKKKACiiigDK8Tf8iprH/XjP/wCgGtGD/j3i/wBwfyrO8Tf8iprH/XjP/wCgGtGD/j3i/wBwfyoAkooooAKKKKACiiigArlPHn/Hhpn/AF/f+0Za6uuU8ef8eGmf9f3/ALRloAd8OP8AkQtM/wC2v/o166muW+HH/IhaZ/21/wDRr11NABXP6Z/yOviD/rjafykroK5/TP8AkdfEH/XG0/lJQB0FFFFABRRRQBz/AIH/AORK0r/rj/U10Fc/4H/5ErSv+uP9TXQUAFFFFABRRRQAUUUUAc/4H/5ErSv+uP8AU10Fc/4H/wCRK0r/AK4/1NdBQAVHP/x7y/7h/lUlRz/8e8v+4f5UAYfgT/knnhr/ALBVr/6KWugrn/An/JPPDX/YKtf/AEUtdBQAUUUUAFFFFABRRRQAUUUUAFFFFABRRRQAUUUUAFFFFABRRRQAUUUUAFFFFABRRRQBz/if/j48P/8AYVj/APRcldBXP+J/+Pjw/wD9hWP/ANFyV0FABRRRQAUUUUAFFFFAFTVf+QPe/wDXvJ/6Caq+Gf8AkVNH/wCvGD/0AVa1X/kD3v8A17yf+gmqvhn/AJFTR/8Arxg/9AFAGrRRRQAUUUUAFFFFABRRRQAUUUUAFc38Qf8AknPiT/sGXH/os10lc38Qf+Sc+JP+wZcf+izQB0lFFFABRRRQAUUUUAFFFFABRRRQAUUUUAcv4+/5F61/7Cun/wDpXFXUVy/j7/kXrX/sK6f/AOlcVdRQAUUUUAFFFFABRRRQAUUUUAFFFFAEc/8Ax7y/7h/lWH4E/wCSeeGv+wVa/wDopa3J/wDj3l/3D/KsPwJ/yTzw1/2CrX/0UtAHQUUUUAFFFFABXPyf8lDg/wCwVJ/6NSugrn5P+Shwf9gqT/0alAHQUUUUAFFFFABRRRQAUUUUAFFFFABRRRQAUUUUAFFFFABRRRQBzfgn/kD33/YY1H/0rlrpK5vwT/yB77/sMaj/AOlctdJQAUUUUAFFFFABRRRQBleJv+RU1j/rxn/9ANaMH/HvF/uD+VZ3ib/kVNY/68Z//QDWjB/x7xf7g/lQBJRRRQAUUUUAFFFFABXKePP+PDTP+v7/ANoy11dcp48/48NM/wCv7/2jLQBj+BPF/hnT/BlhaXviLSba5jMoeGa9jR1PmMeQWyK6P/hO/B//AENeh/8Agxh/+Kql8OoYm8B6aWjQk+byVH/PV66nyIf+eUf/AHyKAMP/AITvwf8A9DXof/gxh/8Aiqw9O8aeFU8Xa5O/iXRlikhtQkhv4grkCTODu5xkZ+tdx5EP/PKP/vkVgaZDF/wmmvjykwIbT+EeklAD/wDhO/B//Q16H/4MYf8A4qj/AITvwf8A9DXof/gxh/8Aiq3PIh/55R/98ijyIf8AnlH/AN8igDD/AOE78H/9DXof/gxh/wDiqP8AhO/B/wD0Neh/+DGH/wCKrc8iH/nlH/3yKPIh/wCeUf8A3yKAOH8HeNPCtr4R0yC48S6NFKkOGjkv4lZTk9QW4rc/4Tvwf/0Neh/+DGH/AOKpngiGI+C9KJiQnyf7o9TW/wCRD/zyj/75FAGH/wAJ34P/AOhr0P8A8GMP/wAVR/wnfg//AKGvQ/8AwYw//FVueRD/AM8o/wDvkUeRD/zyj/75FAGH/wAJ34P/AOhr0P8A8GMP/wAVR/wnfg//AKGvQ/8AwYw//FVueRD/AM8o/wDvkUeRD/zyj/75FAGH/wAJ34P/AOhr0P8A8GMP/wAVR/wnfg//AKGvQ/8AwYw//FVueRD/AM8o/wDvkUeRD/zyj/75FAHD+DvGnhW18I6ZBceJdGilSHDRyX8SspyeoLcVuf8ACd+D/wDoa9D/APBjD/8AFUzwRDEfBelExIT5P90eprf8iH/nlH/3yKAMP/hO/B//AENeh/8Agxh/+Kpk/jrwgYJAPFWhklTgDUIvT/erf8iH/nlH/wB8io54Ifs8v7qP7h/hHpQBxfgvxp4VtfAvh63uPEujQzxaZbJJHJfxKyMIlBBBbIIPGK3P+E78H/8AQ16H/wCDGH/4qmeBYYj8PfDRMSEnSrXJKj/nktb/AJ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cP4i8aeFZ59DMPiXRpBHqaO5S/iOxdkgycNwORz71uf8J34P/6GvQ//AAYw/wDxVM8TwxC40DESc6rH/CP+eclb/kQ/88o/++RQBh/8J34P/wChr0P/AMGMP/xVH/Cd+D/+hr0P/wAGMP8A8VW55EP/ADyj/wC+RR5EP/PKP/vkUAYf/Cd+D/8Aoa9D/wDBjD/8VR/wnfg//oa9D/8ABjD/APFVueRD/wA8o/8AvkUeRD/zyj/75FAGH/wnfg//AKGvQ/8AwYw//FUf8J34P/6GvQ//AAYw/wDxVbnkQ/8APKP/AL5FHkQ/88o/++RQBzOpeOPCMmlXiJ4p0RmaBwFGoREk7Tx96q/h3xt4Tg8M6VFL4n0WORLOFXR7+IFSEAII3cGuj1SCH+yL390n+of+Ef3TVbwzBEfCmjkxJn7DD/CP7goAr/8ACd+D/wDoa9D/APBjD/8AFUf8J34P/wChr0P/AMGMP/xVbnkQ/wDPKP8A75FHkQ/88o/++RQBh/8ACd+D/wDoa9D/APBjD/8AFUf8J34P/wChr0P/AMGMP/xVbnkQ/wDPKP8A75FHkQ/88o/++RQBh/8ACd+D/wDoa9D/APBjD/8AFUf8J34P/wChr0P/AMGMP/xVbnkQ/wDPKP8A75FHkQ/88o/++RQBh/8ACd+D/wDoa9D/APBjD/8AFUf8J34P/wChr0P/AMGMP/xVbnkQ/wDPKP8A75FHkQ/88o/++RQBh/8ACd+D/wDoa9D/APBjD/8AFUf8J34P/wChr0P/AMGMP/xVbnkQ/wDPKP8A75FHkQ/88o/++RQBh/8ACd+D/wDoa9D/APBjD/8AFVgeOfGfha78BeILa28S6PNPLp86RxR30TM7FCAAA2ST6V3fkQ/88o/++RXOfECGIfDrxIREgI024wQo/wCeZoAn/wCE78H/APQ16H/4MYf/AIqj/hO/B/8A0Neh/wDgxh/+Krc8iH/nlH/3yKPIh/55R/8AfIoAw/8AhO/B/wD0Neh/+DGH/wCKo/4Tvwf/ANDXof8A4MYf/iq3PIh/55R/98ijyIf+eUf/AHyKAMP/AITvwf8A9DXof/gxh/8AiqP+E78H/wDQ16H/AODGH/4qtzyIf+eUf/fIo8iH/nlH/wB8igDD/wCE78H/APQ16H/4MYf/AIqj/hO/B/8A0Neh/wDgxh/+Krc8iH/nlH/3yKPIh/55R/8AfIoAw/8AhO/B/wD0Neh/+DGH/wCKo/4Tvwf/ANDXof8A4MYf/iq3PIh/55R/98ijyIf+eUf/AHyKAMP/AITvwf8A9DXof/gxh/8AiqP+E78H/wDQ16H/AODGH/4qtzyIf+eUf/fIo8iH/nlH/wB8igDgPG3jLwvd6Hbx23iTR5nGp2LlY76JiFW5jZjgN0ABJPYCuj/4Tvwf/wBDXof/AIMYf/iqqePYYh4ftiIkH/E10/oo/wCfqKun8iH/AJ5R/wDfIoAw/wDhO/B//Q16H/4MYf8A4qj/AITvwf8A9DXof/gxh/8Aiq3PIh/55R/98ijyIf8AnlH/AN8igDD/AOE78H/9DXof/gxh/wDiqP8AhO/B/wD0Neh/+DGH/wCKrc8iH/nlH/3yKPIh/wCeUf8A3yKAMP8A4Tvwf/0Neh/+DGH/AOKo/wCE78H/APQ16H/4MYf/AIqtzyIf+eUf/fIo8iH/AJ5R/wDfIoAw/wDhO/B//Q16H/4MYf8A4qj/AITvwf8A9DXof/gxh/8Aiq3PIh/55R/98ijyIf8AnlH/AN8igDD/AOE78H/9DXof/gxh/wDiqP8AhO/B/wD0Neh/+DGH/wCKrc8iH/nlH/3yKPIh/wCeUf8A3yKAMCfx14QMEgHirQySpwBqEXp/vVjeC/GnhW18C+Hre48S6NDPFplskkcl/ErIwiUEEFsgg8YrtJ4Ifs8v7qP7h/hHpWJ4FhiPw98NExISdKtckqP+eS0AP/4Tvwf/ANDXof8A4MYf/iqP+E78H/8AQ16H/wCDGH/4qtzyIf8AnlH/AN8ijyIf+eUf/fIoAw/+E78H/wDQ16H/AODGH/4qj/hO/B//AENeh/8Agxh/+Krc8iH/AJ5R/wDfIo8iH/nlH/3yKAMP/hO/B/8A0Neh/wDgxh/+KrDfxp4VPjuC4/4SXRvIGmSIZPt8W0MZUIGd2M4BOPau48iH/nlH/wB8isB4Yv8AhYUA8pMf2VJxtH/PVKAH/wDCd+D/APoa9D/8GMP/AMVR/wAJ34P/AOhr0P8A8GMP/wAVW55EP/PKP/vkUeRD/wA8o/8AvkUAYf8Awnfg/wD6GvQ//BjD/wDFUf8ACd+D/wDoa9D/APBjD/8AFVueRD/zyj/75FHkQ/8APKP/AL5FAGH/AMJ34P8A+hr0P/wYw/8AxVH/AAnfg/8A6GvQ/wDwYw//ABVbnkQ/88o/++RR5EP/ADyj/wC+RQBh/wDCd+D/APoa9D/8GMP/AMVR/wAJ34P/AOhr0P8A8GMP/wAVW55EP/PKP/vkUeRD/wA8o/8AvkUAYf8Awnfg/wD6GvQ//BjD/wDFUf8ACd+D/wDoa9D/APBjD/8AFVueRD/zyj/75FHkQ/8APKP/AL5FAGH/AMJ34P8A+hr0P/wYw/8AxVH/AAnfg/8A6GvQ/wDwYw//ABVbnkQ/88o/++RR5EP/ADyj/wC+RQBh/wDCd+D/APoa9D/8GMP/AMVR/wAJ34P/AOhr0P8A8GMP/wAVW55EP/PKP/vkUeRD/wA8o/8AvkUAYf8Awnfg/wD6GvQ//BjD/wDFUf8ACd+D/wDoa9D/APBjD/8AFVueRD/zyj/75FHkQ/8APKP/AL5FAGH/AMJ34P8A+hr0P/wYw/8AxVH/AAnfg/8A6GvQ/wDwYw//ABVbnkQ/88o/++RR5EP/ADyj/wC+RQBwnhDxn4WttKvUuPEujxM2q38irJfRKSrXUrKwy3Qggg9wQa3/APhO/B//AENeh/8Agxh/+KqDwVDEdHvsxIf+JxqP8I/5+5a6PyIf+eUf/fIoAw/+E78H/wDQ16H/AODGH/4qj/hO/B//AENeh/8Agxh/+Krc8iH/AJ5R/wDfIo8iH/nlH/3yKAMP/hO/B/8A0Neh/wDgxh/+Ko/4Tvwf/wBDXof/AIMYf/iq3PIh/wCeUf8A3yKPIh/55R/98igDD/4Tvwf/ANDXof8A4MYf/iqP+E78H/8AQ16H/wCDGH/4qtzyIf8AnlH/AN8ijyIf+eUf/fIoA5HxF428Jz+GdVii8T6LJI9nMqIl/ESxKEAAbuTV+Hx14QEEYPirQwQoyDqEXp/vVb8TQRDwprBESZ+wzfwj+4a0IIIfs8X7qP7g/hHpQBj/APCd+D/+hr0P/wAGMP8A8VR/wnfg/wD6GvQ//BjD/wDFVueRD/zyj/75FHkQ/wDPKP8A75FAGH/wnfg//oa9D/8ABjD/APFUf8J34P8A+hr0P/wYw/8AxVbnkQ/88o/++RR5EP8Azyj/AO+RQBh/8J34P/6GvQ//AAYw/wDxVH/Cd+D/APoa9D/8GMP/AMVW55EP/PKP/vkUeRD/AM8o/wDvkUAYf/Cd+D/+hr0P/wAGMP8A8VXP+K/E+gavDpttpmuaZezi83mK2u45G2iKTJwpJxyK7zyIf+eUf/fIrlfHUUaWOmFUVT9u6gY/5Yy0AS/Dj/kQtM/7a/8Ao166muW+HH/IhaZ/21/9GvXU0AFc/pn/ACOviD/rjafykroK5/TP+R18Qf8AXG0/lJQB0FFFFABRRRQBz/gf/kStK/64/wBTXQVz/gf/AJErSv8Arj/U10FABRRRQAUUUUAFFFFAHP8Agf8A5ErSv+uP9TXQVz/gf/kStK/64/1NdBQAVHP/AMe8v+4f5VJUc/8Ax7y/7h/lQBh+BP8Aknnhr/sFWv8A6KWugrn/AAJ/yTzw1/2CrX/0UtdBQAUUUUAFFFFABRRRQAUUUUAFFFFABRRRQAUUUUAFFFFABRRRQAUUUUAFFFFABRRRQBz/AIn/AOPjw/8A9hWP/wBFyV0Fc/4n/wCPjw//ANhWP/0XJXQUAFFFFABRRRQAUUUUAVNV/wCQPe/9e8n/AKCaq+Gf+RU0f/rxg/8AQBVrVf8AkD3v/XvJ/wCgmqvhn/kVNH/68YP/AEAUAatFFFABRRRQAUUUUAFFFFABRRRQAVzfxB/5Jz4k/wCwZcf+izXSVzfxB/5Jz4k/7Blx/wCizQB0lFFFABRRRQAUUUUAFFFFABRRRQAUUUUAcv4+/wCRetf+wrp//pXFXUVy/j7/AJF61/7Cun/+lcVdRQAUUUUAFFFFABRRRQAUUUUAFFFFAEc//HvL/uH+VYfgT/knnhr/ALBVr/6KWtyf/j3l/wBw/wAqw/An/JPPDX/YKtf/AEUtAHQUUUUAFFFFABXPyf8AJQ4P+wVJ/wCjUroK5+T/AJKHB/2CpP8A0alAHQUUUUAFFFFABRRRQAUUUUAFFFFABRRRQAUUUUAFFFFABRRRQBzfgn/kD33/AGGNR/8ASuWukrm/BP8AyB77/sMaj/6Vy10lABRRRQAUUUUAFFFFAGV4m/5FTWP+vGf/ANANaMH/AB7xf7g/lWd4m/5FTWP+vGf/ANANaMH/AB7xf7g/lQBJRRRQAUUUUAFFFFABXKePP+PDTP8Ar+/9oy11dcp48/48NM/6/v8A2jLQBj+BPEcVn4MsLdtM1aUoZRvhsXdD+8bowGDXR/8ACWQ/9AfXP/BdJ/hVb4cf8iFpn/bX/wBGvXU0Ac//AMJZD/0B9c/8F0n+FYeneJ4k8Xa5L/ZWskPDajaLBywwJOoxx14rvK5/TP8AkdfEH/XG0/lJQAf8JZD/ANAfXP8AwXSf4Uf8JZD/ANAfXP8AwXSf4V0FFAHP/wDCWQ/9AfXP/BdJ/hR/wlkP/QH1z/wXSf4V0FFAHB+DvE8UHhHTIjpWsuVhxujsHZTyehA5rc/4SyH/AKA+uf8Aguk/wo8D/wDIlaV/1x/qa6CgDn/+Esh/6A+uf+C6T/Cj/hLIf+gPrn/guk/wroKKAOf/AOEsh/6A+uf+C6T/AAo/4SyH/oD65/4LpP8ACugooA5//hLIf+gPrn/guk/wo/4SyH/oD65/4LpP8K6CigDg/B3ieKDwjpkR0rWXKw43R2Dsp5PQgc1uf8JZD/0B9c/8F0n+FHgf/kStK/64/wBTXQUAc/8A8JZD/wBAfXP/AAXSf4UyfxZCYJB/Y+ufdPXTpPT6V0dRz/8AHvL/ALh/lQBw/gvxPFb+BfD0J0rWXMemWyF47B2VsRKMggcj3rc/4SyH/oD65/4LpP8ACjwJ/wAk88Nf9gq1/wDRS10FAHP/APCWQ/8AQH1z/wAF0n+FH/CWQ/8AQH1z/wAF0n+FdBRQBz//AAlkP/QH1z/wXSf4Uf8ACWQ/9AfXP/BdJ/hXQUUAc/8A8JZD/wBAfXP/AAXSf4Uf8JZD/wBAfXP/AAXSf4V0FFAHP/8ACWQ/9AfXP/BdJ/hR/wAJZD/0B9c/8F0n+FdBRQBz/wDwlkP/AEB9c/8ABdJ/hR/wlkP/AEB9c/8ABdJ/hXQUUAc//wAJZD/0B9c/8F0n+FH/AAlkP/QH1z/wXSf4V0FFAHP/APCWQ/8AQH1z/wAF0n+FH/CWQ/8AQH1z/wAF0n+FdBRQBz//AAlkP/QH1z/wXSf4Uf8ACWQ/9AfXP/BdJ/hXQUUAc/8A8JZD/wBAfXP/AAXSf4Uf8JZD/wBAfXP/AAXSf4V0FFAHP/8ACWQ/9AfXP/BdJ/hR/wAJZD/0B9c/8F0n+FdBRQBz/wDwlkP/AEB9c/8ABdJ/hR/wlkP/AEB9c/8ABdJ/hXQUUAc//wAJZD/0B9c/8F0n+FH/AAlkP/QH1z/wXSf4V0FFAHB+IvE8Us+hkaVrK7NTR/nsHGfkk4HHJ56Vuf8ACWQ/9AfXP/BdJ/hR4n/4+PD/AP2FY/8A0XJXQUAc/wD8JZD/ANAfXP8AwXSf4Uf8JZD/ANAfXP8AwXSf4V0FFAHP/wDCWQ/9AfXP/BdJ/hR/wlkP/QH1z/wXSf4V0FFAHP8A/CWQ/wDQH1z/AMF0n+FH/CWQ/wDQH1z/AMF0n+FdBRQByupeKoX0q8X+yNbGYHGTp8gA+U+1V/DvimKLwzpUZ0nWmKWcK7k0+Qg4Qcg45FdPqv8AyB73/r3k/wDQTVXwz/yKmj/9eMH/AKAKAKn/AAlkP/QH1z/wXSf4Uf8ACWQ/9AfXP/BdJ/hXQUUAc/8A8JZD/wBAfXP/AAXSf4Uf8JZD/wBAfXP/AAXSf4V0FFAHP/8ACWQ/9AfXP/BdJ/hR/wAJZD/0B9c/8F0n+FdBRQBz/wDwlkP/AEB9c/8ABdJ/hR/wlkP/AEB9c/8ABdJ/hXQUUAc//wAJZD/0B9c/8F0n+FH/AAlkP/QH1z/wXSf4V0FFAHP/APCWQ/8AQH1z/wAF0n+FYHjnxNFc+AvEEA0rWIzJp8675LB1VcoeSSOB7139c38Qf+Sc+JP+wZcf+izQBJ/wlkP/AEB9c/8ABdJ/hR/wlkP/AEB9c/8ABdJ/hXQUUAc//wAJZD/0B9c/8F0n+FH/AAlkP/QH1z/wXSf4V0FFAHP/APCWQ/8AQH1z/wAF0n+FH/CWQ/8AQH1z/wAF0n+FdBRQBz//AAlkP/QH1z/wXSf4Uf8ACWQ/9AfXP/BdJ/hXQUUAc/8A8JZD/wBAfXP/AAXSf4Uf8JZD/wBAfXP/AAXSf4V0FFAHP/8ACWQ/9AfXP/BdJ/hR/wAJZD/0B9c/8F0n+FdBRQB55428SxXGh26DStYTGp2L5ksXUcXMZxkjqcYA7muj/wCEsh/6A+uf+C6T/Cq/j7/kXrX/ALCun/8ApXFXUUAc/wD8JZD/ANAfXP8AwXSf4Uf8JZD/ANAfXP8AwXSf4V0FFAHP/wDCWQ/9AfXP/BdJ/hR/wlkP/QH1z/wXSf4V0FFAHP8A/CWQ/wDQH1z/AMF0n+FH/CWQ/wDQH1z/AMF0n+FdBRQBz/8AwlkP/QH1z/wXSf4Uf8JZD/0B9c/8F0n+FdBRQBz/APwlkP8A0B9c/wDBdJ/hR/wlkP8A0B9c/wDBdJ/hXQUUAc5P4shMEg/sfXPunrp0np9KxvBfieK38C+HoTpWsuY9MtkLx2DsrYiUZBA5HvXcT/8AHvL/ALh/lWH4E/5J54a/7BVr/wCiloAP+Esh/wCgPrn/AILpP8KP+Esh/wCgPrn/AILpP8K6CigDn/8AhLIf+gPrn/guk/wo/wCEsh/6A+uf+C6T/CugooA5/wD4SyH/AKA+uf8Aguk/wrDfxPF/wnUE39lazgaZImz7A+7/AFqHOMdPeu8rn5P+Shwf9gqT/wBGpQAf8JZD/wBAfXP/AAXSf4Uf8JZD/wBAfXP/AAXSf4V0FFAHP/8ACWQ/9AfXP/BdJ/hR/wAJZD/0B9c/8F0n+FdBRQBz/wDwlkP/AEB9c/8ABdJ/hR/wlkP/AEB9c/8ABdJ/hXQUUAc//wAJZD/0B9c/8F0n+FH/AAlkP/QH1z/wXSf4V0FFAHP/APCWQ/8AQH1z/wAF0n+FH/CWQ/8AQH1z/wAF0n+FdBRQBz//AAlkP/QH1z/wXSf4Uf8ACWQ/9AfXP/BdJ/hXQUUAc/8A8JZD/wBAfXP/AAXSf4Uf8JZD/wBAfXP/AAXSf4V0FFAHP/8ACWQ/9AfXP/BdJ/hR/wAJZD/0B9c/8F0n+FdBRQBz/wDwlkP/AEB9c/8ABdJ/hR/wlkP/AEB9c/8ABdJ/hXQUUAcB4Q8TRQaVeqdK1h92q375jsHYDddSnB46jOCOxyK3/wDhLIf+gPrn/guk/wAKj8E/8ge+/wCwxqP/AKVy10lAHP8A/CWQ/wDQH1z/AMF0n+FH/CWQ/wDQH1z/AMF0n+FdBRQBz/8AwlkP/QH1z/wXSf4Uf8JZD/0B9c/8F0n+FdBRQBz/APwlkP8A0B9c/wDBdJ/hR/wlkP8A0B9c/wDBdJ/hXQUUAcb4i8UxS+GdVjGk60pezmXc+nyADKHknHAq/D4shEEY/sfXPujpp0np9KveJv8AkVNY/wCvGf8A9ANaMH/HvF/uD+VAGH/wlkP/AEB9c/8ABdJ/hR/wlkP/AEB9c/8ABdJ/hXQUUAc//wAJZD/0B9c/8F0n+FH/AAlkP/QH1z/wXSf4V0FFAHP/APCWQ/8AQH1z/wAF0n+FH/CWQ/8AQH1z/wAF0n+FdBRQBz//AAlkP/QH1z/wXSf4Vz/ivXY9Sh02BdP1O3IvN2+5tHiX/VScZPevQK5Tx5/x4aZ/1/f+0ZaAHfDj/kQtM/7a/wDo166muW+HH/IhaZ/21/8ARr11NABXP6Z/yOviD/rjafykroK5/TP+R18Qf9cbT+UlAHQUUUUAFFFFAHP+B/8AkStK/wCuP9TXQVz/AIH/AORK0r/rj/U10FABRRRQAUUUUAFFFFAHLfD+5ll8KWMMlpJEsdupWQspV8luBg5yMc59RXU1xfw3iaHw5bbLG4hiliWR5p5lcSP93CgMxAAUZzjqMZ5rt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DE8C3viiPwdYpY6HpdxbAy+XLLqjxMw8xuqiBgPzNdF/aHjL/oXNG/8HUn/AMjVF8OP+RC0z/tr/wCjXrqaAOb/ALQ8Zf8AQuaN/wCDqT/5GrE06+8WDxdrbJoGktMYrbzEOruFUYfGD9n5zz2GPeu/rn9M/wCR18Qf9cbT+UlAEf8AaHjL/oXNG/8AB1J/8jUf2h4y/wChc0b/AMHUn/yNXSUUAc3/AGh4y/6FzRv/AAdSf/I1H9oeMv8AoXNG/wDB1J/8jV0lFAHAeD77xYnhHTVt9A0mSERfK76u6MRk9R9nOPzNbf8AaHjL/oXNG/8AB1J/8jVJ4H/5ErSv+uP9TXQUAc3/AGh4y/6FzRv/AAdSf/I1H9oeMv8AoXNG/wDB1J/8jV0lFAHN/wBoeMv+hc0b/wAHUn/yNR/aHjL/AKFzRv8AwdSf/I1dJRQBzf8AaHjL/oXNG/8AB1J/8jUf2h4y/wChc0b/AMHUn/yNXSUUAcB4PvvFieEdNW30DSZIRF8rvq7oxGT1H2c4/M1t/wBoeMv+hc0b/wAHUn/yNUngf/kStK/64/1NdBQBzf8AaHjL/oXNG/8AB1J/8jU2S+8ZPGyf8I7ow3AjP9syf/I1dNRQBxehJ4y0Tw9pmk/2Fo032G0itvN/teRd+xAu7H2c4zjOMmtD+0PGX/QuaN/4OpP/AJGrpKKAOb/tDxl/0Lmjf+DqT/5Go/tDxl/0Lmjf+DqT/wCRq6SigDm/7Q8Zf9C5o3/g6k/+RqP7Q8Zf9C5o3/g6k/8AkaukooA5v+0PGX/QuaN/4OpP/kaj+0PGX/QuaN/4OpP/AJGrpKKAOb/tDxl/0Lmjf+DqT/5Go/tDxl/0Lmjf+DqT/wCRq6SigDm/7Q8Zf9C5o3/g6k/+RqqT+IfFlvqdpYP4b0kzXSyNGRrL7QExnP8Ao/8AtCuvrn9T/wCR18P/APXG7/lHQBH/AGh4y/6FzRv/AAdSf/I1H9oeMv8AoXNG/wDB1J/8jV0lFAHN/wBoeMv+hc0b/wAHUn/yNR/aHjL/AKFzRv8AwdSf/I1dJRQBzf8AaHjL/oXNG/8AB1J/8jUf2h4y/wChc0b/AMHUn/yNXSUUAc3/AGh4y/6FzRv/AAdSf/I1H9oeMv8AoXNG/wDB1J/8jV0lFAHN/wBoeMv+hc0b/wAHUn/yNR/aHjL/AKFzRv8AwdSf/I1dJRQBzf8AaHjL/oXNG/8AB1J/8jUf2h4y/wChc0b/AMHUn/yNXSUUAc3/AGh4y/6FzRv/AAdSf/I1H9oeMv8AoXNG/wDB1J/8jV0lFAHAeIr7xY0+iedoGkoRqSGPbq7tubY/B/0cYHXnn6Vt/wBoeMv+hc0b/wAHUn/yNUnif/j48P8A/YVj/wDRcldBQBzf9oeMv+hc0b/wdSf/ACNR/aHjL/oXNG/8HUn/AMjV0lFAHN/2h4y/6FzRv/B1J/8AI1H9oeMv+hc0b/wdSf8AyNXSUUAc3/aHjL/oXNG/8HUn/wAjUf2h4y/6FzRv/B1J/wDI1dJRQByOpX/jA6Xdh/D2jqnkvuI1mQkDae32fmq/h6/8XL4a0oQ+H9IeIWcIRm1iRSw2DBI+znB9smur1X/kD3v/AF7yf+gmqvhn/kVNH/68YP8A0AUAUP7Q8Zf9C5o3/g6k/wDkaj+0PGX/AELmjf8Ag6k/+Rq6SigDm/7Q8Zf9C5o3/g6k/wDkaj+0PGX/AELmjf8Ag6k/+Rq6SigDm/7Q8Zf9C5o3/g6k/wDkaj+0PGX/AELmjf8Ag6k/+Rq6SigDm/7Q8Zf9C5o3/g6k/wDkaj+0PGX/AELmjf8Ag6k/+Rq6SigDm/7Q8Zf9C5o3/g6k/wDkaj+0PGX/AELmjf8Ag6k/+Rq6SigDm/7Q8Zf9C5o3/g6k/wDkasDxxfeK38B6+t1oOlRW50+cSSR6s7sq7DkhTbjJ9sj616HXN/EH/knPiT/sGXH/AKLNAB/aHjL/AKFzRv8AwdSf/I1H9oeMv+hc0b/wdSf/ACNXSUUAc3/aHjL/AKFzRv8AwdSf/I1H9oeMv+hc0b/wdSf/ACNXSUUAc3/aHjL/AKFzRv8AwdSf/I1H9oeMv+hc0b/wdSf/ACNXSUUAc3/aHjL/AKFzRv8AwdSf/I1H9oeMv+hc0b/wdSf/ACNXSUUAc3/aHjL/AKFzRv8AwdSf/I1H9oeMv+hc0b/wdSf/ACNXSUUAc3/aHjL/AKFzRv8AwdSf/I1H9oeMv+hc0b/wdSf/ACNXSUUAec+Nb3xU+h24udB0qJP7SsSGj1Z3JYXMe0YMA4JwCc8A5wcYrov7Q8Zf9C5o3/g6k/8Akao/H3/IvWv/AGFdP/8ASuKuooA5v+0PGX/QuaN/4OpP/kaj+0PGX/QuaN/4OpP/AJGrpKKAOb/tDxl/0Lmjf+DqT/5Go/tDxl/0Lmjf+DqT/wCRq6SigDm/7Q8Zf9C5o3/g6k/+RqP7Q8Zf9C5o3/g6k/8AkaukooA5v+0PGX/QuaN/4OpP/kaj+0PGX/QuaN/4OpP/AJGrpKKAOb/tDxl/0Lmjf+DqT/5Go/tDxl/0Lmjf+DqT/wCRq6SigDmJtQ8Y+RJnw7o4G05/4nMnp/17Vj+DL7xYngbw+ttoGkywDTbYRySau6My+UuCVFucEjtk49TXdz/8e8v+4f5Vh+BP+SeeGv8AsFWv/opaAI/7Q8Zf9C5o3/g6k/8Akaj+0PGX/QuaN/4OpP8A5GrpKKAOb/tDxl/0Lmjf+DqT/wCRqP7Q8Zf9C5o3/g6k/wDkaukooA5v+0PGX/QuaN/4OpP/AJGrEe+8Wf8ACdQsdA0nz/7NkAj/ALXfbt81Mnd9n65xxj8a7+ufk/5KHB/2CpP/AEalAEf9oeMv+hc0b/wdSf8AyNR/aHjL/oXNG/8AB1J/8jV0lFAHN/2h4y/6FzRv/B1J/wDI1H9oeMv+hc0b/wAHUn/yNXSUUAc3/aHjL/oXNG/8HUn/AMjUf2h4y/6FzRv/AAdSf/I1dJRQBzf9oeMv+hc0b/wdSf8AyNR/aHjL/oXNG/8AB1J/8jV0lFAHN/2h4y/6FzRv/B1J/wDI1H9oeMv+hc0b/wAHUn/yNXSUUAc3/aHjL/oXNG/8HUn/AMjUf2h4y/6FzRv/AAdSf/I1dJRQBzf9oeMv+hc0b/wdSf8AyNR/aHjL/oXNG/8AB1J/8jV0lFAHN/2h4y/6FzRv/B1J/wDI1H9oeMv+hc0b/wAHUn/yNXSUUAc3/aHjL/oXNG/8HUn/AMjUf2h4y/6FzRv/AAdSf/I1dJRQB554QvvFaaVeC30HSpEOq35YvqzoQxupdwx9nOQDkA9wM4GcDf8A7Q8Zf9C5o3/g6k/+RqPBP/IHvv8AsMaj/wClctdJQBzf9oeMv+hc0b/wdSf/ACNR/aHjL/oXNG/8HUn/AMjV0lFAHN/2h4y/6FzRv/B1J/8AI1H9oeMv+hc0b/wdSf8AyNXSUUAc3/aHjL/oXNG/8HUn/wAjUf2h4y/6FzRv/B1J/wDI1dJRQBxPiG/8XN4a1UTeH9ISI2cwdl1iRio2HJA+zjJ9sir8OoeMfIjx4d0cjaMf8TmT0/69q0vE3/Iqax/14z/+gGtGD/j3i/3B/KgDn/7Q8Zf9C5o3/g6k/wDkaj+0PGX/AELmjf8Ag6k/+Rq6SigDm/7Q8Zf9C5o3/g6k/wDkaj+0PGX/AELmjf8Ag6k/+Rq6SigDm/7Q8Zf9C5o3/g6k/wDkaj+0PGX/AELmjf8Ag6k/+Rq6SigDm/7Q8Zf9C5o3/g6k/wDkasDxTdeIZotNXVNI0+0t/teRJb6i87bvKkwNphTjrzn8K9DrlPHn/Hhpn/X9/wC0ZaAHfDj/AJELTP8Atr/6Neuprlvhx/yIWmf9tf8A0a9dTQAVz+mf8jr4g/642n8pK6Cuf0z/AJHXxB/1xtP5SUAdBRRRQAUUUUAc/wCB/wDkStK/64/1NdBXP+B/+RK0r/rj/U10FABRRRQAUUUUAFFFFAHP+B/+RK0r/rj/AFNdBXP+B/8AkStK/wCuP9TXQUAFFFFABRRRQAUUUUAFFFFABRRRQAUUUUAFc/qf/I6+H/8Arjd/yjroK5/U/wDkdfD/AP1xu/5R0AdBRRRQAUUUUAFFFFABRRRQAUUUUAFFFFABRRRQBz/if/j48P8A/YVj/wDRcldBXP8Aif8A4+PD/wD2FY//AEXJXQUAFFFFABRRRQAUUUUAVNV/5A97/wBe8n/oJqr4Z/5FTR/+vGD/ANAFWtV/5A97/wBe8n/oJqr4Z/5FTR/+vGD/ANAFAGrRRRQAUUUUAFFFFABRRRQAUUUUAFc38Qf+Sc+JP+wZcf8Aos10lc38Qf8AknPiT/sGXH/os0AdJRRRQAUUUUAFFFFABRRRQAUUUUAFFFFAHL+Pv+Retf8AsK6f/wClcVdRXL+Pv+Retf8AsK6f/wClcVdRQAUUUUAFFFFABRRRQAUUUUAFFFFAEc//AB7y/wC4f5Vh+BP+SeeGv+wVa/8Aopa3J/8Aj3l/3D/KsPwJ/wAk88Nf9gq1/wDRS0AdBRRRQAUUUUAFc/J/yUOD/sFSf+jUroK5+T/kocH/AGCpP/RqUAdBRRRQAUUUUAFFFFABRRRQAUUUUAFFFFABRRRQAUUUUAFFFFAHN+Cf+QPff9hjUf8A0rlrpK5vwT/yB77/ALDGo/8ApXLXSUAFFFFABRRRQAUUUUAZXib/AJFTWP8Arxn/APQDWjB/x7xf7g/lWd4m/wCRU1j/AK8Z/wD0A1owf8e8X+4P5UASUUUUAFFFFABRRRQAVynjz/jw0z/r+/8AaMtdXXKePP8Ajw0z/r+/9oy0AYHgfSPEdx4QsZbPxT9kt2MpSD+z45Ng8xuNxOTXQ/2F4s/6HT/ylxf40fDj/kQtM/7a/wDo166mgDlv7C8Wf9Dp/wCUuL/GsTT9F8TN4s1tE8W7ZViti8n9mxneCHwMZ4xz9c16JXP6Z/yOviD/AK42n8pKAK39heLP+h0/8pcX+NH9heLP+h0/8pcX+NdTRQBy39heLP8AodP/AClxf40f2F4s/wCh0/8AKXF/jXU0UAed+ENF8TS+E9NeDxb5ERiysf8AZsbbRk8ZJ5rb/sLxZ/0On/lLi/xqz4H/AORK0r/rj/U10FAHLf2F4s/6HT/ylxf40f2F4s/6HT/ylxf411NFAHLf2F4s/wCh0/8AKXF/jR/YXiz/AKHT/wApcX+NdTRQBy39heLP+h0/8pcX+NH9heLP+h0/8pcX+NdTRQB534Q0XxNL4T014PFvkRGLKx/2bG20ZPGSea2/7C8Wf9Dp/wCUuL/GrPgf/kStK/64/wBTXQUAct/YXiz/AKHT/wApcX+NMk0TxYkbP/wmedoJx/ZcX+NdZUc//HvL/uH+VAHEeH7TxdrXhvS9VfxeImvbSK5MY0yIhC6BsZzzjNaX9heLP+h0/wDKXF/jVnwJ/wAk88Nf9gq1/wDRS10FAHLf2F4s/wCh0/8AKXF/jR/YXiz/AKHT/wApcX+NdTRQBy39heLP+h0/8pcX+NH9heLP+h0/8pcX+NdTRQBy39heLP8AodP/AClxf40f2F4s/wCh0/8AKXF/jXU0UAct/YXiz/odP/KXF/jR/YXiz/odP/KXF/jXU0UAct/YXiz/AKHT/wApcX+NVZvCfiSe/tr2TxiTPbK6xn+zIsAPjdxnn7ors6KAOW/sLxZ/0On/AJS4v8aP7C8Wf9Dp/wCUuL/GupooA5b+wvFn/Q6f+UuL/Gj+wvFn/Q6f+UuL/GupooA5b+wvFn/Q6f8AlLi/xo/sLxZ/0On/AJS4v8a6migDlv7C8Wf9Dp/5S4v8aP7C8Wf9Dp/5S4v8a6migDlv7C8Wf9Dp/wCUuL/Gj+wvFn/Q6f8AlLi/xrqaKAOW/sLxZ/0On/lLi/xo/sLxZ/0On/lLi/xrqaKAOW/sLxZ/0On/AJS4v8aP7C8Wf9Dp/wCUuL/GupooA878Q6L4mSfRBL4t80tqSKh/s2NdjbH+brz34962/wCwvFn/AEOn/lLi/wAas+J/+Pjw/wD9hWP/ANFyV0FAHLf2F4s/6HT/AMpcX+NH9heLP+h0/wDKXF/jXU0UAct/YXiz/odP/KXF/jR/YXiz/odP/KXF/jXU0UAct/YXiz/odP8Aylxf40f2F4s/6HT/AMpcX+NdTRQBxmo6H4qXS7sv4x3KIXJX+zIhkbTxnNV/D+ieKH8N6W8Xi/yo2s4iqf2bE20bBgZzziuw1X/kD3v/AF7yf+gmqvhn/kVNH/68YP8A0AUAZf8AYXiz/odP/KXF/jR/YXiz/odP/KXF/jXU0UAct/YXiz/odP8Aylxf40f2F4s/6HT/AMpcX+NdTRQBy39heLP+h0/8pcX+NH9heLP+h0/8pcX+NdTRQBy39heLP+h0/wDKXF/jR/YXiz/odP8Aylxf411NFAHLf2F4s/6HT/ylxf40f2F4s/6HT/ylxf411NFAHLf2F4s/6HT/AMpcX+NYHjfRvE0PgTXpLjxZ9ogTT5zJD/Z0ab12HK5ByM+tekVzfxB/5Jz4k/7Blx/6LNAEX9heLP8AodP/AClxf40f2F4s/wCh0/8AKXF/jXU0UAct/YXiz/odP/KXF/jR/YXiz/odP/KXF/jXU0UAct/YXiz/AKHT/wApcX+NH9heLP8AodP/AClxf411NFAHLf2F4s/6HT/ylxf40f2F4s/6HT/ylxf411NFAHLf2F4s/wCh0/8AKXF/jR/YXiz/AKHT/wApcX+NdTRQBy39heLP+h0/8pcX+NH9heLP+h0/8pcX+NdTRQB5p400bxLFolu1x4r89DqVkoT+zo1wxuYwrZB7HBx3xiui/sLxZ/0On/lLi/xpfH3/ACL1r/2FdP8A/SuKuooA5b+wvFn/AEOn/lLi/wAaP7C8Wf8AQ6f+UuL/ABrqaKAOW/sLxZ/0On/lLi/xo/sLxZ/0On/lLi/xrqaKAOW/sLxZ/wBDp/5S4v8AGj+wvFn/AEOn/lLi/wAa6migDlv7C8Wf9Dp/5S4v8aP7C8Wf9Dp/5S4v8a6migDlv7C8Wf8AQ6f+UuL/ABo/sLxZ/wBDp/5S4v8AGupooA5KbQvFYgkJ8Z5G08f2XF6fWsjwdoviaXwPoElv4t8iF9Nt2ji/s2NvLUxrhck5OBxmvQJ/+PeX/cP8qw/An/JPPDX/AGCrX/0UtAFb+wvFn/Q6f+UuL/Gj+wvFn/Q6f+UuL/GupooA5b+wvFn/AEOn/lLi/wAaP7C8Wf8AQ6f+UuL/ABrqaKAOW/sLxZ/0On/lLi/xrEfRfE3/AAnEMf8Awlv746bIwl/s2PhfMT5cZx1wc+1eiVz8n/JQ4P8AsFSf+jUoArf2F4s/6HT/AMpcX+NH9heLP+h0/wDKXF/jXU0UAct/YXiz/odP/KXF/jR/YXiz/odP/KXF/jXU0UAct/YXiz/odP8Aylxf40f2F4s/6HT/AMpcX+NdTRQBy39heLP+h0/8pcX+NH9heLP+h0/8pcX+NdTRQBy39heLP+h0/wDKXF/jR/YXiz/odP8Aylxf411NFAHLf2F4s/6HT/ylxf40f2F4s/6HT/ylxf411NFAHLf2F4s/6HT/AMpcX+NH9heLP+h0/wDKXF/jXU0UAct/YXiz/odP/KXF/jR/YXiz/odP/KXF/jXU0UAct/YXiz/odP8Aylxf40f2F4s/6HT/AMpcX+NdTRQB5v4S0bxNLpd4YPFnkqNUvlK/2dG2WFzIGbJPcgnHbOK3/wCwvFn/AEOn/lLi/wAal8E/8ge+/wCwxqP/AKVy10lAHLf2F4s/6HT/AMpcX+NH9heLP+h0/wDKXF/jXU0UAct/YXiz/odP/KXF/jR/YXiz/odP/KXF/jXU0UAct/YXiz/odP8Aylxf40f2F4s/6HT/AMpcX+NdTRQBwniDRPFCeG9UeXxf5sa2cpZP7NiXcNhyM54zV6HQvFZgjI8Z4G0cf2XF6fWtjxN/yKmsf9eM/wD6Aa0YP+PeL/cH8qAOa/sLxZ/0On/lLi/xo/sLxZ/0On/lLi/xrqaKAOW/sLxZ/wBDp/5S4v8AGj+wvFn/AEOn/lLi/wAa6migDlv7C8Wf9Dp/5S4v8aP7C8Wf9Dp/5S4v8a6migDlv7C8Wf8AQ6f+UuL/ABrC8TaZrtmmmy6j4i/tCD7XgQ/YkiwfKkwdynPrx716NXKePP8Ajw0z/r+/9oy0AO+HH/IhaZ/21/8ARr11Nct8OP8AkQtM/wC2v/o166mgArn9M/5HXxB/1xtP5SV0Fc/pn/I6+IP+uNp/KSgDoKKKKACiiigDn/A//IlaV/1x/qa6Cuf8D/8AIlaV/wBcf6mugoAKKKKACiiigAooooA5/wAD/wDIlaV/1x/qa6Cuf8D/APIlaV/1x/qa6CgAqOf/AI95f9w/yqSo5/8Aj3l/3D/KgDyD4da/dXmlWvht9Unt53htltZmAAjhW0t5GSMlcNIS7cHOF5PQA+wouyNU3M2BjLHJP1rzrwh4G06++GthFNd3udStLO8Misge2mWCNVeFtmVICKMnPf1r0Czt3tbSOGS6munQYM0wXe/udoA/ICgCeiiigAooooAKKKKACiiigAooooAKKKKACiiigAooooAKKKKACiiigAooooAKKKKAOf8AE/8Ax8eH/wDsKx/+i5K6Cuf8T/8AHx4f/wCwrH/6LkroKACiiigAooooAKKKKAKmq/8AIHvf+veT/wBBNVfDP/IqaP8A9eMH/oAq1qv/ACB73/r3k/8AQTVXwz/yKmj/APXjB/6AKANWiiigAooooAKKKKACiiigAooooAK5v4g/8k58Sf8AYMuP/RZrpK5v4g/8k58Sf9gy4/8ARZoA6SiiigAooooAKKKKACiiigAooooAKKKKAOX8ff8AIvWv/YV0/wD9K4q6iuX8ff8AIvWv/YV0/wD9K4q6igAooooAKKKKACiiigAooooAKKKKAI5/+PeX/cP8qw/An/JPPDX/AGCrX/0Utbk//HvL/uH+VYfgT/knnhr/ALBVr/6KWgDoKKKKACiiigArn5P+Shwf9gqT/wBGpXQVz8n/ACUOD/sFSf8Ao1KAOgooooAKKKKACiiigAooooAKKKKACiiigAooooAKKKKACiiigDm/BP8AyB77/sMaj/6Vy10lc34J/wCQPff9hjUf/SuWukoAKKKKACiiigAooooAyvE3/Iqax/14z/8AoBrRg/494v8AcH8qzvE3/Iqax/14z/8AoBrRg/494v8AcH8qAJKKKKACiiigAooooAK5Tx5/x4aZ/wBf3/tGWurrlPHn/Hhpn/X9/wC0ZaAMHwP4O03UfB9jdzXOrrJKZSwh1W5iQfvGHCq4A/AV0P8AwgOkf8/euf8Ag7u//jlJ8OP+RC0z/tr/AOjXrqaAOX/4QHSP+fvXP/B3d/8AxysTT/BOlyeLdbgN1rOyKK2KkavdBjkPnJ8zJ6cZ6V6HXP6Z/wAjr4g/642n8pKAK/8AwgOkf8/euf8Ag7u//jlH/CA6R/z965/4O7v/AOOV1FFAHL/8IDpH/P3rn/g7u/8A45R/wgOkf8/euf8Ag7u//jldRRQB554Q8E6XdeEtNnkutZDvFkiPV7pF6noBIAPwrb/4QHSP+fvXP/B3d/8AxyrHgf8A5ErSv+uP9TXQUAcv/wAIDpH/AD965/4O7v8A+OUf8IDpH/P3rn/g7u//AI5XUUUAcv8A8IDpH/P3rn/g7u//AI5R/wAIDpH/AD965/4O7v8A+OV1FFAHL/8ACA6R/wA/euf+Du7/APjlH/CA6R/z965/4O7v/wCOV1FFAHnnhDwTpd14S02eS61kO8WSI9XukXqegEgA/Ctv/hAdI/5+9c/8Hd3/APHKseB/+RK0r/rj/U10FAHL/wDCA6R/z965/wCDu7/+OUybwFpAgkIu9c4U9dau/T/rpXV1HP8A8e8v+4f5UAcB4N8E6Xd+B/D9zJdayHl023kYR6vdIoJjUnCiQAD2AwK2/wDhAdI/5+9c/wDB3d//AByrHgT/AJJ54a/7BVr/AOilro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PPPEPgnS4J9ECXWsnzdSSNt+r3TYGxzxmTg8dRzW3/wgOkf8/euf+Du7/wDjlWPE/wDx8eH/APsKx/8AouSugoA5f/hAdI/5+9c/8Hd3/wDHKP8AhAdI/wCfvXP/AAd3f/xyuoooA5f/AIQHSP8An71z/wAHd3/8co/4QHSP+fvXP/B3d/8AxyuoooA5f/hAdI/5+9c/8Hd3/wDHKP8AhAdI/wCfvXP/AAd3f/xyuoooA47UvAmkx6XduLvWyVhcjOs3RH3T2MnNV/D/AIG0qfw1pUz3WtBpLOFiE1i6UZKA8ASYA9hXXar/AMge9/695P8A0E1V8M/8ipo//XjB/wCgCgDM/wCEB0j/AJ+9c/8AB3d//HKP+EB0j/n71z/wd3f/AMcrqKKAOX/4QHSP+fvXP/B3d/8Axyj/AIQHSP8An71z/wAHd3/8crqKKAOX/wCEB0j/AJ+9c/8AB3d//HKP+EB0j/n71z/wd3f/AMcrqKKAOX/4QHSP+fvXP/B3d/8Axyj/AIQHSP8An71z/wAHd3/8crqKKAOX/wCEB0j/AJ+9c/8AB3d//HKP+EB0j/n71z/wd3f/AMcrqKKAOX/4QHSP+fvXP/B3d/8AxysHxv4K0uz8Ca/cx3OsM8Wnzuok1e5dSQhPKtIQR7EYr0aub+IP/JOfEn/YMuP/AEWaAI/+EB0j/n71z/wd3f8A8co/4QHSP+fvXP8Awd3f/wAcrqKKAOX/AOEB0j/n71z/AMHd3/8AHKP+EB0j/n71z/wd3f8A8crqKKAOX/4QHSP+fvXP/B3d/wDxyj/hAdI/5+9c/wDB3d//AByuoooA5f8A4QHSP+fvXP8Awd3f/wAco/4QHSP+fvXP/B3d/wDxyuoooA5f/hAdI/5+9c/8Hd3/APHKP+EB0j/n71z/AMHd3/8AHK6iigDl/wDhAdI/5+9c/wDB3d//AByj/hAdI/5+9c/8Hd3/APHK6iigDzXxp4L0u00S3kjudYZjqVlGRJq1y4w1zGp4aQjODweoPI5FdF/wgOkf8/euf+Du7/8AjlHj7/kXrX/sK6f/AOlcVdRQBy//AAgOkf8AP3rn/g7u/wD45R/wgOkf8/euf+Du7/8AjldRRQBy/wDwgOkf8/euf+Du7/8AjlH/AAgOkf8AP3rn/g7u/wD45XUUUAcv/wAIDpH/AD965/4O7v8A+OUf8IDpH/P3rn/g7u//AI5XUUUAcv8A8IDpH/P3rn/g7u//AI5R/wAIDpH/AD965/4O7v8A+OV1FFAHL/8ACA6R/wA/euf+Du7/APjlH/CA6R/z965/4O7v/wCOV1FFAHKTeAtIEEhF3rnCnrrV36f9dKx/BvgnS7vwP4fuZLrWQ8um28jCPV7pFBMak4USAAewGBXfz/8AHvL/ALh/lWH4E/5J54a/7BVr/wCiloAr/wDCA6R/z965/wCDu7/+OUf8IDpH/P3rn/g7u/8A45XUUUAcv/wgOkf8/euf+Du7/wDjlH/CA6R/z965/wCDu7/+OV1FFAHL/wDCA6R/z965/wCDu7/+OViP4J0seOIbb7VrOw6bJJn+17rdkSIPveZnHPTOK9Drn5P+Shwf9gqT/wBGpQB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POfCPgrS7rS7x5LnWAV1S/jHl6vcoMLcyKMgSDJwOT1JyTkmt7/hAdI/5+9c/wDB3d//ABypPBP/ACB77/sMaj/6Vy10lAHL/wDCA6R/z965/wCDu7/+OUf8IDpH/P3rn/g7u/8A45XUUUAcv/wgOkf8/euf+Du7/wDjlH/CA6R/z965/wCDu7/+OV1FFAHL/wDCA6R/z965/wCDu7/+OUf8IDpH/P3rn/g7u/8A45XUUUAcN4g8DaVB4a1WZLrWi0dnMwD6xdMMhCeQZMEexq9D4C0gwRk3eucqOmtXfp/10rW8Tf8AIqax/wBeM/8A6Aa0YP8Aj3i/3B/KgDm/+EB0j/n71z/wd3f/AMco/wCEB0j/AJ+9c/8AB3d//HK6iigDl/8AhAdI/wCfvXP/AAd3f/xyj/hAdI/5+9c/8Hd3/wDHK6iigDl/+EB0j/n71z/wd3f/AMco/wCEB0j/AJ+9c/8AB3d//HK6iigDl/8AhAdI/wCfvXP/AAd3f/xysLxP4XsNHj026tp9TeQ3ezFzqU864MUn8LuRnjrivRa5Tx5/x4aZ/wBf3/tGWgB3w4/5ELTP+2v/AKNeuprhfAGvaPaeCdPgudWsIZkMoaOS5RWX96/UE8V0v/CTaB/0HNN/8C4/8aANWuf0z/kdfEH/AFxtP5SVb/4SbQP+g5pv/gXH/jWFpviLRF8Y67I2saeI3htQrG6TDYEmcHPPWgDsqKyv+Em0D/oOab/4Fx/40f8ACTaB/wBBzTf/AALj/wAaANWisr/hJtA/6Dmm/wDgXH/jR/wk2gf9BzTf/AuP/GgCp4H/AORK0r/rj/U10Fcb4M8RaJD4O0uOXWNPjkWHDK10gI5PbNbv/CTaB/0HNN/8C4/8aANWisr/AISbQP8AoOab/wCBcf8AjR/wk2gf9BzTf/AuP/GgDVorK/4SbQP+g5pv/gXH/jR/wk2gf9BzTf8AwLj/AMaANWisr/hJtA/6Dmm/+Bcf+NH/AAk2gf8AQc03/wAC4/8AGgCp4H/5ErSv+uP9TXQVxvgzxFokPg7S45dY0+ORYcMrXSAjk9s1u/8ACTaB/wBBzTf/AALj/wAaANWo5/8Aj3l/3D/Ks7/hJtA/6Dmm/wDgXH/jTJ/E2gG3kA1vTc7T/wAvcfp9aAK/gT/knnhr/sFWv/opa6CuN8E+ItEg8BeHYpdY0+ORNLtldHukBUiJQQRng1u/8JNoH/Qc03/wLj/xoA1aKyv+Em0D/oOab/4Fx/40f8JNoH/Qc03/AMC4/wDGgDVorK/4SbQP+g5pv/gXH/jR/wAJNoH/AEHNN/8AAuP/ABoA1aKyv+Em0D/oOab/AOBcf+NH/CTaB/0HNN/8C4/8aANWisr/AISbQP8AoOab/wCBcf8AjR/wk2gf9BzTf/AuP/GgDVorK/4SbQP+g5pv/gXH/jR/wk2gf9BzTf8AwLj/AMaANWisr/hJtA/6Dmm/+Bcf+NH/AAk2gf8AQc03/wAC4/8AGgDVorK/4SbQP+g5pv8A4Fx/40f8JNoH/Qc03/wLj/xoA1aKyv8AhJtA/wCg5pv/AIFx/wCNH/CTaB/0HNN/8C4/8aANWisr/hJtA/6Dmm/+Bcf+NH/CTaB/0HNN/wDAuP8AxoA1aKyv+Em0D/oOab/4Fx/40f8ACTaB/wBBzTf/AALj/wAaANWisr/hJtA/6Dmm/wDgXH/jR/wk2gf9BzTf/AuP/GgDVorK/wCEm0D/AKDmm/8AgXH/AI0f8JNoH/Qc03/wLj/xoAqeJ/8Aj48P/wDYVj/9FyV0Fcb4k8RaJJcaEY9Y09wmqRs226Q7R5cnJ54HNbv/AAk2gf8AQc03/wAC4/8AGgDVorK/4SbQP+g5pv8A4Fx/40f8JNoH/Qc03/wLj/xoA1aKyv8AhJtA/wCg5pv/AIFx/wCNH/CTaB/0HNN/8C4/8aANWisr/hJtA/6Dmm/+Bcf+NH/CTaB/0HNN/wDAuP8AxoAtar/yB73/AK95P/QTVXwz/wAipo//AF4wf+gCqup+JdBbSbxV1vTSxgcAC6TJ+U+9VvDniPQ4/C+kxya1pyutlCGVrpAQQg4PNAHUUVlf8JNoH/Qc03/wLj/xo/4SbQP+g5pv/gXH/jQBq0Vlf8JNoH/Qc03/AMC4/wDGj/hJtA/6Dmm/+Bcf+NAGrRWV/wAJNoH/AEHNN/8AAuP/ABo/4SbQP+g5pv8A4Fx/40AatFZX/CTaB/0HNN/8C4/8aP8AhJtA/wCg5pv/AIFx/wCNAGrRWV/wk2gf9BzTf/AuP/Gj/hJtA/6Dmm/+Bcf+NAGrXN/EH/knPiT/ALBlx/6LNX/+Em0D/oOab/4Fx/41z3jzxDok/wAP/EMMOsafJK+nTqiJcoWYlDgAA8mgDtqKyv8AhJtA/wCg5pv/AIFx/wCNH/CTaB/0HNN/8C4/8aANWisr/hJtA/6Dmm/+Bcf+NH/CTaB/0HNN/wDAuP8AxoA1aKyv+Em0D/oOab/4Fx/40f8ACTaB/wBBzTf/AALj/wAaANWisr/hJtA/6Dmm/wDgXH/jR/wk2gf9BzTf/AuP/GgDVorK/wCEm0D/AKDmm/8AgXH/AI0f8JNoH/Qc03/wLj/xoA1aKyv+Em0D/oOab/4Fx/40f8JNoH/Qc03/AMC4/wDGgDM8ff8AIvWv/YV0/wD9K4q6iuG8c+INFn0G2SHWNPkYapYMQlyhOBdREng9AATXSf8ACTaB/wBBzTf/AALj/wAaANWisr/hJtA/6Dmm/wDgXH/jR/wk2gf9BzTf/AuP/GgDVorK/wCEm0D/AKDmm/8AgXH/AI0f8JNoH/Qc03/wLj/xoA1aKyv+Em0D/oOab/4Fx/40f8JNoH/Qc03/AMC4/wDGgDVorK/4SbQP+g5pv/gXH/jR/wAJNoH/AEHNN/8AAuP/ABoA1aKyv+Em0D/oOab/AOBcf+NH/CTaB/0HNN/8C4/8aANGf/j3l/3D/KsPwJ/yTzw1/wBgq1/9FLVifxNoBt5ANb03O0/8vcfp9axfBPiLRIPAXh2KXWNPjkTS7ZXR7pAVIiUEEZ4NAHZUVlf8JNoH/Qc03/wLj/xo/wCEm0D/AKDmm/8AgXH/AI0AatFZX/CTaB/0HNN/8C4/8aP+Em0D/oOab/4Fx/40Aatc/J/yUOD/ALBUn/o1Kt/8JNoH/Qc03/wLj/xrCfxFon/CewS/2xp/ljS5FL/akxnzUOM560AdlRWV/wAJNoH/AEHNN/8AAuP/ABo/4SbQP+g5pv8A4Fx/40AatFZX/CTaB/0HNN/8C4/8aP8AhJtA/wCg5pv/AIFx/wCNAGrRWV/wk2gf9BzTf/AuP/Gj/hJtA/6Dmm/+Bcf+NAGrRWV/wk2gf9BzTf8AwLj/AMaP+Em0D/oOab/4Fx/40AatFZX/AAk2gf8AQc03/wAC4/8AGj/hJtA/6Dmm/wDgXH/jQBq0Vlf8JNoH/Qc03/wLj/xo/wCEm0D/AKDmm/8AgXH/AI0AatFZX/CTaB/0HNN/8C4/8aP+Em0D/oOab/4Fx/40AatFZX/CTaB/0HNN/wDAuP8Axo/4SbQP+g5pv/gXH/jQBq0Vlf8ACTaB/wBBzTf/AALj/wAaP+Em0D/oOab/AOBcf+NAFDwT/wAge+/7DGo/+lctdJXE+DfEOiQ6TerLrGnox1bUGAa5QEqbqUg9ehBBH1rof+Em0D/oOab/AOBcf+NAGrRWV/wk2gf9BzTf/AuP/Gj/AISbQP8AoOab/wCBcf8AjQBq0Vlf8JNoH/Qc03/wLj/xo/4SbQP+g5pv/gXH/jQBq0Vlf8JNoH/Qc03/AMC4/wDGj/hJtA/6Dmm/+Bcf+NAB4m/5FTWP+vGf/wBANaMH/HvF/uD+Vc34j8R6HJ4X1aOPWtOZ2spgqrdISSUPA5rQg8TaALeMHW9NztH/AC9x+n1oA2KKyv8AhJtA/wCg5pv/AIFx/wCNH/CTaB/0HNN/8C4/8aANWisr/hJtA/6Dmm/+Bcf+NH/CTaB/0HNN/wDAuP8AxoA1aKyv+Em0D/oOab/4Fx/40f8ACTaB/wBBzTf/AALj/wAaANWuU8ef8eGmf9f3/tGWtb/hJtA/6Dmm/wDgXH/jXN+MdZ0u/ttNhs9Ss7mX7bu2Qzq7Y8mXnANACeANB0e78E6fPc6TYTTOZS0klsjM371+pI5rpf8AhGdA/wCgHpv/AICR/wCFZfw4/wCRC0z/ALa/+jXrqaAMr/hGdA/6Aem/+Akf+FYWm+HdEbxjrsbaPp5jSG1KqbVMLkSZwMcdK7Kuf0z/AJHXxB/1xtP5SUAW/wDhGdA/6Aem/wDgJH/hR/wjOgf9APTf/ASP/CtWigDK/wCEZ0D/AKAem/8AgJH/AIUf8IzoH/QD03/wEj/wrVooA43wZ4d0Sbwdpckuj6fJI0OWZrVCTye+K3f+EZ0D/oB6b/4CR/4VU8D/APIlaV/1x/qa6CgDK/4RnQP+gHpv/gJH/hR/wjOgf9APTf8AwEj/AMK1aKAMr/hGdA/6Aem/+Akf+FH/AAjOgf8AQD03/wABI/8ACtWigDK/4RnQP+gHpv8A4CR/4Uf8IzoH/QD03/wEj/wrVooA43wZ4d0Sbwdpckuj6fJI0OWZrVCTye+K3f8AhGdA/wCgHpv/AICR/wCFVPA//IlaV/1x/qa6CgDK/wCEZ0D/AKAem/8AgJH/AIUyfwzoAt5CNE03O0/8ukfp9K2Kjn/495f9w/yoA5HwT4d0SfwF4dll0fT5JH0u2Z3e1QliYlJJOOTW7/wjOgf9APTf/ASP/CqngT/knnhr/sFWv/opa6CgDK/4RnQP+gHpv/gJH/hR/wAIzoH/AEA9N/8AASP/AArVooAyv+EZ0D/oB6b/AOAkf+FH/CM6B/0A9N/8BI/8K1aKAMr/AIRnQP8AoB6b/wCAkf8AhR/wjOgf9APTf/ASP/CtWigDK/4RnQP+gHpv/gJH/hR/wjOgf9APTf8AwEj/AMK1aKAMr/hGdA/6Aem/+Akf+FH/AAjOgf8AQD03/wABI/8ACtWigDK/4RnQP+gHpv8A4CR/4Uf8IzoH/QD03/wEj/wrVooAyv8AhGdA/wCgHpv/AICR/wCFH/CM6B/0A9N/8BI/8K1aKAMr/hGdA/6Aem/+Akf+FH/CM6B/0A9N/wDASP8AwrVooAyv+EZ0D/oB6b/4CR/4Uf8ACM6B/wBAPTf/AAEj/wAK1aKAMr/hGdA/6Aem/wDgJH/hR/wjOgf9APTf/ASP/CtWigDK/wCEZ0D/AKAem/8AgJH/AIUf8IzoH/QD03/wEj/wrVooAyv+EZ0D/oB6b/4CR/4Uf8IzoH/QD03/AMBI/wDCtWigDjfEnh3RI7jQhHo+noH1SNW22qDcPLk4PHI4rd/4RnQP+gHpv/gJH/hVTxP/AMfHh/8A7Csf/ouSugoAyv8AhGdA/wCgHpv/AICR/wCFH/CM6B/0A9N/8BI/8K1aKAMr/hGdA/6Aem/+Akf+FH/CM6B/0A9N/wDASP8AwrVooAyv+EZ0D/oB6b/4CR/4Uf8ACM6B/wBAPTf/AAEj/wAK1aKAMDU/DWgrpN4y6JpoYQOQRapkfKfaq3hzw5ocnhfSZJNF05nayhLM1qhJJQcnit3Vf+QPe/8AXvJ/6Caq+Gf+RU0f/rxg/wDQBQAf8IzoH/QD03/wEj/wo/4RnQP+gHpv/gJH/hWrRQBlf8IzoH/QD03/AMBI/wDCj/hGdA/6Aem/+Akf+FatFAGV/wAIzoH/AEA9N/8AASP/AAo/4RnQP+gHpv8A4CR/4Vq0UAZX/CM6B/0A9N/8BI/8KP8AhGdA/wCgHpv/AICR/wCFatFAGV/wjOgf9APTf/ASP/Cj/hGdA/6Aem/+Akf+FatFAGV/wjOgf9APTf8AwEj/AMK57x54e0SD4f8AiGaHR9PjlTTp2R0tkDKQhwQQODXbVzfxB/5Jz4k/7Blx/wCizQBf/wCEZ0D/AKAem/8AgJH/AIUf8IzoH/QD03/wEj/wrVooAyv+EZ0D/oB6b/4CR/4Uf8IzoH/QD03/AMBI/wDCtWigDK/4RnQP+gHpv/gJH/hR/wAIzoH/AEA9N/8AASP/AArVooAyv+EZ0D/oB6b/AOAkf+FH/CM6B/0A9N/8BI/8K1aKAMr/AIRnQP8AoB6b/wCAkf8AhR/wjOgf9APTf/ASP/CtWigDK/4RnQP+gHpv/gJH/hR/wjOgf9APTf8AwEj/AMK1aKAOG8c+H9Fg0G2eHR9PjY6pYKSlsgODdRAjgdCCRXSf8IzoH/QD03/wEj/wrM8ff8i9a/8AYV0//wBK4q6igDK/4RnQP+gHpv8A4CR/4Uf8IzoH/QD03/wEj/wrVooAyv8AhGdA/wCgHpv/AICR/wCFH/CM6B/0A9N/8BI/8K1aKAMr/hGdA/6Aem/+Akf+FH/CM6B/0A9N/wDASP8AwrVooAyv+EZ0D/oB6b/4CR/4Uf8ACM6B/wBAPTf/AAEj/wAK1aKAMr/hGdA/6Aem/wDgJH/hR/wjOgf9APTf/ASP/CtWigDHn8M6ALeQjRNNztP/AC6R+n0rF8E+HdEn8BeHZZdH0+SR9Ltmd3tUJYmJSSTjk110/wDx7y/7h/lWH4E/5J54a/7BVr/6KWgC3/wjOgf9APTf/ASP/Cj/AIRnQP8AoB6b/wCAkf8AhWrRQBlf8IzoH/QD03/wEj/wo/4RnQP+gHpv/gJH/hWrRQBlf8IzoH/QD03/AMBI/wDCsJ/Duif8J7BF/Y+n+WdLkYp9lTGfNQZxjrXZVz8n/JQ4P+wVJ/6NSgC3/wAIzoH/AEA9N/8AASP/AAo/4RnQP+gHpv8A4CR/4Vq0UAZX/CM6B/0A9N/8BI/8KP8AhGdA/wCgHpv/AICR/wCFatFAGV/wjOgf9APTf/ASP/Cj/hGdA/6Aem/+Akf+FatFAGV/wjOgf9APTf8AwEj/AMKP+EZ0D/oB6b/4CR/4Vq0UAZX/AAjOgf8AQD03/wABI/8ACj/hGdA/6Aem/wDgJH/hWrRQBlf8IzoH/QD03/wEj/wo/wCEZ0D/AKAem/8AgJH/AIVq0UAZX/CM6B/0A9N/8BI/8KP+EZ0D/oB6b/4CR/4Vq0UAZX/CM6B/0A9N/wDASP8Awo/4RnQP+gHpv/gJH/hWrRQBlf8ACM6B/wBAPTf/AAEj/wAKP+EZ0D/oB6b/AOAkf+FatFAHE+DfD2iTaTetLo+nuw1bUFBa2QkKLqUAdOgAAH0rof8AhGdA/wCgHpv/AICR/wCFUPBP/IHvv+wxqP8A6Vy10lAGV/wjOgf9APTf/ASP/Cj/AIRnQP8AoB6b/wCAkf8AhWrRQBlf8IzoH/QD03/wEj/wo/4RnQP+gHpv/gJH/hWrRQBlf8IzoH/QD03/AMBI/wDCj/hGdA/6Aem/+Akf+FatFAHL+I/Dmhx+F9Wkj0XTldbKYqy2qAghDyOK0IPDOgG3jJ0TTc7R/wAukfp9Kf4m/wCRU1j/AK8Z/wD0A1owf8e8X+4P5UAZ3/CM6B/0A9N/8BI/8KP+EZ0D/oB6b/4CR/4Vq0UAZX/CM6B/0A9N/wDASP8Awo/4RnQP+gHpv/gJH/hWrRQBlf8ACM6B/wBAPTf/AAEj/wAKP+EZ0D/oB6b/AOAkf+FatFAGV/wjOgf9APTf/ASP/Cub8Y6NpdhbabNZ6bZ20v23bvhgVGx5MvGQK7muU8ef8eGmf9f3/tGWgB3w4/5ELTP+2v8A6NeuprznwL4rsbDwdY2stlrMjxmUFoNIuZUP7xujrGVP4Gui/wCE207/AKB/iD/wRXn/AMaoA6Suf0z/AJHXxB/1xtP5SVH/AMJtp3/QP8Qf+CK8/wDjVYmneL7BPF2tzGx1wrJFbAAaNdFhgP1UR5HXjPXtQB39Fc3/AMJtp3/QP8Qf+CK8/wDjVH/Cbad/0D/EH/givP8A41QB0lFc3/wm2nf9A/xB/wCCK8/+NUf8Jtp3/QP8Qf8AgivP/jVAEngf/kStK/64/wBTXQVwHg/xfYW3hHTYXsdcZkiwTHo106nk9GWMg/hW3/wm2nf9A/xB/wCCK8/+NUAdJRXN/wDCbad/0D/EH/givP8A41R/wm2nf9A/xB/4Irz/AONUAdJRXN/8Jtp3/QP8Qf8AgivP/jVH/Cbad/0D/EH/AIIrz/41QB0lFc3/AMJtp3/QP8Qf+CK8/wDjVH/Cbad/0D/EH/givP8A41QBJ4H/AORK0r/rj/U10FcB4P8AF9hbeEdNhex1xmSLBMejXTqeT0ZYyD+Fbf8Awm2nf9A/xB/4Irz/AONUAdJUc/8Ax7y/7h/lXP8A/Cbad/0D/EH/AIIrz/41TJvGunGCQf2fr/Knrod36f8AXOgCfwJ/yTzw1/2CrX/0UtdBXAeDPF9hbeBvD9u9jrjNFptshaLRrp1JESjKssZDD0IODW3/AMJtp3/QP8Qf+CK8/wDjVAHSUVzf/Cbad/0D/EH/AIIrz/41R/wm2nf9A/xB/wCCK8/+NUAdJRXN/wDCbad/0D/EH/givP8A41R/wm2nf9A/xB/4Irz/AONUAdJRXN/8Jtp3/QP8Qf8AgivP/jVH/Cbad/0D/EH/AIIrz/41QB0lFc3/AMJtp3/QP8Qf+CK8/wDjVH/Cbad/0D/EH/givP8A41QB0lFc3/wm2nf9A/xB/wCCK8/+NUf8Jtp3/QP8Qf8AgivP/jVAHSUVzf8Awm2nf9A/xB/4Irz/AONUf8Jtp3/QP8Qf+CK8/wDjVAHSUVzf/Cbad/0D/EH/AIIrz/41R/wm2nf9A/xB/wCCK8/+NUAdJRXN/wDCbad/0D/EH/givP8A41R/wm2nf9A/xB/4Irz/AONUAdJRXN/8Jtp3/QP8Qf8AgivP/jVH/Cbad/0D/EH/AIIrz/41QB0lFc3/AMJtp3/QP8Qf+CK8/wDjVH/Cbad/0D/EH/givP8A41QB0lFc3/wm2nf9A/xB/wCCK8/+NUf8Jtp3/QP8Qf8AgivP/jVAHSUVzf8Awm2nf9A/xB/4Irz/AONUf8Jtp3/QP8Qf+CK8/wDjVAEnif8A4+PD/wD2FY//AEXJXQVwHiLxfYTT6IVsdcHl6kjnfo10uRscYGY+Tz0HNbf/AAm2nf8AQP8AEH/givP/AI1QB0lFc3/wm2nf9A/xB/4Irz/41R/wm2nf9A/xB/4Irz/41QB0lFc3/wAJtp3/AED/ABB/4Irz/wCNUf8ACbad/wBA/wAQf+CK8/8AjVAHSUVzf/Cbad/0D/EH/givP/jVH/Cbad/0D/EH/givP/jVAGzqv/IHvf8Ar3k/9BNVfDP/ACKmj/8AXjB/6AKxtS8aae+l3aDT9eBaFwC2iXYH3T1Jj4qv4e8ZafD4a0qJrDXSyWcKkpot2ynCDoRHgj3FAHbUVzf/AAm2nf8AQP8AEH/givP/AI1R/wAJtp3/AED/ABB/4Irz/wCNUAdJRXN/8Jtp3/QP8Qf+CK8/+NUf8Jtp3/QP8Qf+CK8/+NUAdJRXN/8ACbad/wBA/wAQf+CK8/8AjVH/AAm2nf8AQP8AEH/givP/AI1QB0lFc3/wm2nf9A/xB/4Irz/41R/wm2nf9A/xB/4Irz/41QB0lFc3/wAJtp3/AED/ABB/4Irz/wCNUf8ACbad/wBA/wAQf+CK8/8AjVAHSVzfxB/5Jz4k/wCwZcf+izR/wm2nf9A/xB/4Irz/AONVgeOPF9hdeA9ft0sdbV5dPnQNLo11GgJQjlmjAUe5OBQB6HRXN/8ACbad/wBA/wAQf+CK8/8AjVH/AAm2nf8AQP8AEH/givP/AI1QB0lFc3/wm2nf9A/xB/4Irz/41R/wm2nf9A/xB/4Irz/41QB0lFc3/wAJtp3/AED/ABB/4Irz/wCNUf8ACbad/wBA/wAQf+CK8/8AjVAHSUVzf/Cbad/0D/EH/givP/jVH/Cbad/0D/EH/givP/jVAHSUVzf/AAm2nf8AQP8AEH/givP/AI1R/wAJtp3/AED/ABB/4Irz/wCNUAdJRXN/8Jtp3/QP8Qf+CK8/+NUf8Jtp3/QP8Qf+CK8/+NUAR+Pv+Retf+wrp/8A6VxV1Fec+NfF1hdaHbxpY62pGpWL5l0e6QYW5jJGWjAzxwOpOAMk10X/AAm2nf8AQP8AEH/givP/AI1QB0lFc3/wm2nf9A/xB/4Irz/41R/wm2nf9A/xB/4Irz/41QB0lFc3/wAJtp3/AED/ABB/4Irz/wCNUf8ACbad/wBA/wAQf+CK8/8AjVAHSUVzf/Cbad/0D/EH/givP/jVH/Cbad/0D/EH/givP/jVAHSUVzf/AAm2nf8AQP8AEH/givP/AI1R/wAJtp3/AED/ABB/4Irz/wCNUAdJRXN/8Jtp3/QP8Qf+CK8/+NUf8Jtp3/QP8Qf+CK8/+NUAdBP/AMe8v+4f5Vh+BP8Aknnhr/sFWv8A6KWoJvGunGCQf2fr/Knrod36f9c6x/Bni+wtvA3h+3ex1xmi022QtFo106kiJRlWWMhh6EHBoA7+iub/AOE207/oH+IP/BFef/GqP+E207/oH+IP/BFef/GqAOkorm/+E207/oH+IP8AwRXn/wAao/4TbTv+gf4g/wDBFef/ABqgDpK5+T/kocH/AGCpP/RqVH/wm2nf9A/xB/4Irz/41WI/i+wPjqG4+w65tGmyJt/sa63Z81Dnb5eccdcYoA7+iub/AOE207/oH+IP/BFef/GqP+E207/oH+IP/BFef/GqAOkorm/+E207/oH+IP8AwRXn/wAao/4TbTv+gf4g/wDBFef/ABqgDpKK5v8A4TbTv+gf4g/8EV5/8ao/4TbTv+gf4g/8EV5/8aoA6Siub/4TbTv+gf4g/wDBFef/ABqj/hNtO/6B/iD/AMEV5/8AGqAOkorm/wDhNtO/6B/iD/wRXn/xqj/hNtO/6B/iD/wRXn/xqgDpKK5v/hNtO/6B/iD/AMEV5/8AGqP+E207/oH+IP8AwRXn/wAaoA6Siub/AOE207/oH+IP/BFef/GqP+E207/oH+IP/BFef/GqAOkorm/+E207/oH+IP8AwRXn/wAao/4TbTv+gf4g/wDBFef/ABqgDpKK5v8A4TbTv+gf4g/8EV5/8ao/4TbTv+gf4g/8EV5/8aoAPBP/ACB77/sMaj/6Vy10leeeEPF9hbaVeI9jrbFtVv5AY9GunGGupWAJEZweeR1ByDgit/8A4TbTv+gf4g/8EV5/8aoA6Siub/4TbTv+gf4g/wDBFef/ABqj/hNtO/6B/iD/AMEV5/8AGqAOkorm/wDhNtO/6B/iD/wRXn/xqj/hNtO/6B/iD/wRXn/xqgDpKK5v/hNtO/6B/iD/AMEV5/8AGqP+E207/oH+IP8AwRXn/wAaoAv+Jv8AkVNY/wCvGf8A9ANaMH/HvF/uD+Vcb4h8ZafN4a1WJbDXQz2cygvot2qjKHqTHgD3NX4fGunCCMf2fr/Cjpod36f9c6AOnorm/wDhNtO/6B/iD/wRXn/xqj/hNtO/6B/iD/wRXn/xqgDpKK5v/hNtO/6B/iD/AMEV5/8AGqP+E207/oH+IP8AwRXn/wAaoA6Siub/AOE207/oH+IP/BFef/GqP+E207/oH+IP/BFef/GqAOkrlPHn/Hhpn/X9/wC0Zan/AOE207/oH+IP/BFef/GqwPFPiO01aLTbeC01WJxd7t11plxbpgRSfxSIBnnpnNAG18OP+RC0z/tr/wCjXrqa5b4cf8iFpn/bX/0a9dTQAVz+mf8AI6+IP+uNp/KSugrn9M/5HXxB/wBcbT+UlAHQUUUUAFFFFAHP+B/+RK0r/rj/AFNdBXP+B/8AkStK/wCuP9TXQUAFFFFABRRRQAUUUUAc/wCB/wDkStK/64/1NdBXP+B/+RK0r/rj/U10FABUc/8Ax7y/7h/lUlRz/wDHvL/uH+VAGH4E/wCSeeGv+wVa/wDopa6Cuf8AAn/JPPDX/YKtf/RS10FABRRRQAUUUUAFFFFABRRRQAUUUUAFFFFABRRRQAUUUUAFFFFABRRRQAUUUUAFFFFAHP8Aif8A4+PD/wD2FY//AEXJXQVz/if/AI+PD/8A2FY//RcldBQAUUUUAFFFFABRRRQBU1X/AJA97/17yf8AoJqr4Z/5FTR/+vGD/wBAFWtV/wCQPe/9e8n/AKCaq+Gf+RU0f/rxg/8AQBQBq0UUUAFFFFABRRRQAUUUUAFFFFABXN/EH/knPiT/ALBlx/6LNdJXN/EH/knPiT/sGXH/AKLNAHSUUUUAFFFFABRRRQAUUUUAFFFFABRRRQBy/j7/AJF61/7Cun/+lcVdRXL+Pv8AkXrX/sK6f/6VxV1FABRRRQAUUUUAFFFFABRRRQAUUUUARz/8e8v+4f5Vh+BP+SeeGv8AsFWv/opa3J/+PeX/AHD/ACrD8Cf8k88Nf9gq1/8ARS0AdBRRRQAUUUUAFc/J/wAlDg/7BUn/AKNSugrn5P8AkocH/YKk/wDRqUAdBRRRQAUUUUAFFFFABRRRQAUUUUAFFFFABRRRQAUUUUAFFFFAHN+Cf+QPff8AYY1H/wBK5a6Sub8E/wDIHvv+wxqP/pXLXSUAFFFFABRRRQAUUUUAZXib/kVNY/68Z/8A0A1owf8AHvF/uD+VZ3ib/kVNY/68Z/8A0A1owf8AHvF/uD+VAElFFFABRRRQAUUUUAFcp48/48NM/wCv7/2jLXV1ynjz/jw0z/r+/wDaMtADvhx/yIWmf9tf/Rr11NeeeBL/AF6LwZYJa6FBcQAy7JWvghb9438Ow4/Ouj/tPxN/0Ldv/wCDIf8AxFAHQVz+mf8AI6+IP+uNp/KSj+0/E3/Qt2//AIMh/wDEVh6dqPiEeLtcZfD8DSGG13p/aAAXiTHOznPP5UAd5RXP/wBp+Jv+hbt//BkP/iKP7T8Tf9C3b/8AgyH/AMRQB0FFc/8A2n4m/wChbt//AAZD/wCIo/tPxN/0Ldv/AODIf/EUAHgf/kStK/64/wBTXQVwfg7UfEKeEdMWHw/BLGIflc6gFJ5PbZxW5/afib/oW7f/AMGQ/wDiKAOgorn/AO0/E3/Qt2//AIMh/wDEUf2n4m/6Fu3/APBkP/iKAOgorn/7T8Tf9C3b/wDgyH/xFH9p+Jv+hbt//BkP/iKAOgorn/7T8Tf9C3b/APgyH/xFH9p+Jv8AoW7f/wAGQ/8AiKADwP8A8iVpX/XH+proK4PwdqPiFPCOmLD4fgljEPyudQCk8nts4rc/tPxN/wBC3b/+DIf/ABFAHQVHP/x7y/7h/lWH/afib/oW7f8A8GQ/+Ipk+p+JfIkz4btwNp/5iQ9P9ygB/gT/AJJ54a/7BVr/AOilroK4PwXqPiFPAvh5IPD8EsS6ZbBJDqAUuvlLg42cZHatz+0/E3/Qt2//AIMh/wDEUAdBRXP/ANp+Jv8AoW7f/wAGQ/8AiKP7T8Tf9C3b/wDgyH/xFAHQUVz/APafib/oW7f/AMGQ/wDiKP7T8Tf9C3b/APgyH/xFAHQUVz/9p+Jv+hbt/wDwZD/4ij+0/E3/AELdv/4Mh/8AEUAdBRXP/wBp+Jv+hbt//BkP/iKP7T8Tf9C3b/8AgyH/AMRQB0FFc/8A2n4m/wChbt//AAZD/wCIo/tPxN/0Ldv/AODIf/EUAdBRXP8A9p+Jv+hbt/8AwZD/AOIo/tPxN/0Ldv8A+DIf/EUAdBRXP/2n4m/6Fu3/APBkP/iKP7T8Tf8AQt2//gyH/wARQB0FFc//AGn4m/6Fu3/8GQ/+Io/tPxN/0Ldv/wCDIf8AxFAHQUVz/wDafib/AKFu3/8ABkP/AIij+0/E3/Qt2/8A4Mh/8RQB0FFc/wD2n4m/6Fu3/wDBkP8A4ij+0/E3/Qt2/wD4Mh/8RQB0FFc//afib/oW7f8A8GQ/+Io/tPxN/wBC3b/+DIf/ABFAHQUVz/8Aafib/oW7f/wZD/4ij+0/E3/Qt2//AIMh/wDEUAHif/j48P8A/YVj/wDRcldBXB+ItR8QtPofmeH4EI1NCmNQB3Nsk4+5x359q3P7T8Tf9C3b/wDgyH/xFAHQUVz/APafib/oW7f/AMGQ/wDiKP7T8Tf9C3b/APgyH/xFAHQUVz/9p+Jv+hbt/wDwZD/4ij+0/E3/AELdv/4Mh/8AEUAdBRXP/wBp+Jv+hbt//BkP/iKP7T8Tf9C3b/8AgyH/AMRQBq6r/wAge9/695P/AEE1V8M/8ipo/wD14wf+gCsrUtT8SHSrwN4ct1UwPk/2kDgbT/sVX8O6l4jXwzpSx+Hrd4xZwhWOogbhsGDjZxQB2VFc/wD2n4m/6Fu3/wDBkP8A4ij+0/E3/Qt2/wD4Mh/8RQB0FFc//afib/oW7f8A8GQ/+Io/tPxN/wBC3b/+DIf/ABFAHQUVz/8Aafib/oW7f/wZD/4ij+0/E3/Qt2//AIMh/wDEUAdBRXP/ANp+Jv8AoW7f/wAGQ/8AiKP7T8Tf9C3b/wDgyH/xFAHQUVz/APafib/oW7f/AMGQ/wDiKP7T8Tf9C3b/APgyH/xFAHQVzfxB/wCSc+JP+wZcf+izUn9p+Jv+hbt//BkP/iKwPHOo+IZPAXiBJ9AgihbT5w8g1AMVGw5ONgz9KAO/orn/AO0/E3/Qt2//AIMh/wDEUf2n4m/6Fu3/APBkP/iKAOgorn/7T8Tf9C3b/wDgyH/xFH9p+Jv+hbt//BkP/iKAOgorn/7T8Tf9C3b/APgyH/xFH9p+Jv8AoW7f/wAGQ/8AiKAOgorn/wC0/E3/AELdv/4Mh/8AEUf2n4m/6Fu3/wDBkP8A4igDoKK5/wDtPxN/0Ldv/wCDIf8AxFH9p+Jv+hbt/wDwZD/4igDoKK5/+0/E3/Qt2/8A4Mh/8RR/afib/oW7f/wZD/4igCv4+/5F61/7Cun/APpXFXUV55421DxBJoduJ9AgiT+07EhhfhssLmMgY2dzgZ7ZzXR/2n4m/wChbt//AAZD/wCIoA6Ciuf/ALT8Tf8AQt2//gyH/wARR/afib/oW7f/AMGQ/wDiKAOgorn/AO0/E3/Qt2//AIMh/wDEUf2n4m/6Fu3/APBkP/iKAOgorn/7T8Tf9C3b/wDgyH/xFH9p+Jv+hbt//BkP/iKAOgorn/7T8Tf9C3b/APgyH/xFH9p+Jv8AoW7f/wAGQ/8AiKAOgorn/wC0/E3/AELdv/4Mh/8AEUf2n4m/6Fu3/wDBkP8A4igDcn/495f9w/yrD8Cf8k88Nf8AYKtf/RS0yfU/EvkSZ8N24G0/8xIen+5WN4L1HxCngXw8kHh+CWJdMtgkh1AKXXylwcbOMjtQB3lFc/8A2n4m/wChbt//AAZD/wCIo/tPxN/0Ldv/AODIf/EUAdBRXP8A9p+Jv+hbt/8AwZD/AOIo/tPxN/0Ldv8A+DIf/EUAdBXPyf8AJQ4P+wVJ/wCjUo/tPxN/0Ldv/wCDIf8AxFYb6j4h/wCE6gf/AIR+Dzf7MkAj/tAYK+anOdnr2oA7yiuf/tPxN/0Ldv8A+DIf/EUf2n4m/wChbt//AAZD/wCIoA6Ciuf/ALT8Tf8AQt2//gyH/wARR/afib/oW7f/AMGQ/wDiKAOgorn/AO0/E3/Qt2//AIMh/wDEUf2n4m/6Fu3/APBkP/iKAOgorn/7T8Tf9C3b/wDgyH/xFH9p+Jv+hbt//BkP/iKAOgorn/7T8Tf9C3b/APgyH/xFH9p+Jv8AoW7f/wAGQ/8AiKAOgorn/wC0/E3/AELdv/4Mh/8AEUf2n4m/6Fu3/wDBkP8A4igDoKK5/wDtPxN/0Ldv/wCDIf8AxFH9p+Jv+hbt/wDwZD/4igDoKK5/+0/E3/Qt2/8A4Mh/8RR/afib/oW7f/wZD/4igDoKK5/+0/E3/Qt2/wD4Mh/8RR/afib/AKFu3/8ABkP/AIigCPwT/wAge+/7DGo/+lctdJXAeENR8QppV6IdAglU6rfkk6gFwxupSw+52ORnvjNb/wDafib/AKFu3/8ABkP/AIigDoKK5/8AtPxN/wBC3b/+DIf/ABFH9p+Jv+hbt/8AwZD/AOIoA6Ciuf8A7T8Tf9C3b/8AgyH/AMRR/afib/oW7f8A8GQ/+IoA6Ciuf/tPxN/0Ldv/AODIf/EUf2n4m/6Fu3/8GQ/+IoAt+Jv+RU1j/rxn/wDQDWjB/wAe8X+4P5VyPiLUvEbeGdVWTw9bpGbOYMw1EHaNhycbOavw6n4l8iPHhu3I2j/mJD0/3KAOjorn/wC0/E3/AELdv/4Mh/8AEUf2n4m/6Fu3/wDBkP8A4igDoKK5/wDtPxN/0Ldv/wCDIf8AxFH9p+Jv+hbt/wDwZD/4igDoKK5/+0/E3/Qt2/8A4Mh/8RR/afib/oW7f/wZD/4igDoK5Tx5/wAeGmf9f3/tGWrf9p+Jv+hbt/8AwZD/AOIrn/Fd7rNxDpqX+jw2kP2zPmJeCU58qTjG0fnQBr/Dj/kQtM/7a/8Ao166muW+HH/IhaZ/21/9GvXU0AFc/pn/ACOviD/rjafykroK5/TP+R18Qf8AXG0/lJQB0FFFFABRRRQBz/gf/kStK/64/wBTXQVz/gf/AJErSv8Arj/U10FABRRRQAUUUUAFFFFAHP8Agf8A5ErSv+uP9TXQVz/gf/kStK/64/1NdBQAVHP/AMe8v+4f5VJUc/8Ax7y/7h/lQBh+BP8Aknnhr/sFWv8A6KWugrn/AAJ/yTzw1/2CrX/0UtdBQAUUUUAFFFFABRRRQAUUUUAFFFFABRRRQAUUUUAFFFFABRRRQAUUUUAFFFFABRRRQBz/AIn/AOPjw/8A9hWP/wBFyV0Fc/4n/wCPjw//ANhWP/0XJXQUAFFFFABRRRQAUUUUAVNV/wCQPe/9e8n/AKCaq+Gf+RU0f/rxg/8AQBVrVf8AkD3v/XvJ/wCgmqvhn/kVNH/68YP/AEAUAatFFFABRRRQAUUUUAFFFFABRRRQAVzfxB/5Jz4k/wCwZcf+izXSVzfxB/5Jz4k/7Blx/wCizQB0lFFFABRRRQAUUUUAFFFFABRRRQAUUUUAcv4+/wCRetf+wrp//pXFXUVy/j7/AJF61/7Cun/+lcVdRQAUUUUAFFFFABRRRQAUUUUAFFFFAEc//HvL/uH+VYfgT/knnhr/ALBVr/6KWtyf/j3l/wBw/wAqw/An/JPPDX/YKtf/AEUtAHQUUUUAFFFFABXPyf8AJQ4P+wVJ/wCjUroK5+T/AJKHB/2CpP8A0alAHQUUUUAFFFFABRRRQAUUUUAFFFFABRRRQAUUUUAFFFFABRRRQBzfgn/kD33/AGGNR/8ASuWukrm/BP8AyB77/sMaj/6Vy10lABRRRQAUUUUAFFFFAGV4m/5FTWP+vGf/ANANaMH/AB7xf7g/lWd4m/5FTWP+vGf/ANANaMH/AB7xf7g/lQBJRRRQAUUUUAFFFFABXKePP+PDTP8Ar+/9oy11dcp48/48NM/6/v8A2jLQA74cf8iFpn/bX/0a9dTXnPgWy8USeDrF7HXNLt7YmXy4pdLeVlHmN1YTqD+Qrov7P8Zf9DHo3/glk/8AkmgDpK5/TP8AkdfEH/XG0/lJUf8AZ/jL/oY9G/8ABLJ/8k1iadY+LD4u1tU1/SVmEVt5jnSHKsMPjA+0cY57nPtQB39Fc3/Z/jL/AKGPRv8AwSyf/JNH9n+Mv+hj0b/wSyf/ACTQB0lFc3/Z/jL/AKGPRv8AwSyf/JNH9n+Mv+hj0b/wSyf/ACTQBJ4H/wCRK0r/AK4/1NdBXAeD7HxY/hHTWt9f0mOExfKj6Q7sBk9T9oGfyFbf9n+Mv+hj0b/wSyf/ACTQB0lFc3/Z/jL/AKGPRv8AwSyf/JNH9n+Mv+hj0b/wSyf/ACTQB0lFc3/Z/jL/AKGPRv8AwSyf/JNH9n+Mv+hj0b/wSyf/ACTQB0lFc3/Z/jL/AKGPRv8AwSyf/JNH9n+Mv+hj0b/wSyf/ACTQBJ4H/wCRK0r/AK4/1NdBXAeD7HxY/hHTWt9f0mOExfKj6Q7sBk9T9oGfyFbf9n+Mv+hj0b/wSyf/ACTQB0lRz/8AHvL/ALh/lXP/ANn+Mv8AoY9G/wDBLJ/8k0ybT/GPkSZ8RaORtOf+JNJ6f9fNAE/gT/knnhr/ALBVr/6KWugrgPBlj4sfwN4fa21/SYoDptsY45NId2VfKXALC4GSB3wM+grb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JPE/wDx8eH/APsKx/8AouSugrgPEVj4sWfRPO1/SXJ1JBHt0h12tsfk/wCkHI68cfWtv+z/ABl/0Mejf+CWT/5JoA6Siub/ALP8Zf8AQx6N/wCCWT/5Jo/s/wAZf9DHo3/glk/+SaAOkorm/wCz/GX/AEMejf8Aglk/+SaP7P8AGX/Qx6N/4JZP/kmgDpKK5v8As/xl/wBDHo3/AIJZP/kmj+z/ABl/0Mejf+CWT/5JoA2dV/5A97/17yf+gmqvhn/kVNH/AOvGD/0AVjalYeMBpd2X8Q6OyeS+4DRpASNp7/aOKr+HrDxc3hrSjD4g0hIjZwlFbR5GKjYMAn7QMn3wKAO2orm/7P8AGX/Qx6N/4JZP/kmj+z/GX/Qx6N/4JZP/AJJoA6Siub/s/wAZf9DHo3/glk/+SaP7P8Zf9DHo3/glk/8AkmgDpKK5v+z/ABl/0Mejf+CWT/5Jo/s/xl/0Mejf+CWT/wCSaAOkorm/7P8AGX/Qx6N/4JZP/kmj+z/GX/Qx6N/4JZP/AJJoA6Siub/s/wAZf9DHo3/glk/+SaP7P8Zf9DHo3/glk/8AkmgDpK5v4g/8k58Sf9gy4/8ARZo/s/xl/wBDHo3/AIJZP/kmsDxxY+K08B6+11r2lS240+cyRx6S6My7DkBjcHB98H6UAeh0Vzf9n+Mv+hj0b/wSyf8AyTR/Z/jL/oY9G/8ABLJ/8k0AdJRXN/2f4y/6GPRv/BLJ/wDJNH9n+Mv+hj0b/wAEsn/yTQB0lFc3/Z/jL/oY9G/8Esn/AMk0f2f4y/6GPRv/AASyf/JNAHSUVzf9n+Mv+hj0b/wSyf8AyTR/Z/jL/oY9G/8ABLJ/8k0AdJRXN/2f4y/6GPRv/BLJ/wDJNH9n+Mv+hj0b/wAEsn/yTQB0lFc3/Z/jL/oY9G/8Esn/AMk0f2f4y/6GPRv/AASyf/JNAEfj7/kXrX/sK6f/AOlcVdRXnPjWy8VJodubnXtKlT+0rEBY9JdCGNzHtOTOeAcEjHIGMjOa6L+z/GX/AEMejf8Aglk/+SaAOkorm/7P8Zf9DHo3/glk/wDkmj+z/GX/AEMejf8Aglk/+SaAOkorm/7P8Zf9DHo3/glk/wDkmj+z/GX/AEMejf8Aglk/+SaAOkorm/7P8Zf9DHo3/glk/wDkmj+z/GX/AEMejf8Aglk/+SaAOkorm/7P8Zf9DHo3/glk/wDkmj+z/GX/AEMejf8Aglk/+SaAOkorm/7P8Zf9DHo3/glk/wDkmj+z/GX/AEMejf8Aglk/+SaAOgn/AOPeX/cP8qw/An/JPPDX/YKtf/RS1BNp/jHyJM+ItHI2nP8AxJpPT/r5rH8GWPix/A3h9rbX9JigOm2xjjk0h3ZV8pcAsLgZIHfAz6CgDv6K5v8As/xl/wBDHo3/AIJZP/kmj+z/ABl/0Mejf+CWT/5JoA6Siub/ALP8Zf8AQx6N/wCCWT/5Jo/s/wAZf9DHo3/glk/+SaAOkrn5P+Shwf8AYKk/9GpUf9n+Mv8AoY9G/wDBLJ/8k1iPY+LP+E6hU6/pPn/2bIRJ/ZD7dvmpkbftHXOOc/hQB39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AeCf+QPff9hjUf8A0rlrpK888IWPit9KvDb69pUaDVb8MH0l3JYXUu45+0DAJyQOwOMnGTv/ANn+Mv8AoY9G/wDBLJ/8k0AdJRXN/wBn+Mv+hj0b/wAEsn/yTR/Z/jL/AKGPRv8AwSyf/JNAHSUVzf8AZ/jL/oY9G/8ABLJ/8k0f2f4y/wChj0b/AMEsn/yTQB0lFc3/AGf4y/6GPRv/AASyf/JNH9n+Mv8AoY9G/wDBLJ/8k0AX/E3/ACKmsf8AXjP/AOgGtGD/AI94v9wfyrjfENh4uXw1qpm8QaQ8Qs5i6ro8ilhsOQD9oOD74NX4dP8AGPkR48RaOBtGP+JNJ6f9fNAHT0Vzf9n+Mv8AoY9G/wDBLJ/8k0f2f4y/6GPRv/BLJ/8AJNAHSUVzf9n+Mv8AoY9G/wDBLJ/8k0f2f4y/6GPRv/BLJ/8AJNAHSUVzf9n+Mv8AoY9G/wDBLJ/8k0f2f4y/6GPRv/BLJ/8AJNAHSVynjz/jw0z/AK/v/aMtT/2f4y/6GPRv/BLJ/wDJNYHim18Qwxaa2qavp93b/a8CO3054G3eVJg7jM/HXjH40AbXw4/5ELTP+2v/AKNeuprlvhx/yIWmf9tf/Rr11NABXP6Z/wAjr4g/642n8pK6Cuf0z/kdfEH/AFxtP5SUAdBRRRQAUUUUAc/4H/5ErSv+uP8AU10Fc/4H/wCRK0r/AK4/1NdBQAUUUUAFFFFABRRRQBz/AIH/AORK0r/rj/U10Fc/4H/5ErSv+uP9TXQUAFRz/wDHvL/uH+VSVHP/AMe8v+4f5UAYfgT/AJJ54a/7BVr/AOilroK5/wACf8k88Nf9gq1/9FLXQUAFFFFABRRRQAUUUUAFFFFABRRRQAUUUUAFFFFABRRRQAUUUUAFFFFABRRRQAUUUUAc/wCJ/wDj48P/APYVj/8ARcldBXP+J/8Aj48P/wDYVj/9FyV0FABRRRQAUUUUAFFFFAFTVf8AkD3v/XvJ/wCgmqvhn/kVNH/68YP/AEAVa1X/AJA97/17yf8AoJqr4Z/5FTR/+vGD/wBAFAGrRRRQAUUUUAFFFFABRRRQAUUUUAFc38Qf+Sc+JP8AsGXH/os10lc38Qf+Sc+JP+wZcf8Aos0AdJRRRQAUUUUAFFFFABRRRQAUUUUAFFFFAHL+Pv8AkXrX/sK6f/6VxV1Fcv4+/wCRetf+wrp//pXFXUUAFFFFABRRRQAUUUUAFFFFABRRRQBHP/x7y/7h/lWH4E/5J54a/wCwVa/+ilrcn/495f8AcP8AKsPwJ/yTzw1/2CrX/wBFLQB0FFFFABRRRQAVz8n/ACUOD/sFSf8Ao1K6Cufk/wCShwf9gqT/ANGpQB0FFFFABRRRQAUUUUAFFFFABRRRQAUUUUAFFFFABRRRQAUUUUAc34J/5A99/wBhjUf/AErlrpK5vwT/AMge+/7DGo/+lctdJQAUUUUAFFFFABRRRQBleJv+RU1j/rxn/wDQDWjB/wAe8X+4P5VneJv+RU1j/rxn/wDQDWjB/wAe8X+4P5UASUUUUAFFFFABRRRQAVynjz/jw0z/AK/v/aMtdXXKePP+PDTP+v7/ANoy0AO+HH/IhaZ/21/9GvXU1554E8ORXngywuG1PVoi5lOyG+dEH7xuig4FdH/wicP/AEGNc/8ABjJ/jQB0Fc/pn/I6+IP+uNp/KSj/AIROH/oMa5/4MZP8aw9O8MRP4u1yL+1dZASG1O4X7hjkSdTnnpxQB3lFc/8A8InD/wBBjXP/AAYyf40f8InD/wBBjXP/AAYyf40AdBRXP/8ACJw/9BjXP/BjJ/jR/wAInD/0GNc/8GMn+NAB4H/5ErSv+uP9TXQVwfg7wxFP4R0yU6rrKFoc7Y791UcnoAeK3P8AhE4f+gxrn/gxk/xoA6Ciuf8A+ETh/wCgxrn/AIMZP8aP+ETh/wCgxrn/AIMZP8aAOgorn/8AhE4f+gxrn/gxk/xo/wCETh/6DGuf+DGT/GgDoKK5/wD4ROH/AKDGuf8Agxk/xo/4ROH/AKDGuf8Agxk/xoAPA/8AyJWlf9cf6mugrg/B3hiKfwjpkp1XWULQ52x37qo5PQA8Vuf8InD/ANBjXP8AwYyf40AdBUc//HvL/uH+VYf/AAicP/QY1z/wYyf40yfwnCIJD/bGufdPXUZPT60AP8Cf8k88Nf8AYKtf/RS10FcH4L8MRXHgXw9MdV1lDJpls5SO/dVXMSnAAPA9q3P+ETh/6DGuf+DGT/GgDoKK5/8A4ROH/oMa5/4MZP8AGj/hE4f+gxrn/gxk/wAaAOgorn/+ETh/6DGuf+DGT/Gj/hE4f+gxrn/gxk/xoA6Ciuf/AOETh/6DGuf+DGT/ABo/4ROH/oMa5/4MZP8AGgDoKK5//hE4f+gxrn/gxk/xo/4ROH/oMa5/4MZP8aAOgorn/wDhE4f+gxrn/gxk/wAaP+ETh/6DGuf+DGT/ABoA6Ciuf/4ROH/oMa5/4MZP8aP+ETh/6DGuf+DGT/GgDoKK5/8A4ROH/oMa5/4MZP8AGj/hE4f+gxrn/gxk/wAaAOgorn/+ETh/6DGuf+DGT/Gj/hE4f+gxrn/gxk/xoA6Ciuf/AOETh/6DGuf+DGT/ABo/4ROH/oMa5/4MZP8AGgDoKK5//hE4f+gxrn/gxk/xo/4ROH/oMa5/4MZP8aAOgorn/wDhE4f+gxrn/gxk/wAaP+ETh/6DGuf+DGT/ABoA6Ciuf/4ROH/oMa5/4MZP8aP+ETh/6DGuf+DGT/GgA8T/APHx4f8A+wrH/wCi5K6CuD8ReGIop9DA1XWW36mifPfucfJJyOeDx1rc/wCETh/6DGuf+DGT/GgDoKK5/wD4ROH/AKDGuf8Agxk/xo/4ROH/AKDGuf8Agxk/xoA6Ciuf/wCETh/6DGuf+DGT/Gj/AIROH/oMa5/4MZP8aAOgorn/APhE4f8AoMa5/wCDGT/Gj/hE4f8AoMa5/wCDGT/GgDV1X/kD3v8A17yf+gmqvhn/AJFTR/8Arxg/9AFZWpeFYU0q8b+19bOIHODqEhB+U+9V/DvhaKXwzpUh1bWlL2cLbU1CQAZQcAZ4FAHZUVz/APwicP8A0GNc/wDBjJ/jR/wicP8A0GNc/wDBjJ/jQB0FFc//AMInD/0GNc/8GMn+NH/CJw/9BjXP/BjJ/jQB0FFc/wD8InD/ANBjXP8AwYyf40f8InD/ANBjXP8AwYyf40AdBRXP/wDCJw/9BjXP/BjJ/jR/wicP/QY1z/wYyf40AdBRXP8A/CJw/wDQY1z/AMGMn+NH/CJw/wDQY1z/AMGMn+NAHQVzfxB/5Jz4k/7Blx/6LNSf8InD/wBBjXP/AAYyf41geOfDMVt4C8QTjVdYkMenztskv3ZWwh4IJ5HtQB39Fc//AMInD/0GNc/8GMn+NH/CJw/9BjXP/BjJ/jQB0FFc/wD8InD/ANBjXP8AwYyf40f8InD/ANBjXP8AwYyf40AdBRXP/wDCJw/9BjXP/BjJ/jR/wicP/QY1z/wYyf40AdBRXP8A/CJw/wDQY1z/AMGMn+NH/CJw/wDQY1z/AMGMn+NAHQUVz/8AwicP/QY1z/wYyf40f8InD/0GNc/8GMn+NAHQUVz/APwicP8A0GNc/wDBjJ/jR/wicP8A0GNc/wDBjJ/jQBX8ff8AIvWv/YV0/wD9K4q6ivPPG3hqK30O3carrD51OxTEl87Dm5jGcE9RnIPY10f/AAicP/QY1z/wYyf40AdBRXP/APCJw/8AQY1z/wAGMn+NH/CJw/8AQY1z/wAGMn+NAHQUVz//AAicP/QY1z/wYyf40f8ACJw/9BjXP/BjJ/jQB0FFc/8A8InD/wBBjXP/AAYyf40f8InD/wBBjXP/AAYyf40AdBRXP/8ACJw/9BjXP/BjJ/jR/wAInD/0GNc/8GMn+NAHQUVz/wDwicP/AEGNc/8ABjJ/jR/wicP/AEGNc/8ABjJ/jQBuT/8AHvL/ALh/lWH4E/5J54a/7BVr/wCilpk/hOEQSH+2Nc+6euoyen1rG8F+GIrjwL4emOq6yhk0y2cpHfuqrmJTgAHge1AHeUVz/wDwicP/AEGNc/8ABjJ/jR/wicP/AEGNc/8ABjJ/jQB0FFc//wAInD/0GNc/8GMn+NH/AAicP/QY1z/wYyf40AdBXPyf8lDg/wCwVJ/6NSj/AIROH/oMa5/4MZP8aw38MRf8J1BD/aus4OmSPv8At77v9agxnPT2oA7yiuf/AOETh/6DGuf+DGT/ABo/4ROH/oMa5/4MZP8AGgDoKK5//hE4f+gxrn/gxk/xo/4ROH/oMa5/4MZP8aAOgorn/wDhE4f+gxrn/gxk/wAaP+ETh/6DGuf+DGT/ABoA6Ciuf/4ROH/oMa5/4MZP8aP+ETh/6DGuf+DGT/GgDoKK5/8A4ROH/oMa5/4MZP8AGj/hE4f+gxrn/gxk/wAaAOgorn/+ETh/6DGuf+DGT/Gj/hE4f+gxrn/gxk/xoA6Ciuf/AOETh/6DGuf+DGT/ABo/4ROH/oMa5/4MZP8AGgDoKK5//hE4f+gxrn/gxk/xo/4ROH/oMa5/4MZP8aAOgorn/wDhE4f+gxrn/gxk/wAaP+ETh/6DGuf+DGT/ABoAj8E/8ge+/wCwxqP/AKVy10lcB4Q8MxT6VesdV1hNuq36Yjv3UHbdSjJ56nGSe5ya3/8AhE4f+gxrn/gxk/xoA6Ciuf8A+ETh/wCgxrn/AIMZP8aP+ETh/wCgxrn/AIMZP8aAOgorn/8AhE4f+gxrn/gxk/xo/wCETh/6DGuf+DGT/GgDoKK5/wD4ROH/AKDGuf8Agxk/xo/4ROH/AKDGuf8Agxk/xoAt+Jv+RU1j/rxn/wDQDWjB/wAe8X+4P5VyPiLwtFF4Z1WQatrTFLOZtr6hIQcIeCM8ir8PhOEwRn+2Nc+6Omoyen1oA6Oiuf8A+ETh/wCgxrn/AIMZP8aP+ETh/wCgxrn/AIMZP8aAOgorn/8AhE4f+gxrn/gxk/xo/wCETh/6DGuf+DGT/GgDoKK5/wD4ROH/AKDGuf8Agxk/xo/4ROH/AKDGuf8Agxk/xoA6CuU8ef8AHhpn/X9/7Rlq3/wicP8A0GNc/wDBjJ/jXP8AivQo9Nh02ddQ1O4JvNuy5u3kX/VSc4PegDX+HH/IhaZ/21/9GvXU1y3w4/5ELTP+2v8A6NeupoAK5/TP+R18Qf8AXG0/lJXQVz+mf8jr4g/642n8pKAOgooooAKKKKAOf8D/APIlaV/1x/qa6Cuf8D/8iVpX/XH+proKACiiigAooooAKKKKAOf8D/8AIlaV/wBcf6mugrn/AAP/AMiVpX/XH+pro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Bvw6miXwHpoaRAR5vBYf89XrqfPh/56x/8AfQrgPAnhDwzqHgywu73w7pNzcyGUvNNZRu7HzGHJK5NdH/wgng//AKFTQ/8AwXQ//E0Abnnw/wDPWP8A76FYGmTRf8Jpr581MGG0/iHpJT/+EE8H/wDQqaH/AOC6H/4msPTvBfhV/F2uQP4a0Zoo4bUpGbCIqhIkzgbeM4GfpQB3Hnw/89Y/++hR58P/AD1j/wC+hWH/AMIJ4P8A+hU0P/wXQ/8AxNH/AAgng/8A6FTQ/wDwXQ//ABNAG558P/PWP/voUefD/wA9Y/8AvoVh/wDCCeD/APoVND/8F0P/AMTR/wAIJ4P/AOhU0P8A8F0P/wATQAzwRNEPBelAyoD5P94eprf8+H/nrH/30K4fwd4L8K3XhHTJ7jw1o0srw5aSSwiZmOT1JXmtz/hBPB//AEKmh/8Aguh/+JoA3PPh/wCesf8A30KPPh/56x/99CsP/hBPB/8A0Kmh/wDguh/+Jo/4QTwf/wBCpof/AILof/iaANzz4f8AnrH/AN9Cjz4f+esf/fQrD/4QTwf/ANCpof8A4Lof/iaP+EE8H/8AQqaH/wCC6H/4mgDc8+H/AJ6x/wDfQo8+H/nrH/30Kw/+EE8H/wDQqaH/AOC6H/4mj/hBPB//AEKmh/8Aguh/+JoAZ4ImiHgvSgZUB8n+8PU1v+fD/wA9Y/8AvoVw/g7wX4VuvCOmT3HhrRpZXhy0klhEzMcnqSvNbn/CCeD/APoVND/8F0P/AMTQBuefD/z1j/76FRzzw/Z5f3sf3D/EPSsf/hBPB/8A0Kmh/wDguh/+Jpk/gXwgIJCPCuhghTgjT4vT/doAPAs0Q+HvhoGVARpVrkFh/wA8lrf8+H/nrH/30K4fwX4L8K3XgXw9cXHhrRpp5dMtnkkksImZ2MSkkkrkknnNbn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AzxPNEbjQMSpxqsf8Q/55yVv+fD/AM9Y/wDvoVw/iLwX4Vgn0MQ+GtGjEmpojhLCIb12SHBwvI4HHtW5/wAIJ4P/AOhU0P8A8F0P/wATQBuefD/z1j/76FHnw/8APWP/AL6FYf8Awgng/wD6FTQ//BdD/wDE0f8ACCeD/wDoVND/APBdD/8AE0Abnnw/89Y/++hR58P/AD1j/wC+hWH/AMIJ4P8A+hU0P/wXQ/8AxNH/AAgng/8A6FTQ/wDwXQ//ABNAG558P/PWP/voUefD/wA9Y/8AvoVh/wDCCeD/APoVND/8F0P/AMTR/wAIJ4P/AOhU0P8A8F0P/wATQBo6pPD/AGRe/vU/1D/xD+6areGZ4h4U0cGVM/YYf4h/cFZupeB/CMelXjp4W0RWWByGGnxAg7Tz92q/h3wT4Tn8M6VLL4Y0WSR7OFnd7CIliUBJJ28mgDrvPh/56x/99Cjz4f8AnrH/AN9CsP8A4QTwf/0Kmh/+C6H/AOJo/wCEE8H/APQqaH/4Lof/AImgDc8+H/nrH/30KPPh/wCesf8A30Kw/wDhBPB//QqaH/4Lof8A4mj/AIQTwf8A9Cpof/guh/8AiaANzz4f+esf/fQo8+H/AJ6x/wDfQrD/AOEE8H/9Cpof/guh/wDiaP8AhBPB/wD0Kmh/+C6H/wCJoA3PPh/56x/99Cjz4f8AnrH/AN9CsP8A4QTwf/0Kmh/+C6H/AOJo/wCEE8H/APQqaH/4Lof/AImgDc8+H/nrH/30KPPh/wCesf8A30Kw/wDhBPB//QqaH/4Lof8A4mj/AIQTwf8A9Cpof/guh/8AiaANzz4f+esf/fQrnPiBNEfh14kAlQk6bcYAYf8APM1P/wAIJ4P/AOhU0P8A8F0P/wATWB458GeFrTwF4gubbw1o8M8WnzvHLHYxKyMEJBBC5BHrQB3f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VPHs0R8P2wEqH/AImun9GH/P1FXT+fD/z1j/76FcB428G+F7TQ7eS28N6PC51OxQtHYxKSrXMasMhehBII7g10f/CCeD/+hU0P/wAF0P8A8TQBuefD/wA9Y/8AvoUefD/z1j/76FYf/CCeD/8AoVND/wDBdD/8TR/wgng//oVND/8ABdD/APE0Abnnw/8APWP/AL6FHnw/89Y/++hWH/wgng//AKFTQ/8AwXQ//E0f8IJ4P/6FTQ//AAXQ/wDxNAG558P/AD1j/wC+hR58P/PWP/voVh/8IJ4P/wChU0P/AMF0P/xNH/CCeD/+hU0P/wAF0P8A8TQBuefD/wA9Y/8AvoUefD/z1j/76FYf/CCeD/8AoVND/wDBdD/8TR/wgng//oVND/8ABdD/APE0Abnnw/8APWP/AL6FHnw/89Y/++hWH/wgng//AKFTQ/8AwXQ//E0f8IJ4P/6FTQ//AAXQ/wDxNAGxPPD9nl/ex/cP8Q9KxPAs0Q+HvhoGVARpVrkFh/zyWifwL4QEEhHhXQwQpwRp8Xp/u1jeC/BfhW68C+Hri48NaNNPLpls8kklhEzOxiUkklckk85oA7jz4f8AnrH/AN9Cjz4f+esf/fQrD/4QTwf/ANCpof8A4Lof/iaP+EE8H/8AQqaH/wCC6H/4mgDc8+H/AJ6x/wDfQo8+H/nrH/30Kw/+EE8H/wDQqaH/AOC6H/4mj/hBPB//AEKmh/8Aguh/+JoA3PPh/wCesf8A30KwHmi/4WFAfNTH9lSc7h/z1Sn/APCCeD/+hU0P/wAF0P8A8TWG/gvwqPHcFv8A8I1o3kHTJHMf2CLaWEqAHG3GcEjPvQB3Hnw/89Y/++hR58P/AD1j/wC+hWH/AMIJ4P8A+hU0P/wXQ/8AxNH/AAgng/8A6FTQ/wDwXQ//ABNAG558P/PWP/voUefD/wA9Y/8AvoVh/wDCCeD/APoVND/8F0P/AMTR/wAIJ4P/AOhU0P8A8F0P/wATQBuefD/z1j/76FHnw/8APWP/AL6FYf8Awgng/wD6FTQ//BdD/wDE0f8ACCeD/wDoVND/APBdD/8AE0Abnnw/89Y/++hR58P/AD1j/wC+hWH/AMIJ4P8A+hU0P/wXQ/8AxNH/AAgng/8A6FTQ/wDwXQ//ABNAG558P/PWP/voUefD/wA9Y/8AvoVh/wDCCeD/APoVND/8F0P/AMTR/wAIJ4P/AOhU0P8A8F0P/wATQBuefD/z1j/76FHnw/8APWP/AL6FYf8Awgng/wD6FTQ//BdD/wDE0f8ACCeD/wDoVND/APBdD/8AE0Abnnw/89Y/++hR58P/AD1j/wC+hWH/AMIJ4P8A+hU0P/wXQ/8AxNH/AAgng/8A6FTQ/wDwXQ//ABNAG558P/PWP/voUefD/wA9Y/8AvoVh/wDCCeD/APoVND/8F0P/AMTR/wAIJ4P/AOhU0P8A8F0P/wATQBuefD/z1j/76FHnw/8APWP/AL6FYf8Awgng/wD6FTQ//BdD/wDE0f8ACCeD/wDoVND/APBdD/8AE0AQeCpoho99mVB/xONR/iH/AD9y10fnw/8APWP/AL6FcJ4Q8GeFrnSr17jw1o8rLqt/GrSWMTEKt1KqqMr0AAAHYACt/wD4QTwf/wBCpof/AILof/iaANzz4f8AnrH/AN9Cjz4f+esf/fQrD/4QTwf/ANCpof8A4Lof/iaP+EE8H/8AQqaH/wCC6H/4mgDc8+H/AJ6x/wDfQo8+H/nrH/30Kw/+EE8H/wDQqaH/AOC6H/4mj/hBPB//AEKmh/8Aguh/+JoA3PPh/wCesf8A30KPPh/56x/99CsP/hBPB/8A0Kmh/wDguh/+Jo/4QTwf/wBCpof/AILof/iaALHiaeI+FNYAlTP2Gb+If3DWhBPD9ni/ex/cH8Q9K5XxF4J8JweGdVli8MaLHIlnMyOlhECpCEgg7eDV+HwL4QMEZPhXQySoyTp8Xp/u0Ab/AJ8P/PWP/voUefD/AM9Y/wDvoVh/8IJ4P/6FTQ//AAXQ/wDxNH/CCeD/APoVND/8F0P/AMTQBuefD/z1j/76FHnw/wDPWP8A76FYf/CCeD/+hU0P/wAF0P8A8TR/wgng/wD6FTQ//BdD/wDE0Abnnw/89Y/++hR58P8Az1j/AO+hWH/wgng//oVND/8ABdD/APE0f8IJ4P8A+hU0P/wXQ/8AxNAG558P/PWP/voVyvjqWN7HTArqx+3dAc/8sZavf8IJ4P8A+hU0P/wXQ/8AxNc/4r8MaBpEOm3OmaHpllObzYZba0jjbaYpMjKgHHAoA1/hx/yIWmf9tf8A0a9dTXLfDj/kQtM/7a/+jXrqaACuf0z/AJHXxB/1xtP5SV0Fc/pn/I6+IP8ArjafykoA6CiiigAooooA5/wP/wAiVpX/AFx/qa6Cuf8AA/8AyJWlf9cf6mugoAKKKKACiiigAooooA5/wP8A8iVpX/XH+proK5/wP/yJWlf9cf6mugoAKjn/AOPeX/cP8qkqOf8A495f9w/yoAw/An/JPPDX/YKtf/RS10Fc/wCBP+SeeGv+wVa/+ilroKACiiigAooooAKKKKACiiigAooooAKKKKACiiigAooooAKKKKACiiigAooooAKKKKAOf8T/APHx4f8A+wrH/wCi5K6Cuf8AE/8Ax8eH/wDsKx/+i5K6CgAooooAKKKKACiiigCpqv8AyB73/r3k/wDQTVXwz/yKmj/9eMH/AKAKtar/AMge9/695P8A0E1V8M/8ipo//XjB/wCgCgDVooooAKKKKACiiigAooooAKKKKACub+IP/JOfEn/YMuP/AEWa6Sub+IP/ACTnxJ/2DLj/ANFmgDpKKKKACiiigAooooAKKKKACiiigAooooA5fx9/yL1r/wBhXT//AErirqK5fx9/yL1r/wBhXT//AErirqKACiiigAooooAKKKKACiiigAooooAjn/495f8AcP8AKsPwJ/yTzw1/2CrX/wBFLW5P/wAe8v8AuH+VYfgT/knnhr/sFWv/AKKWgDoKKKKACiiigArn5P8AkocH/YKk/wDRqV0Fc/J/yUOD/sFSf+jUoA6CiiigAooooAKKKKACiiigAooooAKKKKACiiigAooooAKKKKAOb8E/8ge+/wCwxqP/AKVy10lc34J/5A99/wBhjUf/AErlrpKACiiigAooooAKKKKAMrxN/wAiprH/AF4z/wDoBrRg/wCPeL/cH8qzvE3/ACKmsf8AXjP/AOgGtGD/AI94v9wfyoAkooooAKKKKACiiigArlPHn/Hhpn/X9/7Rlrq65Tx5/wAeGmf9f3/tGWgDnvBHjjQtM8IWVldSX4niMocR6ZcyL/rGPDLGVPXsa6H/AIWP4a/566l/4J7v/wCNU74cf8iFpn/bX/0a9dTQByn/AAsfw1/z11L/AME93/8AGqxNP8feH4/Fmt3DSah5csVsExpV0T8ofOQI8jqOvXtXo1c/pn/I6+IP+uNp/KSgCp/wsfw1/wA9dS/8E93/APGqP+Fj+Gv+eupf+Ce7/wDjVdXRQByn/Cx/DX/PXUv/AAT3f/xqj/hY/hr/AJ66l/4J7v8A+NV1dFAHnPhDx94fs/Cem280moCSOLDbdKunHU9xGQfwrb/4WP4a/wCeupf+Ce7/APjVW/A//IlaV/1x/qa6CgDlP+Fj+Gv+eupf+Ce7/wDjVH/Cx/DX/PXUv/BPd/8AxqurooA5T/hY/hr/AJ66l/4J7v8A+NUf8LH8Nf8APXUv/BPd/wDxqurooA5T/hY/hr/nrqX/AIJ7v/41R/wsfw1/z11L/wAE93/8arq6KAPOfCHj7w/Z+E9Nt5pNQEkcWG26VdOOp7iMg/hW3/wsfw1/z11L/wAE93/8aq34H/5ErSv+uP8AU10FAHKf8LH8Nf8APXUv/BPd/wDxqmTfEbw20EgEupZKkf8AIIu/T/rlXXVHP/x7y/7h/lQB574O8feH7PwRoFrNJqAlh023jcJpV043CNQcMsZBHHUEg1t/8LH8Nf8APXUv/BPd/wDxqrfgT/knnhr/ALBVr/6KWugoA5T/AIWP4a/566l/4J7v/wCNUf8ACx/DX/PXUv8AwT3f/wAarq6KAOU/4WP4a/566l/4J7v/AONUf8LH8Nf89dS/8E93/wDGq6uigDlP+Fj+Gv8AnrqX/gnu/wD41R/wsfw1/wA9dS/8E93/APGq6uigDlP+Fj+Gv+eupf8Agnu//jVH/Cx/DX/PXUv/AAT3f/xqurooA5T/AIWP4a/566l/4J7v/wCNUf8ACx/DX/PXUv8AwT3f/wAarq6KAOU/4WP4a/566l/4J7v/AONUf8LH8Nf89dS/8E93/wDGq6uigDlP+Fj+Gv8AnrqX/gnu/wD41R/wsfw1/wA9dS/8E93/APGq6uigDlP+Fj+Gv+eupf8Agnu//jVH/Cx/DX/PXUv/AAT3f/xqurooA5T/AIWP4a/566l/4J7v/wCNUf8ACx/DX/PXUv8AwT3f/wAarq6KAOU/4WP4a/566l/4J7v/AONUf8LH8Nf89dS/8E93/wDGq6uigDlP+Fj+Gv8AnrqX/gnu/wD41R/wsfw1/wA9dS/8E93/APGq6uigDlP+Fj+Gv+eupf8Agnu//jVH/Cx/DX/PXUv/AAT3f/xqurooA858Q+PvD9xPopjk1DEWpJI+7SrpflCOOMx8nkcDmtv/AIWP4a/566l/4J7v/wCNVb8T/wDHx4f/AOwrH/6LkroKAOU/4WP4a/566l/4J7v/AONUf8LH8Nf89dS/8E93/wDGq6uigDlP+Fj+Gv8AnrqX/gnu/wD41R/wsfw1/wA9dS/8E93/APGq6uigDlP+Fj+Gv+eupf8Agnu//jVH/Cx/DX/PXUv/AAT3f/xqurooA4vUfiJ4ck0u7jWXUtzQuBnSLsDJU9zFVfw/8QfDtv4b0uGSXUd8dpEjbdJumGQgBwRHg/UV2Oq/8ge9/wCveT/0E1V8M/8AIqaP/wBeMH/oAoAyf+Fj+Gv+eupf+Ce7/wDjVH/Cx/DX/PXUv/BPd/8AxqurooA5T/hY/hr/AJ66l/4J7v8A+NUf8LH8Nf8APXUv/BPd/wDxqurooA5T/hY/hr/nrqX/AIJ7v/41R/wsfw1/z11L/wAE93/8arq6KAOU/wCFj+Gv+eupf+Ce7/8AjVH/AAsfw1/z11L/AME93/8AGq6uigDlP+Fj+Gv+eupf+Ce7/wDjVH/Cx/DX/PXUv/BPd/8AxqurooA5T/hY/hr/AJ66l/4J7v8A+NVg+NvHugX3gXXrWCTUDLNYTRoH0u6QZKEDLNGAB7kgV6TXN/EH/knPiT/sGXH/AKLNAEH/AAsfw1/z11L/AME93/8AGqP+Fj+Gv+eupf8Agnu//jVdXRQByn/Cx/DX/PXUv/BPd/8Axqj/AIWP4a/566l/4J7v/wCNV1dFAHKf8LH8Nf8APXUv/BPd/wDxqj/hY/hr/nrqX/gnu/8A41XV0UAcp/wsfw1/z11L/wAE93/8ao/4WP4a/wCeupf+Ce7/APjVdXRQByn/AAsfw1/z11L/AME93/8AGqP+Fj+Gv+eupf8Agnu//jVdXRQByn/Cx/DX/PXUv/BPd/8Axqj/AIWP4a/566l/4J7v/wCNV1dFAHmfjPx5oF7olvFBJfl11KykO/S7pBtW5jY8tGBnAPHU9Bk10P8Awsfw1/z11L/wT3f/AMap/j7/AJF61/7Cun/+lcVdRQByn/Cx/DX/AD11L/wT3f8A8ao/4WP4a/566l/4J7v/AONV1dFAHKf8LH8Nf89dS/8ABPd//GqP+Fj+Gv8AnrqX/gnu/wD41XV0UAcp/wALH8Nf89dS/wDBPd//ABqj/hY/hr/nrqX/AIJ7v/41XV0UAcp/wsfw1/z11L/wT3f/AMao/wCFj+Gv+eupf+Ce7/8AjVdXRQByn/Cx/DX/AD11L/wT3f8A8ao/4WP4a/566l/4J7v/AONV1dFAHIzfEbw20EgEupZKkf8AIIu/T/rlWP4O8feH7PwRoFrNJqAlh023jcJpV043CNQcMsZBHHUEg16FP/x7y/7h/lWH4E/5J54a/wCwVa/+iloAqf8ACx/DX/PXUv8AwT3f/wAao/4WP4a/566l/wCCe7/+NV1dFAHKf8LH8Nf89dS/8E93/wDGqP8AhY/hr/nrqX/gnu//AI1XV0UAcp/wsfw1/wA9dS/8E93/APGqxH8feHz44huvM1DyhpskZP8AZV1ncZEP3fLzjjrjFejVz8n/ACUOD/sFSf8Ao1KAKn/Cx/DX/PXUv/BPd/8Axqj/AIWP4a/566l/4J7v/wCNV1dFAHKf8LH8Nf8APXUv/BPd/wDxqj/hY/hr/nrqX/gnu/8A41XV0UAcp/wsfw1/z11L/wAE93/8ao/4WP4a/wCeupf+Ce7/APjVdXRQByn/AAsfw1/z11L/AME93/8AGqP+Fj+Gv+eupf8Agnu//jVdXRQByn/Cx/DX/PXUv/BPd/8Axqj/AIWP4a/566l/4J7v/wCNV1dFAHKf8LH8Nf8APXUv/BPd/wDxqj/hY/hr/nrqX/gnu/8A41XV0UAcp/wsfw1/z11L/wAE93/8ao/4WP4a/wCeupf+Ce7/APjVdXRQByn/AAsfw1/z11L/AME93/8AGqP+Fj+Gv+eupf8Agnu//jVdXRQByn/Cx/DX/PXUv/BPd/8Axqj/AIWP4a/566l/4J7v/wCNV1dFAHm3hLx7oFppd5HNJqAZtUvpRt0u6cbWuZGHIjODgjI6jocGt7/hY/hr/nrqX/gnu/8A41U/gn/kD33/AGGNR/8ASuWukoA5T/hY/hr/AJ66l/4J7v8A+NUf8LH8Nf8APXUv/BPd/wDxqurooA5T/hY/hr/nrqX/AIJ7v/41R/wsfw1/z11L/wAE93/8arq6KAOU/wCFj+Gv+eupf+Ce7/8AjVH/AAsfw1/z11L/AME93/8AGq6uigDg/EHxB8O3HhvVIY5dR3yWkqLu0m6UZKEDJMeB9TV6H4jeG1gjBl1LIUD/AJBF36f9cq2fE3/Iqax/14z/APoBrRg/494v9wfyoA5j/hY/hr/nrqX/AIJ7v/41R/wsfw1/z11L/wAE93/8arq6KAOU/wCFj+Gv+eupf+Ce7/8AjVH/AAsfw1/z11L/AME93/8AGq6uigDlP+Fj+Gv+eupf+Ce7/wDjVH/Cx/DX/PXUv/BPd/8AxqurooA5T/hY/hr/AJ66l/4J7v8A+NVh+JfF2j64mm2lg940wu9+JtPnhXAik/idAO/TOa9HrlPHn/Hhpn/X9/7RloAd8OP+RC0z/tr/AOjXrqa5b4cf8iFpn/bX/wBGvXU0AFc/pn/I6+IP+uNp/KSugrn9M/5HXxB/1xtP5SUAdBRRRQAUUUUAc/4H/wCRK0r/AK4/1NdBXP8Agf8A5ErSv+uP9TXQUAFFFFABRRRQAUUUUAc/4H/5ErSv+uP9TXQVz/gf/kStK/64/wBTXQUAFRz/APHvL/uH+VSVHP8A8e8v+4f5UAYfgT/knnhr/sFWv/opa6Cuf8Cf8k88Nf8AYKtf/RS10FABRRRQAUUUUAFFFFABRRRQAUUUUAFFFFABRRRQAUUUUAFFFFABRRRQAUUUUAFFFFAHP+J/+Pjw/wD9hWP/ANFyV0Fc/wCJ/wDj48P/APYVj/8ARcldBQAUUUUAFFFFABRRRQBU1X/kD3v/AF7yf+gmqvhn/kVNH/68YP8A0AVa1X/kD3v/AF7yf+gmqvhn/kVNH/68YP8A0AUAatFFFABRRRQAUUUUAFFFFABRRRQAVzfxB/5Jz4k/7Blx/wCizXSVzfxB/wCSc+JP+wZcf+izQB0lFFFABRRRQAUUUUAFFFFABRRRQAUUUUAcv4+/5F61/wCwrp//AKVxV1Fcv4+/5F61/wCwrp//AKVxV1FABRRRQAUUUUAFFFFABRRRQAUUUUARz/8AHvL/ALh/lWH4E/5J54a/7BVr/wCilrcn/wCPeX/cP8qw/An/ACTzw1/2CrX/ANFLQB0FFFFABRRRQAVz8n/JQ4P+wVJ/6NSugrn5P+Shwf8AYKk/9GpQB0FFFFABRRRQAUUUUAFFFFABRRRQAUUUUAFFFFABRRRQAUUUUAc34J/5A99/2GNR/wDSuWukrm/BP/IHvv8AsMaj/wClctdJQAUUUUAFFFFABRRRQBleJv8AkVNY/wCvGf8A9ANaMH/HvF/uD+VZ3ib/AJFTWP8Arxn/APQDWjB/x7xf7g/lQBJRRRQAUUUUAFFFFABXKePP+PDTP+v7/wBoy11dcp48/wCPDTP+v7/2jLQBieBdb1S18HWMMHhTVLyJDKFnhntVV/3jcgPMrfmBXRf8JHrX/Qk6z/4E2X/x+ovhx/yIWmf9tf8A0a9dTQBzf/CR61/0JOs/+BNl/wDH6xNO1/Vl8Xa3IPCGrM7xWwaMXFpuTAfBJM2OfYnpziu/rn9M/wCR18Qf9cbT+UlAEf8Awketf9CTrP8A4E2X/wAfo/4SPWv+hJ1n/wACbL/4/XSUUAc3/wAJHrX/AEJOs/8AgTZf/H6P+Ej1r/oSdZ/8CbL/AOP10lFAHAeD9f1aHwjpscfhDVp0WLAkS4tArcnkBpgfzFbf/CR61/0JOs/+BNl/8fqTwP8A8iVpX/XH+proKAOb/wCEj1r/AKEnWf8AwJsv/j9H/CR61/0JOs/+BNl/8frpKKAOb/4SPWv+hJ1n/wACbL/4/R/wketf9CTrP/gTZf8Ax+ukooA5v/hI9a/6EnWf/Amy/wDj9H/CR61/0JOs/wDgTZf/AB+ukooA4Dwfr+rQ+EdNjj8IatOixYEiXFoFbk8gNMD+Yrb/AOEj1r/oSdZ/8CbL/wCP1J4H/wCRK0r/AK4/1NdBQBzf/CR61/0JOs/+BNl/8fpk3iLWTBID4K1gfKeftNn6f9d66eo5/wDj3l/3D/KgDhPBmv6tD4G8PxR+ENWnjTTbZVmjuLQLIBEuGAaYHB68gH1Arb/4SPWv+hJ1n/wJsv8A4/UngT/knnhr/sFWv/opa6CgDm/+Ej1r/oSdZ/8AAmy/+P0f8JHrX/Qk6z/4E2X/AMfrpKKAOb/4SPWv+hJ1n/wJsv8A4/R/wketf9CTrP8A4E2X/wAfrpKKAOb/AOEj1r/oSdZ/8CbL/wCP0f8ACR61/wBCTrP/AIE2X/x+ukooA5v/AISPWv8AoSdZ/wDAmy/+P0f8JHrX/Qk6z/4E2X/x+ukooA5v/hI9a/6EnWf/AAJsv/j9H/CR61/0JOs/+BNl/wDH66SigDm/+Ej1r/oSdZ/8CbL/AOP0f8JHrX/Qk6z/AOBNl/8AH66SigDm/wDhI9a/6EnWf/Amy/8Aj9H/AAketf8AQk6z/wCBNl/8frpKKAOb/wCEj1r/AKEnWf8AwJsv/j9H/CR61/0JOs/+BNl/8frpKKAOb/4SPWv+hJ1n/wACbL/4/R/wketf9CTrP/gTZf8Ax+ukooA5v/hI9a/6EnWf/Amy/wDj9H/CR61/0JOs/wDgTZf/AB+ukooA5v8A4SPWv+hJ1n/wJsv/AI/R/wAJHrX/AEJOs/8AgTZf/H66SigDm/8AhI9a/wChJ1n/AMCbL/4/R/wketf9CTrP/gTZf/H66SigDgPEWv6tJPohfwhq0WzUkZQ1xaHedj/KMTHn64HHWtv/AISPWv8AoSdZ/wDAmy/+P1J4n/4+PD//AGFY/wD0XJXQUAc3/wAJHrX/AEJOs/8AgTZf/H6P+Ej1r/oSdZ/8CbL/AOP10lFAHN/8JHrX/Qk6z/4E2X/x+j/hI9a/6EnWf/Amy/8Aj9dJRQBzf/CR61/0JOs/+BNl/wDH6P8AhI9a/wChJ1n/AMCbL/4/XSUUAcjqXiHWW0u7VvBesIDC4LG5s8D5TzxPVfw94g1iPw1pSJ4N1eVVs4QJFuLMBhsHIzODg+4rq9V/5A97/wBe8n/oJqr4Z/5FTR/+vGD/ANAFAFD/AISPWv8AoSdZ/wDAmy/+P0f8JHrX/Qk6z/4E2X/x+ukooA5v/hI9a/6EnWf/AAJsv/j9H/CR61/0JOs/+BNl/wDH66SigDm/+Ej1r/oSdZ/8CbL/AOP0f8JHrX/Qk6z/AOBNl/8AH66SigDm/wDhI9a/6EnWf/Amy/8Aj9H/AAketf8AQk6z/wCBNl/8frpKKAOb/wCEj1r/AKEnWf8AwJsv/j9H/CR61/0JOs/+BNl/8frpKKAOb/4SPWv+hJ1n/wACbL/4/WB4417Vp/AevxS+ENVt430+dWmkuLQrGCh+YhZicD2BNeh1zfxB/wCSc+JP+wZcf+izQAf8JHrX/Qk6z/4E2X/x+j/hI9a/6EnWf/Amy/8Aj9dJRQBzf/CR61/0JOs/+BNl/wDH6P8AhI9a/wChJ1n/AMCbL/4/XSUUAc3/AMJHrX/Qk6z/AOBNl/8AH6P+Ej1r/oSdZ/8AAmy/+P10lFAHN/8ACR61/wBCTrP/AIE2X/x+j/hI9a/6EnWf/Amy/wDj9dJRQBzf/CR61/0JOs/+BNl/8fo/4SPWv+hJ1n/wJsv/AI/XSUUAc3/wketf9CTrP/gTZf8Ax+j/AISPWv8AoSdZ/wDAmy/+P10lFAHnPjXXdWm0O3WXwjqtuo1KxYPJcWhBIuYyF+WYnJIwO2TyQOa6L/hI9a/6EnWf/Amy/wDj9R+Pv+Retf8AsK6f/wClcVdRQBzf/CR61/0JOs/+BNl/8fo/4SPWv+hJ1n/wJsv/AI/XSUUAc3/wketf9CTrP/gTZf8Ax+j/AISPWv8AoSdZ/wDAmy/+P10lFAHN/wDCR61/0JOs/wDgTZf/AB+j/hI9a/6EnWf/AAJsv/j9dJRQBzf/AAketf8AQk6z/wCBNl/8fo/4SPWv+hJ1n/wJsv8A4/XSUUAc3/wketf9CTrP/gTZf/H6P+Ej1r/oSdZ/8CbL/wCP10lFAHMTeItZMEgPgrWB8p5+02fp/wBd6x/Bmv6tD4G8PxR+ENWnjTTbZVmjuLQLIBEuGAaYHB68gH1Aru5/+PeX/cP8qw/An/JPPDX/AGCrX/0UtAEf/CR61/0JOs/+BNl/8fo/4SPWv+hJ1n/wJsv/AI/XSUUAc3/wketf9CTrP/gTZf8Ax+j/AISPWv8AoSdZ/wDAmy/+P10lFAHN/wDCR61/0JOs/wDgTZf/AB+sR9f1b/hOoZf+EQ1bzBpsi+T9otNxHmp82fOxjt1zz0rv65+T/kocH/YKk/8ARqUAR/8ACR61/wBCTrP/AIE2X/x+j/hI9a/6EnWf/Amy/wDj9dJRQBzf/CR61/0JOs/+BNl/8fo/4SPWv+hJ1n/wJsv/AI/XSUUAc3/wketf9CTrP/gTZf8Ax+j/AISPWv8AoSdZ/wDAmy/+P10lFAHN/wDCR61/0JOs/wDgTZf/AB+j/hI9a/6EnWf/AAJsv/j9dJRQBzf/AAketf8AQk6z/wCBNl/8fo/4SPWv+hJ1n/wJsv8A4/XSUUAc3/wketf9CTrP/gTZf/H6P+Ej1r/oSdZ/8CbL/wCP10lFAHN/8JHrX/Qk6z/4E2X/AMfo/wCEj1r/AKEnWf8AwJsv/j9dJRQBzf8Awketf9CTrP8A4E2X/wAfo/4SPWv+hJ1n/wACbL/4/XSUUAc3/wAJHrX/AEJOs/8AgTZf/H6P+Ej1r/oSdZ/8CbL/AOP10lFAHnnhDXtWh0q8WPwhqs4Oq37FkuLQAE3UpK/NMOQSQe2RwSOa3/8AhI9a/wChJ1n/AMCbL/4/R4J/5A99/wBhjUf/AErlrpKAOb/4SPWv+hJ1n/wJsv8A4/R/wketf9CTrP8A4E2X/wAfrpKKAOb/AOEj1r/oSdZ/8CbL/wCP0f8ACR61/wBCTrP/AIE2X/x+ukooA5v/AISPWv8AoSdZ/wDAmy/+P0f8JHrX/Qk6z/4E2X/x+ukooA4nxD4g1iTw1qqP4N1eJWs5gZGuLMhRsPJxOTgewq/D4i1kQRgeCtYPyjn7TZ+n/XetLxN/yKmsf9eM/wD6Aa0YP+PeL/cH8qAOf/4SPWv+hJ1n/wACbL/4/R/wketf9CTrP/gTZf8Ax+ukooA5v/hI9a/6EnWf/Amy/wDj9H/CR61/0JOs/wDgTZf/AB+ukooA5v8A4SPWv+hJ1n/wJsv/AI/R/wAJHrX/AEJOs/8AgTZf/H66SigDm/8AhI9a/wChJ1n/AMCbL/4/WB4p1fUb6LTYrrw5qGnR/a93nXE1uyk+VJxiOVjn8McV6HXKePP+PDTP+v7/ANoy0AO+HH/IhaZ/21/9GvXU1y3w4/5ELTP+2v8A6NeupoAK5/TP+R18Qf8AXG0/lJXQVz+mf8jr4g/642n8pKAOgooooAKKKKAOf8D/APIlaV/1x/qa6Cuf8D/8iVpX/XH+proKACiiigAooooAKKKKAOf8D/8AIlaV/wBcf6mugrn/AAP/AMiVpX/XH+pro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DnvBEPjNvCFkdNv9BjsyZfKW5spnkA8xvvFZQDznoBXQ/Z/iB/0E/DP/gvn/wDj1O+HH/IhaZ/21/8ARr11NAHKfZ/iB/0E/DP/AIL5/wD49WJp8Hjj/hLNbEeoeHROIrbzWaxnKkYfbtHnZHfOSe1ejVz+mf8AI6+IP+uNp/KSgCp9n+IH/QT8M/8Agvn/APj1H2f4gf8AQT8M/wDgvn/+PV1dFAHKfZ/iB/0E/DP/AIL5/wD49R9n+IH/AEE/DP8A4L5//j1dXRQB5z4Qg8cHwnpptNQ8OrB5XyLLYzswGT1ImAP5Vt/Z/iB/0E/DP/gvn/8Aj1W/A/8AyJWlf9cf6mugoA5T7P8AED/oJ+Gf/BfP/wDHqPs/xA/6Cfhn/wAF8/8A8erq6KAOU+z/ABA/6Cfhn/wXz/8Ax6j7P8QP+gn4Z/8ABfP/APHq6uigDlPs/wAQP+gn4Z/8F8//AMeo+z/ED/oJ+Gf/AAXz/wDx6urooA858IQeOD4T002moeHVg8r5FlsZ2YDJ6kTAH8q2/s/xA/6Cfhn/AMF8/wD8eq34H/5ErSv+uP8AU10FAHKfZ/iB/wBBPwz/AOC+f/49TJoPH/kSZ1Lwzjac40+f0/67V11Rz/8AHvL/ALh/lQB574Og8cHwRoBtNQ8OpbHTbfyVlsZ2cJ5a7QxEwBOMZIA+lbf2f4gf9BPwz/4L5/8A49VvwJ/yTzw1/wBgq1/9FLXQ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ec+IYPHAn0Xz9Q8OsTqSeV5djOMPsfBbMxyMZ4GO3Nbf2f4gf9BPwz/wCC+f8A+PVb8T/8fHh//sKx/wDouSugoA5T7P8AED/oJ+Gf/BfP/wDHqPs/xA/6Cfhn/wAF8/8A8erq6KAOU+z/ABA/6Cfhn/wXz/8Ax6j7P8QP+gn4Z/8ABfP/APHq6uigDlPs/wAQP+gn4Z/8F8//AMeo+z/ED/oJ+Gf/AAXz/wDx6urooA4vUYPH39l3fmal4aKeS+4LYTg42nOP31V/D8Hjs+G9LMGo+HFh+yReWJLCcsF2DGSJgCce1djqv/IHvf8Ar3k/9BNVfDP/ACKmj/8AXjB/6AKAMn7P8QP+gn4Z/wDBfP8A/HqPs/xA/wCgn4Z/8F8//wAerq6KAOU+z/ED/oJ+Gf8AwXz/APx6j7P8QP8AoJ+Gf/BfP/8AHq6uigDlPs/xA/6Cfhn/AMF8/wD8eo+z/ED/AKCfhn/wXz//AB6urooA5T7P8QP+gn4Z/wDBfP8A/HqPs/xA/wCgn4Z/8F8//wAerq6KAOU+z/ED/oJ+Gf8AwXz/APx6j7P8QP8AoJ+Gf/BfP/8AHq6uigDlPs/xA/6Cfhn/AMF8/wD8erB8bQeNx4F143moeHntRYTeasNjMrldhyFJlIBx3INek1zfxB/5Jz4k/wCwZcf+izQBB9n+IH/QT8M/+C+f/wCPUfZ/iB/0E/DP/gvn/wDj1dXRQByn2f4gf9BPwz/4L5//AI9R9n+IH/QT8M/+C+f/AOPV1dFAHKfZ/iB/0E/DP/gvn/8Aj1H2f4gf9BPwz/4L5/8A49XV0UAcp9n+IH/QT8M/+C+f/wCPUfZ/iB/0E/DP/gvn/wDj1dXRQByn2f4gf9BPwz/4L5//AI9R9n+IH/QT8M/+C+f/AOPV1dFAHKfZ/iB/0E/DP/gvn/8Aj1H2f4gf9BPwz/4L5/8A49XV0UAeZ+M4fGw0S3N5qHh94/7SssCGxmU7/tMe05Mp43YyO4zyOtdD9n+IH/QT8M/+C+f/AOPU/wAff8i9a/8AYV0//wBK4q6igDlPs/xA/wCgn4Z/8F8//wAeo+z/ABA/6Cfhn/wXz/8Ax6urooA5T7P8QP8AoJ+Gf/BfP/8AHqPs/wAQP+gn4Z/8F8//AMerq6KAOU+z/ED/AKCfhn/wXz//AB6j7P8AED/oJ+Gf/BfP/wDHq6uigDlPs/xA/wCgn4Z/8F8//wAeo+z/ABA/6Cfhn/wXz/8Ax6urooA5T7P8QP8AoJ+Gf/BfP/8AHqPs/wAQP+gn4Z/8F8//AMerq6KAORmg8f8AkSZ1Lwzjac40+f0/67Vj+DoPHB8EaAbTUPDqWx0238lZbGdnCeWu0MRMATjGSAPpXoU//HvL/uH+VYfgT/knnhr/ALBVr/6KWgCp9n+IH/QT8M/+C+f/AOPUfZ/iB/0E/DP/AIL5/wD49XV0UAcp9n+IH/QT8M/+C+f/AOPUfZ/iB/0E/DP/AIL5/wD49XV0UAcp9n+IH/QT8M/+C+f/AOPViPB44/4TiEHUPDv2n+zZMN9hn2bPMTIx52c5xzn8K9Grn5P+Shwf9gqT/wBGpQBU+z/ED/oJ+Gf/AAXz/wDx6j7P8QP+gn4Z/wDBfP8A/Hq6uigDlPs/xA/6Cfhn/wAF8/8A8eo+z/ED/oJ+Gf8AwXz/APx6urooA5T7P8QP+gn4Z/8ABfP/APHqPs/xA/6Cfhn/AMF8/wD8erq6KAOU+z/ED/oJ+Gf/AAXz/wDx6j7P8QP+gn4Z/wDBfP8A/Hq6uigDlPs/xA/6Cfhn/wAF8/8A8eo+z/ED/oJ+Gf8AwXz/APx6urooA5T7P8QP+gn4Z/8ABfP/APHqPs/xA/6Cfhn/AMF8/wD8erq6KAOU+z/ED/oJ+Gf/AAXz/wDx6j7P8QP+gn4Z/wDBfP8A/Hq6uigDlPs/xA/6Cfhn/wAF8/8A8eo+z/ED/oJ+Gf8AwXz/APx6urooA5T7P8QP+gn4Z/8ABfP/APHqPs/xA/6Cfhn/AMF8/wD8erq6KAPNvCUHjc6XefZdQ8PKn9qX24S2MzHf9pk3kYlHG7OB1AxknrW99n+IH/QT8M/+C+f/AOPVP4J/5A99/wBhjUf/AErlrpKAOU+z/ED/AKCfhn/wXz//AB6j7P8AED/oJ+Gf/BfP/wDHq6uigDlPs/xA/wCgn4Z/8F8//wAeo+z/ABA/6Cfhn/wXz/8Ax6urooA5T7P8QP8AoJ+Gf/BfP/8AHqPs/wAQP+gn4Z/8F8//AMerq6KAOD8QQeOx4b1Qz6j4caH7JL5gjsJwxXYc4JmIBx7Vehg8f+RHjUvDONoxnT5/T/rtWz4m/wCRU1j/AK8Z/wD0A1owf8e8X+4P5UAcx9n+IH/QT8M/+C+f/wCPUfZ/iB/0E/DP/gvn/wDj1dXRQByn2f4gf9BPwz/4L5//AI9R9n+IH/QT8M/+C+f/AOPV1dFAHKfZ/iB/0E/DP/gvn/8Aj1H2f4gf9BPwz/4L5/8A49XV0UAcp9n+IH/QT8M/+C+f/wCPVh+JYvFSJpp1m80aa1+18LZ2ksb7vKkxy0jDHXtXo9cp48/48NM/6/v/AGjLQA74cf8AIhaZ/wBtf/Rr11Nct8OP+RC0z/tr/wCjXrqaACuf0z/kdfEH/XG0/lJXQVz+mf8AI6+IP+uNp/KSgDoKKKKACiiigDn/AAP/AMiVpX/XH+proK5/wP8A8iVpX/XH+proKACiiigAooooAKKKKAOf8D/8iVpX/XH+proK5/wP/wAiVpX/AFx/qa6CgAqOf/j3l/3D/KpKjn/495f9w/yoAw/An/JPPDX/AGCrX/0UtdBXP+BP+SeeGv8AsFWv/opa6CgAooooAKKKKACiiigAooooAKKKKACiiigAooooAKKKKACiiigAooooAKKKKACiiigDn/E//Hx4f/7Csf8A6LkroK5/xP8A8fHh/wD7Csf/AKLkroKACiiigAooooAKKKKAKmq/8ge9/wCveT/0E1V8M/8AIqaP/wBeMH/oAq1qv/IHvf8Ar3k/9BNVfDP/ACKmj/8AXjB/6AKANWiiigAooooAKKKKACiiigAooooAK5v4g/8AJOfEn/YMuP8A0Wa6Sub+IP8AyTnxJ/2DLj/0WaAOkooooAKKKKACiiigAooooAKKKKACiiigDl/H3/IvWv8A2FdP/wDSuKuorl/H3/IvWv8A2FdP/wDSuKuooAKKKKACiiigAooooAKKKKACiiigCOf/AI95f9w/yrD8Cf8AJPPDX/YKtf8A0Utbk/8Ax7y/7h/lWH4E/wCSeeGv+wVa/wDopaAOgooooAKKKKACufk/5KHB/wBgqT/0aldBXPyf8lDg/wCwVJ/6NSgDoKKKKACiiigAooooAKKKKACiiigAooooAKKKKACiiigAooooA5vwT/yB77/sMaj/AOlctdJXN+Cf+QPff9hjUf8A0rlrpKACiiigAooooAKKKKAMrxN/yKmsf9eM/wD6Aa0YP+PeL/cH8qzvE3/Iqax/14z/APoBrRg/494v9wfyoAkooooAKKKKACiiigArlPHn/Hhpn/X9/wC0Za6uuU8ef8eGmf8AX9/7RloAx/AmgS3fgywnXXdWtw5lPlQyoEX943QFCf1ro/8AhGJv+hk1z/v/AB//ABFVvhx/yIWmf9tf/Rr11NAHP/8ACMTf9DJrn/f+P/4isPTvDsreLtcj/wCEg1lSkNqd4mTc2RJ1+Ttjj613lc/pn/I6+IP+uNp/KSgA/wCEYm/6GTXP+/8AH/8AEUf8IxN/0Mmuf9/4/wD4iugooA5//hGJv+hk1z/v/H/8RR/wjE3/AEMmuf8Af+P/AOIroKKAOD8HeHZZ/COmSDxBrMQaHOyOZAo5PTKVuf8ACMTf9DJrn/f+P/4ijwP/AMiVpX/XH+proKAOf/4Rib/oZNc/7/x//EUf8IxN/wBDJrn/AH/j/wDiK6CigDn/APhGJv8AoZNc/wC/8f8A8RR/wjE3/Qya5/3/AI//AIiugooA5/8A4Rib/oZNc/7/AMf/AMRR/wAIxN/0Mmuf9/4//iK6CigDg/B3h2Wfwjpkg8QazEGhzsjmQKOT0ylbn/CMTf8AQya5/wB/4/8A4ijwP/yJWlf9cf6mugoA5/8A4Rib/oZNc/7/AMf/AMRTJ/DEwgkP/CSa4flPWaP0/wByujqOf/j3l/3D/KgDh/Bfh2WfwL4emHiDWYg+mWzCOOZAqZiU4GU6Ctz/AIRib/oZNc/7/wAf/wARR4E/5J54a/7BVr/6KWugoA5//hGJv+hk1z/v/H/8RR/wjE3/AEMmuf8Af+P/AOIroKKAOf8A+EYm/wChk1z/AL/x/wDxFH/CMTf9DJrn/f8Aj/8AiK6CigDn/wDhGJv+hk1z/v8Ax/8AxFH/AAjE3/Qya5/3/j/+IroKKAOf/wCEYm/6GTXP+/8AH/8AEUf8IxN/0Mmuf9/4/wD4iugooA5//hGJv+hk1z/v/H/8RR/wjE3/AEMmuf8Af+P/AOIroKKAOf8A+EYm/wChk1z/AL/x/wDxFH/CMTf9DJrn/f8Aj/8AiK6CigDn/wDhGJv+hk1z/v8Ax/8AxFH/AAjE3/Qya5/3/j/+IroKKAOf/wCEYm/6GTXP+/8AH/8AEUf8IxN/0Mmuf9/4/wD4iugooA5//hGJv+hk1z/v/H/8RR/wjE3/AEMmuf8Af+P/AOIroKKAOf8A+EYm/wChk1z/AL/x/wDxFH/CMTf9DJrn/f8Aj/8AiK6CigDn/wDhGJv+hk1z/v8Ax/8AxFH/AAjE3/Qya5/3/j/+IroKKAOf/wCEYm/6GTXP+/8AH/8AEUf8IxN/0Mmuf9/4/wD4iugooA4PxF4dlin0MHxBrL79TRfnmQ7fkk5HydeP1rc/4Rib/oZNc/7/AMf/AMRR4n/4+PD/AP2FY/8A0XJXQUAc/wD8IxN/0Mmuf9/4/wD4ij/hGJv+hk1z/v8Ax/8AxFdBRQBz/wDwjE3/AEMmuf8Af+P/AOIo/wCEYm/6GTXP+/8AH/8AEV0FFAHP/wDCMTf9DJrn/f8Aj/8AiKP+EYm/6GTXP+/8f/xFdBRQByupeGZl0q8b/hI9bbEDnBmjwflP+xVfw74blk8M6VIPEOtIGs4TtSaMBcoOB8nSun1X/kD3v/XvJ/6Caq+Gf+RU0f8A68YP/QBQBU/4Rib/AKGTXP8Av/H/APEUf8IxN/0Mmuf9/wCP/wCIroKKAOf/AOEYm/6GTXP+/wDH/wDEUf8ACMTf9DJrn/f+P/4iugooA5//AIRib/oZNc/7/wAf/wARR/wjE3/Qya5/3/j/APiK6CigDn/+EYm/6GTXP+/8f/xFH/CMTf8AQya5/wB/4/8A4iugooA5/wD4Rib/AKGTXP8Av/H/APEUf8IxN/0Mmuf9/wCP/wCIroKKAOf/AOEYm/6GTXP+/wDH/wDEVgeOfDstv4C8QTHX9YlCafO3lyTIVbCHg4QcV39c38Qf+Sc+JP8AsGXH/os0ASf8IxN/0Mmuf9/4/wD4ij/hGJv+hk1z/v8Ax/8AxFdBRQBz/wDwjE3/AEMmuf8Af+P/AOIo/wCEYm/6GTXP+/8AH/8AEV0FFAHP/wDCMTf9DJrn/f8Aj/8AiKP+EYm/6GTXP+/8f/xFdBRQBz//AAjE3/Qya5/3/j/+Io/4Rib/AKGTXP8Av/H/APEV0FFAHP8A/CMTf9DJrn/f+P8A+Io/4Rib/oZNc/7/AMf/AMRXQUUAc/8A8IxN/wBDJrn/AH/j/wDiKP8AhGJv+hk1z/v/AB//ABFdBRQB55428PSwaHbudf1iXOp2K7ZJkIGbmMZ4TqM5HuK6P/hGJv8AoZNc/wC/8f8A8RVfx9/yL1r/ANhXT/8A0rirqKAOf/4Rib/oZNc/7/x//EUf8IxN/wBDJrn/AH/j/wDiK6CigDn/APhGJv8AoZNc/wC/8f8A8RR/wjE3/Qya5/3/AI//AIiugooA5/8A4Rib/oZNc/7/AMf/AMRR/wAIxN/0Mmuf9/4//iK6CigDn/8AhGJv+hk1z/v/AB//ABFH/CMTf9DJrn/f+P8A+IroKKAOf/4Rib/oZNc/7/x//EUf8IxN/wBDJrn/AH/j/wDiK6CigDnJ/DEwgkP/AAkmuH5T1mj9P9ysbwX4dln8C+Hph4g1mIPplswjjmQKmYlOBlOgruJ/+PeX/cP8qw/An/JPPDX/AGCrX/0UtAB/wjE3/Qya5/3/AI//AIij/hGJv+hk1z/v/H/8RXQUUAc//wAIxN/0Mmuf9/4//iKP+EYm/wChk1z/AL/x/wDxFdBRQBz/APwjE3/Qya5/3/j/APiKw38Oy/8ACdQQ/wDCQazk6ZI3mecm7/WoMfc6V3lc/J/yUOD/ALBUn/o1KAD/AIRib/oZNc/7/wAf/wARR/wjE3/Qya5/3/j/APiK6CigDn/+EYm/6GTXP+/8f/xFH/CMTf8AQya5/wB/4/8A4iugooA5/wD4Rib/AKGTXP8Av/H/APEUf8IxN/0Mmuf9/wCP/wCIroKKAOf/AOEYm/6GTXP+/wDH/wDEUf8ACMTf9DJrn/f+P/4iugooA5//AIRib/oZNc/7/wAf/wARR/wjE3/Qya5/3/j/APiK6CigDn/+EYm/6GTXP+/8f/xFH/CMTf8AQya5/wB/4/8A4iugooA5/wD4Rib/AKGTXP8Av/H/APEUf8IxN/0Mmuf9/wCP/wCIroKKAOf/AOEYm/6GTXP+/wDH/wDEUf8ACMTf9DJrn/f+P/4iugooA5//AIRib/oZNc/7/wAf/wARR/wjE3/Qya5/3/j/APiK6CigDgPCHh2WbSr1hr+sRY1W/TEcyAHF1KMn5Opxk+5Nb/8AwjE3/Qya5/3/AI//AIio/BP/ACB77/sMaj/6Vy10lAHP/wDCMTf9DJrn/f8Aj/8AiKP+EYm/6GTXP+/8f/xFdBRQBz//AAjE3/Qya5/3/j/+Io/4Rib/AKGTXP8Av/H/APEV0FFAHP8A/CMTf9DJrn/f+P8A+Io/4Rib/oZNc/7/AMf/AMRXQUUAcb4i8Nyx+GdVkPiHWnC2cx2vNGQ2EPB+TpV+HwxMYIz/AMJJrg+UdJo/T/cq94m/5FTWP+vGf/0A1owf8e8X+4P5UAYf/CMTf9DJrn/f+P8A+Io/4Rib/oZNc/7/AMf/AMRXQUUAc/8A8IxN/wBDJrn/AH/j/wDiKP8AhGJv+hk1z/v/AB//ABFdBRQBz/8AwjE3/Qya5/3/AI//AIij/hGJv+hk1z/v/H/8RXQUUAc//wAIxN/0Mmuf9/4//iK5/wAV6LJp8OmzNrGp3YN5t8u5kRl/1UnPCjmvQK5Tx5/x4aZ/1/f+0ZaAHfDj/kQtM/7a/wDo166muW+HH/IhaZ/21/8ARr11NABXP6Z/yOviD/rjafykroK5/TP+R18Qf9cbT+UlAHQUUUUAFFFFAHP+B/8AkStK/wCuP9TXQVz/AIH/AORK0r/rj/U10FABRRRQAUUUUAFFFFAHP+B/+RK0r/rj/U10Fc/4H/5ErSv+uP8AU10FABUc/wDx7y/7h/lUlRz/APHvL/uH+VAGH4E/5J54a/7BVr/6KWugrn/An/JPPDX/AGCrX/0UtdBQAUUUUAFFFFABRRRQAUUUUAFFFFABRRRQAUUUUAFFFFABRRRQAUUUUAFFFFABRRRQBz/if/j48P8A/YVj/wDRcldBXP8Aif8A4+PD/wD2FY//AEXJXQUAFFFFABRRRQAUUUUAVNV/5A97/wBe8n/oJqr4Z/5FTR/+vGD/ANAFWtV/5A97/wBe8n/oJqr4Z/5FTR/+vGD/ANAFAGrRRRQAUUUUAFFFFABRRRQAUUUUAFc38Qf+Sc+JP+wZcf8Aos10lc38Qf8AknPiT/sGXH/os0AdJRRRQAUUUUAFFFFABRRRQAUUUUAFFFFAHL+Pv+Retf8AsK6f/wClcVdRXL+Pv+Retf8AsK6f/wClcVdRQAUUUUAFFFFABRRRQAUUUUAFFFFAEc//AB7y/wC4f5Vh+BP+SeeGv+wVa/8Aopa3J/8Aj3l/3D/KsPwJ/wAk88Nf9gq1/wDRS0AdBRRRQAUUUUAFc/J/yUOD/sFSf+jUroK5+T/kocH/AGCpP/RqUAdBRRRQAUUUUAFFFFABRRRQAUUUUAFFFFABRRRQAUUUUAFFFFAHN+Cf+QPff9hjUf8A0rlrpK5vwT/yB77/ALDGo/8ApXLXSUAFFFFABRRRQAUUUUAZXib/AJFTWP8Arxn/APQDWjB/x7xf7g/lWd4m/wCRU1j/AK8Z/wD0A1owf8e8X+4P5UASUUUUAFFFFABRRRQAVynjz/jw0z/r+/8AaMtdXXKePP8Ajw0z/r+/9oy0AOf4beC5HZ38NaczscljCCSab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VPafD/wAJWFytxaeH7GCZcgPHHgjPB5rp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4AooA+/6K+AKKAPv+ivgCigD7/or4AooA+/6K+AKKAPv+ivgCigD7/or4AooA+/6K+AKKAPv+ivgCigD7/or4AooA+/6K+AKKAPv+ivgCigD7/or4AooA+/6K+QPgl/yV7Qv+3j/0nkr6/oAKKKKACiiigAooooAKKKKACiiigAooooAKKKKACiiigAooooAKKKKACiiigAooooAKKKKACiiigAooooAKKKKACiuf8d/8k88S/wDYKuv/AEU1fEFAH3/RXwBRQB9/0V8AUUAff9FfAFFAH3/RXwBRQB9/0V8AUUAff9FfAFff9ABRRRQAUUUUAFFFFABRRRQAUUUUAFFFFABRRRQAUUUUAFFFFABRRRQAUUUUAFFFFABRRRQAUUUUAFFFFABRRRQAUUUUAFFFFABRRRQAUUUUAFFFFAH/2Q==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0550"/>
          <a:ext cx="247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247650</xdr:colOff>
      <xdr:row>10</xdr:row>
      <xdr:rowOff>107950</xdr:rowOff>
    </xdr:to>
    <xdr:sp macro="" textlink="">
      <xdr:nvSpPr>
        <xdr:cNvPr id="3" name="AutoShape 2" descr="data:image/jpeg;base64,/9j/4AAQSkZJRgABAQEAZABkAAD/2wBDAAgGBgcGBQgHBwcJCQgKDBQNDAsLDBkSEw8UHRofHh0aHBwgJC4nICIsIxwcKDcpLDAxNDQ0Hyc5PTgyPC4zNDL/2wBDAQkJCQwLDBgNDRgyIRwhMjIyMjIyMjIyMjIyMjIyMjIyMjIyMjIyMjIyMjIyMjIyMjIyMjIyMjIyMjIyMjIyMjL/wAARCAKJBD8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3+iiigAooooAKKKKACiiigAooooAKKKKACiiigAooooAKKKKACii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5/wD4QTwf/wBCpof/AILof/iaP+EE8H/9Cpof/guh/wDia6CigDn/APhBPB//AEKmh/8Aguh/+Jo/4QTwf/0Kmh/+C6H/AOJroKKAOf8A+EE8H/8AQqaH/wCC6H/4mj/hBPB//QqaH/4Lof8A4mugooA8t8SeHfDY07xU1t4a0eBtLt0WEx6fCD5hTzC33eeCo/A+tTWOjeDE0661GfwrpP2sXcNnLp8tjEPsju6xorfKeDuDF+QQcjIrvrjR7G6muHuLeKZLmNY54ZUDpKFJ25UjGRk/5AwSaLpUs8s8mmWbzTRiKSRoFLOg6KTjJA9KAPO72PwzafbAPh/4fZrKC7mnzBEARA0e7b+6OcrICM45BB9alu4PClibyObwJ4eM1nM6SpHbxNlVWFty/us9JxnIABGM8iu/fRdKlTZJptm6+W0WHgU5Rjll5HQkAkdz1qObw/otw7PPpFhIzlizPbISxIAJORzkKo/4CPSgDgmj8JwGVrrwH4fSILeGNktomLNb3CwENmMbQxdTnnAzUNppHhy01HWbKXwdoNxcpNczxRtbRBFiiityVVjH1JmBAxgZPpz6N/Yek4I/suywyyKR9nTlZDmQdOjHk+vemroGjJH5a6VZBN2/aIFxu27c9Ou0Y+nFAHJaPpPg3VtSa0/4QvRbfMPnxebp0YaRPl+YfJtIy2DhiVOAQMis6KDwyZYxP4B8OxJP5ogcQxtlo7lIGDDygQSZFKgZJ6cHFejxWNpBcPPFbQxzPndIqAMc8nn3wPyFZun+GdOtNPktLi2trsSyvLI0kC/MWlMvIOejHI+g70Acja2XhW5Nip8B6BGb6JzButovmlSQI0Z/d8YB3Z64DccGmRweDpL17T/hCdA3s8CQOLSIpJ5skqDJ8vsIScjIOQAe9ehQ6dZW0cUcFnbxJC7SRrHGFCMc5IAHBO5sn3NVv+Ed0TbKo0iwAlx5gFsnz4bcM8c/N8315oA8y0/S/DtjYq1x4N0S6uFE/Lwx7f8Aj9MIX/V84BGG6kDHFXbiz8LQpNcyeBNC821tNRlaNYY9jNbOikf6rncCCGI45GDnNegjw/owTYNIsNuCMfZkxgtvPb+98315605tD0h9+7S7Ft4kD5t0O4SY3g8c7sDPrjmgDgLm28M2U863PgPw0kcNy9u0nlRYyLU3KnmIADA2nJ4681ILbwirR+d4E0SJDeNayStYpsjIMYBP7rK7hJxuAAIwSMiu6l0LSJw4m0qxkDtucPbodx2bMnjk7Pl+nHSiPQtIiZWi0uyQq24FYFHPy88D/YX/AL5HoKAOd8P+GvDS6tqcUfhrR459KvkWC4SxiVxmOOVTuC5DKXwD1+UHrXZVXtbOK084oCXnkMsrnq7EAZP0AUD2Aqx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//AMI9qn/Q565/35sv/kej/hHtU/6HPXP+/Nl/8j0AdB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pqmnX2k6Xc38/jLXjHBGXKrDY5bHQD/R+pPH41B5FxFNNbXHjfXVurcRGZFtLUgeYSFIP2X5hlW5HTac4xQB2VFcL9pQ7AvjnxGzvN5Comn27P5nliXbtFrn7hDfT6GoYLq4N/cW1z4z16IJLDFGRZ2/JlJCb82YCEnAwT+WRkA9AorzxLy5XXbiyuPGuvJbgwJBMLK2wXd3TazfZcLlkAUnAORjORWnYwyalKkVr45153eIzKDa2i5QMVJ5th/ECMdaAOworhIbuK4mMUfjrxEZACVVrC2XfiQRNtza/NhyFOM4yM1LDItxt8rx3r774fPXFna/Mm/Zx/ovJ3YG3ryOKAO2ori1O+SWMeO9e8yIoChtLQMd7Mi7R9l+bLIw4z0z05rK07ULySzW41DxvrcPEpKJY2xbC3BhU/8exxk4yOoJ7CgD0miuCe52jzz4911bZLe5mlDWFsHAhZVc4+y8bSeQRk5BHFPN3EsrxP468RIySNG2/T7dQGWPzSMm167BuHqOmaAO6ori4z5sqRJ4618yvI8Qj+yWu4MpVWyPsuQAXXJ6c56VNp2n6ley3tu3jHW1uLKfyJgIbLGSiupH+j9CrqfY5HOM0Add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XP8A/CPap/0Oeuf9+bL/AOR6P+Ee1T/oc9c/782X/wAj0AdBRXP/APCPap/0Oeuf9+bL/wCR6P8AhHtU/wChz1z/AL82X/yPQB0FFc//AMI9qn/Q565/35sv/kej/hHtU/6HPXP+/Nl/8j0AdBRXP/8ACPap/wBDnrn/AH5sv/kej/hHtU/6HPXP+/Nl/wDI9AHQUVz/APwj2qf9Dnrn/fmy/wDkej/hHtU/6HPXP+/Nl/8AI9AHQUVz/wDwj2qf9Dnrn/fmy/8Akej/AIR7VP8Aoc9c/wC/Nl/8j0AdBRXP/wDCPap/0Oeuf9+bL/5Ho/4R7VP+hz1z/vzZf/I9AHQUVz//AAj2qf8AQ565/wB+bL/5Ho/4R7VP+hz1z/vzZf8AyPQB0FFc/wD8I9qn/Q565/35sv8A5Ho/4R7VP+hz1z/vzZf/ACPQB0FFc/8A8I9qn/Q565/35sv/AJHo/wCEe1T/AKHPXP8AvzZf/I9AHQUVz/8Awj2qf9Dnrn/fmy/+R6P+Ee1T/oc9c/782X/yPQB0FFc//wAI9qn/AEOeuf8Afmy/+R6P+Ee1T/oc9c/782X/AMj0AdBRVext5bSzjgmvZ72Rc5nnCB3ySeQiqvHTgDp681YoAKKKKACiiigAooooAKKKKACiiigAooooAKKKKACiiigAooooAKKKKACiiigAooooAKKKKACiiigAooooAKKKKACiiigAooooAKKKKACiiigAooooAKKKKACiiigAooooAKKKKACiiigAooooAKKKKACiiigAooooAKKKKACiiigAooooAKKKKACiiigAooooAKKKKACiiigAooooAo6zpiaxo91p7uUE8ZUOBnY3UNj2OD+FQz6LDfXsWoT+ZDdpbPATDJgDd3zjkr8209t545rUooA5zT/B1rp1zBOl9eu0NwLkB/KAZxB5HIVBxs9Mc81HceGGh0a60+2mnuzfO3ny3MqKys3PnZVASykLtHGAABjArp6KAMV/DFk90JfMmEWy3VoARsbyGLx9s8E8884Hvmvpnht9I1xLmC5kmtPIki2SuoMe6QyAKAnzDJI5bI9+3RUUAcjY+EDcacF1C4uYbhJp2j8tk/dpJcibH3SCG2ICDnjI71pWnhaxtF04CWeRrCSV4mdlBYSEsVbaACu7awGOqKe1blFAHLL4GtEne4XUtQ+0Fo3WUmMsrJI7qfufMf3jqd2cg+vNO/4Qiz8rYdQvzw4zmPPzTicn7n94Y+n5109FAHNz+C7K4W5V72+AuIryJ8GPhbkqZMfJ2KjHp3zS33g21vvtBfUdQieaf7QXidFZX+zm3yp2cfIc/Xn2ro6KAOZHgmw2or3Vy6rc/alBWJdknycqVQFfuY+XHDMO4xrabp32O41G6cgzX1x57gdFwixqB/wFAT7k1oUUAFFFFABRRRQAUUUUAFFFFABRRRQAUUUUAFFFFABRRRQAUUUUAFFFFABRRRQAUUUUAFFFFABRRRQAUUUUAFFFFABRRRQAUUUUAFFFFABRRRQAUUUUAFFFFABRRRQAUUUUAFFFFABRRRQAUUUUAFFFFABRRRQAUUUUAFFcR4YHiHxB4etdUk8SzQvOXzGlnCQuHZe6+1a/9i69/wBDXcf+AUH/AMTQB0FFc/8A2Lr3/Q13H/gFB/8AE1m2kHiG417UtPbxPMEtI4XVhZw5beGzn5e22gDsqK5/+xde/wChruP/AACg/wDiaP7F17/oa7j/AMAoP/iaAOgorn/7F17/AKGu4/8AAKD/AOJo/sXXv+hruP8AwCg/+JoA6CiuN8PweIdY0Gz1CTxPPG88e8qtnDgc/wC7Wl/Yuvf9DXcf+AUH/wATQB0FFc//AGLr3/Q13H/gFB/8TR/Yuvf9DXcf+AUH/wATQB0FFc//AGLr3/Q13H/gFB/8TR/Yuvf9DXcf+AUH/wATQB0FFc//AGLr3/Q13H/gFB/8TR/Yuvf9DXcf+AUH/wATQB0FFcb4fg8Q6xoNnqEnieaN5495VbOHA5/3a0v7F17/AKGu4/8AAKD/AOJoA6Ciuf8A7F17/oa7j/wCg/8AiabJo+vJE7/8JVcHaCf+PKD/AOJoA6KiuN8O2/iHWvDOlarL4nmjkvbOG4ZFs4cKXQMQPl6c1p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z/wDYuvf9DXcf+AUH/wATR/Yuvf8AQ13H/gFB/wDE0AdBRXP/ANi69/0Ndx/4BQf/ABNH9i69/wBDXcf+AUH/AMTQB0FFc/8A2Lr3/Q13H/gFB/8AE0f2Lr3/AENdx/4BQf8AxNAHQUVxurQeIdOl01E8TzOLu8W2bNnD8oKscj5evy1pf2Lr3/Q13H/gFB/8TQB0FFc//Yuvf9DXcf8AgFB/8TR/Yuvf9DXcf+AUH/xNAHQUVz/9i69/0Ndx/wCAUH/xNH9i69/0Ndx/4BQf/E0AdBRXP/2Lr3/Q13H/AIBQf/E0f2Lr3/Q13H/gFB/8TQB0FFczeaZr9tZXE6+KrgmKNnANnBzgZ/u1DpNj4g1HRrG9fxTOj3FvHMyizhwCyg4+770AdZRXP/2Lr3/Q13H/AIBQf/E0f2Lr3/Q13H/gFB/8TQB0FFc//Yuvf9DXcf8AgFB/8TR/Yuvf9DXcf+AUH/xNAHQUVz/9i69/0Ndx/wCAUH/xNH9i69/0Ndx/4BQf/E0AdBRXP/2Lr3/Q13H/AIBQf/E0f2Lr3/Q13H/gFB/8TQB0FFc//Yuvf9DXcf8AgFB/8TR/Yuvf9DXcf+AUH/xNAHQUVz/9i69/0Ndx/wCAUH/xNZXiaLxFofhfVdWi8TzSSWVpJOqPZw4YqpIB+X2oA7Wiuf8A7F17/oa7j/wCg/8AiaP7F17/AKGu4/8AAKD/AOJoA6Ciuf8A7F17/oa7j/wCg/8AiaP7F17/AKGu4/8AAKD/AOJoA6Ciuf8A7F17/oa7j/wCg/8AiaP7F17/AKGu4/8AAKD/AOJoA6Ciuf8A7F17/oa7j/wCg/8AiaP7F17/AKGu4/8AAKD/AOJoA6Ciuf8A7F17/oa7j/wCg/8AiaP7F17/AKGu4/8AAKD/AOJoA6Ciuf8A7F17/oa7j/wCg/8AiaP7F17/AKGu4/8AAKD/AOJoA6CiuI8SJ4i0TTIbqLxPNIz3ltbkPZw4xLMkZP3eoDE1r/2Lr3/Q13H/AIBQf/E0AdBRXP8A9i69/wBDXcf+AUH/AMTR/Yuvf9DXcf8AgFB/8TQB0FFc/wD2Lr3/AENdx/4BQf8AxNH9i69/0Ndx/wCAUH/xNAHQUVz/APYuvf8AQ13H/gFB/wDE0f2Lr3/Q13H/AIBQf/E0AdBRXP8A9i69/wBDXcf+AUH/AMTR/Yuvf9DXcf8AgFB/8TQB0FFc/wD2Lr3/AENdx/4BQf8AxNH9i69/0Ndx/wCAUH/xNAHQUVzsmj68kTv/AMJVcHaCf+PKD/4ms/w7b+IdZ8M6TqsvieaOS9s4bhkWzhwpdAxA+XpzQB2VFc//AGLr3/Q13H/gFB/8TR/Yuvf9DXcf+AUH/wATQB0FFc//AGLr3/Q13H/gFB/8TR/Yuvf9DXcf+AUH/wATQB0FFc//AGLr3/Q13H/gFB/8TWa0HiFfE0elf8JPN5b2b3Jf7HDnIdVx93p81AHZUVz/APYuvf8AQ13H/gFB/wDE0f2Lr3/Q13H/AIBQf/E0AdBRXP8A9i69/wBDXcf+AUH/AMTR/Yuvf9DXcf8AgFB/8TQB0FFc/wD2Lr3/AENdx/4BQf8AxNH9i69/0Ndx/wCAUH/xNAHQUVz/APYuvf8AQ13H/gFB/wDE0f2Lr3/Q13H/AIBQf/E0AdBRXP8A9i69/wBDXcf+AUH/AMTR/Yuvf9DXcf8AgFB/8TQB0FFc/wD2Lr3/AENdx/4BQf8AxNH9i69/0Ndx/wCAUH/xNAHQUVz/APYuvf8AQ13H/gFB/wDE0f2Lr3/Q13H/AIBQf/E0AdBRXP8A9i69/wBDXcf+AUH/AMTR/Yuvf9DXcf8AgFB/8TQB0FFc/wD2Lr3/AENdx/4BQf8AxNH9i69/0Ndx/wCAUH/xNAHQUVxWgReIdXsbieTxPNG0V9dWoC2cPIimeMH7vUhAfxrV/sXXv+hruP8AwCg/+JoA6Ciuf/sXXv8Aoa7j/wAAoP8A4mj+xde/6Gu4/wDAKD/4mgDoKK5/+xde/wChruP/AACg/wDiaP7F17/oa7j/AMAoP/iaAOgorn/7F17/AKGu4/8AAKD/AOJo/sXXv+hruP8AwCg/+JoA6CiuT1ax8Qafo19ex+KZ2e3t5JVVrOHBKqTg/L7Vaj0fXniRz4ruMsoP/HlB/wDE0AdFRXP/ANi69/0Ndx/4BQf/ABNH9i69/wBDXcf+AUH/AMTQB0FFc/8A2Lr3/Q13H/gFB/8AE0f2Lr3/AENdx/4BQf8AxNAHQUVz/wDYuvf9DXcf+AUH/wATR/Yuvf8AQ13H/gFB/wDE0AdBRXP/ANi69/0Ndx/4BQf/ABNZetvr2gLZXB8QS3Sy3HlNG9rEox5btnIXPVRQBb+HH/IhaZ/21/8ARr11Nct8OP8AkQtM/wC2v/o166mgArn9M/5HXxB/1xtP5SV0Fc/pn/I6+IP+uNp/KSgDoKKKKACiiigDn/A//IlaV/1x/qa6Cuf8D/8AIlaV/wBcf6mugoAKKKKACiiigAooooA5/wAD/wDIlaV/1x/qa6Cuf8D/APIlaV/1x/qa6CgAqOf/AI95f9w/yqSo5/8Aj3l/3D/KgDD8Cf8AJPPDX/YKtf8A0UtdBXP+BP8Aknnhr/sFWv8A6KWugoAKKKKACiiigAooooAKKKKACiiigAooooAKKKKACiiigAooooAKKKKACiiigAooooA5/wAT/wDHx4f/AOwrH/6LkroK5/xP/wAfHh//ALCsf/ouSugoAKKKKACiiigAooooAqar/wAge9/695P/AEE1V8M/8ipo/wD14wf+gCrWq/8AIHvf+veT/wBBNVfDP/IqaP8A9eMH/oAoA1aKKKACiiigAooooAKKKKACiiigArm/iD/yTnxJ/wBgy4/9Fmukrm/iD/yTnxJ/2DLj/wBFmgDpKKKKACiiigAooooAKKKKACiiigAooooA5fx9/wAi9a/9hXT/AP0rirqK5fx9/wAi9a/9hXT/AP0rirqKACiiigAooooAKKKKACiiigAooooAjn/495f9w/yrD8Cf8k88Nf8AYKtf/RS1uT/8e8v+4f5Vh+BP+SeeGv8AsFWv/opaAOgooooAKKKKACufk/5KHB/2CpP/AEaldBXPyf8AJQ4P+wVJ/wCjUoA6CiiigAooooAKKKKACiiigAooooAKKKKACiiigAooooAKKKKAOb8E/wDIHvv+wxqP/pXLXSVzfgn/AJA99/2GNR/9K5a6SgAooooAKKKKACiiigDK8Tf8iprH/XjP/wCgGtGD/j3i/wBwfyrO8Tf8iprH/XjP/wCgGtGD/j3i/wBwfyoAkooooAKKKKACiiigArlPHn/Hhpn/AF/f+0Za6uuU8ef8eGmf9f3/ALRloAd8OP8AkQtM/wC2v/o166muW+HH/IhaZ/21/wDRr11NABXP6Z/yOviD/rjafykroK5/TP8AkdfEH/XG0/lJQB0FFFFABRRRQBz/AIH/AORK0r/rj/U10Fc/4H/5ErSv+uP9TXQUAFFFFABRRRQAUUUUAc/4H/5ErSv+uP8AU10Fc/4H/wCRK0r/AK4/1NdBQAVHP/x7y/7h/lUlRz/8e8v+4f5UAYfgT/knnhr/ALBVr/6KWugrn/An/JPPDX/YKtf/AEUtdBQAUUUUAFFFFABRRRQAUUUUAFFFFABRRRQAUUUUAFFFFABRRRQAUUUUAFFFFABRRRQBz/if/j48P/8AYVj/APRcldBXP+J/+Pjw/wD9hWP/ANFyV0FABRRRQAUUUUAFFFFAFTVf+QPe/wDXvJ/6Caq+Gf8AkVNH/wCvGD/0AVa1X/kD3v8A17yf+gmqvhn/AJFTR/8Arxg/9AFAGrRRRQAUUUUAFFFFABRRRQAUUUUAFc38Qf8AknPiT/sGXH/os10lc38Qf+Sc+JP+wZcf+izQB0lFFFABRRRQAUUUUAFFFFABRRRQAUUUUAcv4+/5F61/7Cun/wDpXFXUVy/j7/kXrX/sK6f/AOlcVdRQAUUUUAFFFFABRRRQAUUUUAFFFFAEc/8Ax7y/7h/lWH4E/wCSeeGv+wVa/wDopa3J/wDj3l/3D/KsPwJ/yTzw1/2CrX/0UtAHQUUUUAFFFFABXPyf8lDg/wCwVJ/6NSugrn5P+Shwf9gqT/0alAHQUUUUAFFFFABRRRQAUUUUAFFFFABRRRQAUUUUAFFFFABRRRQBzfgn/kD33/YY1H/0rlrpK5vwT/yB77/sMaj/AOlctdJQAUUUUAFFFFABRRRQBleJv+RU1j/rxn/9ANaMH/HvF/uD+VZ3ib/kVNY/68Z//QDWjB/x7xf7g/lQBJRRRQAUUUUAFFFFABXKePP+PDTP+v7/ANoy11dcp48/48NM/wCv7/2jLQBj+BPF/hnT/BlhaXviLSba5jMoeGa9jR1PmMeQWyK6P/hO/B//AENeh/8Agxh/+Kql8OoYm8B6aWjQk+byVH/PV66nyIf+eUf/AHyKAMP/AITvwf8A9DXof/gxh/8Aiqw9O8aeFU8Xa5O/iXRlikhtQkhv4grkCTODu5xkZ+tdx5EP/PKP/vkVgaZDF/wmmvjykwIbT+EeklAD/wDhO/B//Q16H/4MYf8A4qj/AITvwf8A9DXof/gxh/8Aiq3PIh/55R/98ijyIf8AnlH/AN8igDD/AOE78H/9DXof/gxh/wDiqP8AhO/B/wD0Neh/+DGH/wCKrc8iH/nlH/3yKPIh/wCeUf8A3yKAOH8HeNPCtr4R0yC48S6NFKkOGjkv4lZTk9QW4rc/4Tvwf/0Neh/+DGH/AOKpngiGI+C9KJiQnyf7o9TW/wCRD/zyj/75FAGH/wAJ34P/AOhr0P8A8GMP/wAVR/wnfg//AKGvQ/8AwYw//FVueRD/AM8o/wDvkUeRD/zyj/75FAGH/wAJ34P/AOhr0P8A8GMP/wAVR/wnfg//AKGvQ/8AwYw//FVueRD/AM8o/wDvkUeRD/zyj/75FAGH/wAJ34P/AOhr0P8A8GMP/wAVR/wnfg//AKGvQ/8AwYw//FVueRD/AM8o/wDvkUeRD/zyj/75FAHD+DvGnhW18I6ZBceJdGilSHDRyX8SspyeoLcVuf8ACd+D/wDoa9D/APBjD/8AFUzwRDEfBelExIT5P90eprf8iH/nlH/3yKAMP/hO/B//AENeh/8Agxh/+Kpk/jrwgYJAPFWhklTgDUIvT/erf8iH/nlH/wB8io54Ifs8v7qP7h/hHpQBxfgvxp4VtfAvh63uPEujQzxaZbJJHJfxKyMIlBBBbIIPGK3P+E78H/8AQ16H/wCDGH/4qmeBYYj8PfDRMSEnSrXJKj/nktb/AJ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Yf/AAnfg/8A6GvQ/wDwYw//ABVH/Cd+D/8Aoa9D/wDBjD/8VW55EP8Azyj/AO+RR5EP/PKP/vkUAcP4i8aeFZ59DMPiXRpBHqaO5S/iOxdkgycNwORz71uf8J34P/6GvQ//AAYw/wDxVM8TwxC40DESc6rH/CP+eclb/kQ/88o/++RQBh/8J34P/wChr0P/AMGMP/xVH/Cd+D/+hr0P/wAGMP8A8VW55EP/ADyj/wC+RR5EP/PKP/vkUAYf/Cd+D/8Aoa9D/wDBjD/8VR/wnfg//oa9D/8ABjD/APFVueRD/wA8o/8AvkUeRD/zyj/75FAGH/wnfg//AKGvQ/8AwYw//FUf8J34P/6GvQ//AAYw/wDxVbnkQ/8APKP/AL5FHkQ/88o/++RQBzOpeOPCMmlXiJ4p0RmaBwFGoREk7Tx96q/h3xt4Tg8M6VFL4n0WORLOFXR7+IFSEAII3cGuj1SCH+yL390n+of+Ef3TVbwzBEfCmjkxJn7DD/CP7goAr/8ACd+D/wDoa9D/APBjD/8AFUf8J34P/wChr0P/AMGMP/xVbnkQ/wDPKP8A75FHkQ/88o/++RQBh/8ACd+D/wDoa9D/APBjD/8AFUf8J34P/wChr0P/AMGMP/xVbnkQ/wDPKP8A75FHkQ/88o/++RQBh/8ACd+D/wDoa9D/APBjD/8AFUf8J34P/wChr0P/AMGMP/xVbnkQ/wDPKP8A75FHkQ/88o/++RQBh/8ACd+D/wDoa9D/APBjD/8AFUf8J34P/wChr0P/AMGMP/xVbnkQ/wDPKP8A75FHkQ/88o/++RQBh/8ACd+D/wDoa9D/APBjD/8AFUf8J34P/wChr0P/AMGMP/xVbnkQ/wDPKP8A75FHkQ/88o/++RQBh/8ACd+D/wDoa9D/APBjD/8AFVgeOfGfha78BeILa28S6PNPLp86RxR30TM7FCAAA2ST6V3fkQ/88o/++RXOfECGIfDrxIREgI024wQo/wCeZoAn/wCE78H/APQ16H/4MYf/AIqj/hO/B/8A0Neh/wDgxh/+Krc8iH/nlH/3yKPIh/55R/8AfIoAw/8AhO/B/wD0Neh/+DGH/wCKo/4Tvwf/ANDXof8A4MYf/iq3PIh/55R/98ijyIf+eUf/AHyKAMP/AITvwf8A9DXof/gxh/8AiqP+E78H/wDQ16H/AODGH/4qtzyIf+eUf/fIo8iH/nlH/wB8igDD/wCE78H/APQ16H/4MYf/AIqj/hO/B/8A0Neh/wDgxh/+Krc8iH/nlH/3yKPIh/55R/8AfIoAw/8AhO/B/wD0Neh/+DGH/wCKo/4Tvwf/ANDXof8A4MYf/iq3PIh/55R/98ijyIf+eUf/AHyKAMP/AITvwf8A9DXof/gxh/8AiqP+E78H/wDQ16H/AODGH/4qtzyIf+eUf/fIo8iH/nlH/wB8igDgPG3jLwvd6Hbx23iTR5nGp2LlY76JiFW5jZjgN0ABJPYCuj/4Tvwf/wBDXof/AIMYf/iqqePYYh4ftiIkH/E10/oo/wCfqKun8iH/AJ5R/wDfIoAw/wDhO/B//Q16H/4MYf8A4qj/AITvwf8A9DXof/gxh/8Aiq3PIh/55R/98ijyIf8AnlH/AN8igDD/AOE78H/9DXof/gxh/wDiqP8AhO/B/wD0Neh/+DGH/wCKrc8iH/nlH/3yKPIh/wCeUf8A3yKAMP8A4Tvwf/0Neh/+DGH/AOKo/wCE78H/APQ16H/4MYf/AIqtzyIf+eUf/fIo8iH/AJ5R/wDfIoAw/wDhO/B//Q16H/4MYf8A4qj/AITvwf8A9DXof/gxh/8Aiq3PIh/55R/98ijyIf8AnlH/AN8igDD/AOE78H/9DXof/gxh/wDiqP8AhO/B/wD0Neh/+DGH/wCKrc8iH/nlH/3yKPIh/wCeUf8A3yKAMCfx14QMEgHirQySpwBqEXp/vVjeC/GnhW18C+Hre48S6NDPFplskkcl/ErIwiUEEFsgg8YrtJ4Ifs8v7qP7h/hHpWJ4FhiPw98NExISdKtckqP+eS0AP/4Tvwf/ANDXof8A4MYf/iqP+E78H/8AQ16H/wCDGH/4qtzyIf8AnlH/AN8ijyIf+eUf/fIoAw/+E78H/wDQ16H/AODGH/4qj/hO/B//AENeh/8Agxh/+Krc8iH/AJ5R/wDfIo8iH/nlH/3yKAMP/hO/B/8A0Neh/wDgxh/+KrDfxp4VPjuC4/4SXRvIGmSIZPt8W0MZUIGd2M4BOPau48iH/nlH/wB8isB4Yv8AhYUA8pMf2VJxtH/PVKAH/wDCd+D/APoa9D/8GMP/AMVR/wAJ34P/AOhr0P8A8GMP/wAVW55EP/PKP/vkUeRD/wA8o/8AvkUAYf8Awnfg/wD6GvQ//BjD/wDFUf8ACd+D/wDoa9D/APBjD/8AFVueRD/zyj/75FHkQ/8APKP/AL5FAGH/AMJ34P8A+hr0P/wYw/8AxVH/AAnfg/8A6GvQ/wDwYw//ABVbnkQ/88o/++RR5EP/ADyj/wC+RQBh/wDCd+D/APoa9D/8GMP/AMVR/wAJ34P/AOhr0P8A8GMP/wAVW55EP/PKP/vkUeRD/wA8o/8AvkUAYf8Awnfg/wD6GvQ//BjD/wDFUf8ACd+D/wDoa9D/APBjD/8AFVueRD/zyj/75FHkQ/8APKP/AL5FAGH/AMJ34P8A+hr0P/wYw/8AxVH/AAnfg/8A6GvQ/wDwYw//ABVbnkQ/88o/++RR5EP/ADyj/wC+RQBh/wDCd+D/APoa9D/8GMP/AMVR/wAJ34P/AOhr0P8A8GMP/wAVW55EP/PKP/vkUeRD/wA8o/8AvkUAYf8Awnfg/wD6GvQ//BjD/wDFUf8ACd+D/wDoa9D/APBjD/8AFVueRD/zyj/75FHkQ/8APKP/AL5FAGH/AMJ34P8A+hr0P/wYw/8AxVH/AAnfg/8A6GvQ/wDwYw//ABVbnkQ/88o/++RR5EP/ADyj/wC+RQBwnhDxn4WttKvUuPEujxM2q38irJfRKSrXUrKwy3Qggg9wQa3/APhO/B//AENeh/8Agxh/+KqDwVDEdHvsxIf+JxqP8I/5+5a6PyIf+eUf/fIoAw/+E78H/wDQ16H/AODGH/4qj/hO/B//AENeh/8Agxh/+Krc8iH/AJ5R/wDfIo8iH/nlH/3yKAMP/hO/B/8A0Neh/wDgxh/+Ko/4Tvwf/wBDXof/AIMYf/iq3PIh/wCeUf8A3yKPIh/55R/98igDD/4Tvwf/ANDXof8A4MYf/iqP+E78H/8AQ16H/wCDGH/4qtzyIf8AnlH/AN8ijyIf+eUf/fIoA5HxF428Jz+GdVii8T6LJI9nMqIl/ESxKEAAbuTV+Hx14QEEYPirQwQoyDqEXp/vVb8TQRDwprBESZ+wzfwj+4a0IIIfs8X7qP7g/hHpQBj/APCd+D/+hr0P/wAGMP8A8VR/wnfg/wD6GvQ//BjD/wDFVueRD/zyj/75FHkQ/wDPKP8A75FAGH/wnfg//oa9D/8ABjD/APFUf8J34P8A+hr0P/wYw/8AxVbnkQ/88o/++RR5EP8Azyj/AO+RQBh/8J34P/6GvQ//AAYw/wDxVH/Cd+D/APoa9D/8GMP/AMVW55EP/PKP/vkUeRD/AM8o/wDvkUAYf/Cd+D/+hr0P/wAGMP8A8VXP+K/E+gavDpttpmuaZezi83mK2u45G2iKTJwpJxyK7zyIf+eUf/fIrlfHUUaWOmFUVT9u6gY/5Yy0AS/Dj/kQtM/7a/8Ao166muW+HH/IhaZ/21/9GvXU0AFc/pn/ACOviD/rjafykroK5/TP+R18Qf8AXG0/lJQB0FFFFABRRRQBz/gf/kStK/64/wBTXQVz/gf/AJErSv8Arj/U10FABRRRQAUUUUAFFFFAHP8Agf8A5ErSv+uP9TXQVz/gf/kStK/64/1NdBQAVHP/AMe8v+4f5VJUc/8Ax7y/7h/lQBh+BP8Aknnhr/sFWv8A6KWugrn/AAJ/yTzw1/2CrX/0UtdBQAUUUUAFFFFABRRRQAUUUUAFFFFABRRRQAUUUUAFFFFABRRRQAUUUUAFFFFABRRRQBz/AIn/AOPjw/8A9hWP/wBFyV0Fc/4n/wCPjw//ANhWP/0XJXQUAFFFFABRRRQAUUUUAVNV/wCQPe/9e8n/AKCaq+Gf+RU0f/rxg/8AQBVrVf8AkD3v/XvJ/wCgmqvhn/kVNH/68YP/AEAUAatFFFABRRRQAUUUUAFFFFABRRRQAVzfxB/5Jz4k/wCwZcf+izXSVzfxB/5Jz4k/7Blx/wCizQB0lFFFABRRRQAUUUUAFFFFABRRRQAUUUUAcv4+/wCRetf+wrp//pXFXUVy/j7/AJF61/7Cun/+lcVdRQAUUUUAFFFFABRRRQAUUUUAFFFFAEc//HvL/uH+VYfgT/knnhr/ALBVr/6KWtyf/j3l/wBw/wAqw/An/JPPDX/YKtf/AEUtAHQUUUUAFFFFABXPyf8AJQ4P+wVJ/wCjUroK5+T/AJKHB/2CpP8A0alAHQUUUUAFFFFABRRRQAUUUUAFFFFABRRRQAUUUUAFFFFABRRRQBzfgn/kD33/AGGNR/8ASuWukrm/BP8AyB77/sMaj/6Vy10lABRRRQAUUUUAFFFFAGV4m/5FTWP+vGf/ANANaMH/AB7xf7g/lWd4m/5FTWP+vGf/ANANaMH/AB7xf7g/lQBJRRRQAUUUUAFFFFABXKePP+PDTP8Ar+/9oy11dcp48/48NM/6/v8A2jLQBj+BPEcVn4MsLdtM1aUoZRvhsXdD+8bowGDXR/8ACWQ/9AfXP/BdJ/hVb4cf8iFpn/bX/wBGvXU0Ac//AMJZD/0B9c/8F0n+FYeneJ4k8Xa5L/ZWskPDajaLBywwJOoxx14rvK5/TP8AkdfEH/XG0/lJQAf8JZD/ANAfXP8AwXSf4Uf8JZD/ANAfXP8AwXSf4V0FFAHP/wDCWQ/9AfXP/BdJ/hR/wlkP/QH1z/wXSf4V0FFAHB+DvE8UHhHTIjpWsuVhxujsHZTyehA5rc/4SyH/AKA+uf8Aguk/wo8D/wDIlaV/1x/qa6CgDn/+Esh/6A+uf+C6T/Cj/hLIf+gPrn/guk/wroKKAOf/AOEsh/6A+uf+C6T/AAo/4SyH/oD65/4LpP8ACugooA5//hLIf+gPrn/guk/wo/4SyH/oD65/4LpP8K6CigDg/B3ieKDwjpkR0rWXKw43R2Dsp5PQgc1uf8JZD/0B9c/8F0n+FHgf/kStK/64/wBTXQUAc/8A8JZD/wBAfXP/AAXSf4UyfxZCYJB/Y+ufdPXTpPT6V0dRz/8AHvL/ALh/lQBw/gvxPFb+BfD0J0rWXMemWyF47B2VsRKMggcj3rc/4SyH/oD65/4LpP8ACjwJ/wAk88Nf9gq1/wDRS10FAHP/APCWQ/8AQH1z/wAF0n+FH/CWQ/8AQH1z/wAF0n+FdBRQBz//AAlkP/QH1z/wXSf4Uf8ACWQ/9AfXP/BdJ/hXQUUAc/8A8JZD/wBAfXP/AAXSf4Uf8JZD/wBAfXP/AAXSf4V0FFAHP/8ACWQ/9AfXP/BdJ/hR/wAJZD/0B9c/8F0n+FdBRQBz/wDwlkP/AEB9c/8ABdJ/hR/wlkP/AEB9c/8ABdJ/hXQUUAc//wAJZD/0B9c/8F0n+FH/AAlkP/QH1z/wXSf4V0FFAHP/APCWQ/8AQH1z/wAF0n+FH/CWQ/8AQH1z/wAF0n+FdBRQBz//AAlkP/QH1z/wXSf4Uf8ACWQ/9AfXP/BdJ/hXQUUAc/8A8JZD/wBAfXP/AAXSf4Uf8JZD/wBAfXP/AAXSf4V0FFAHP/8ACWQ/9AfXP/BdJ/hR/wAJZD/0B9c/8F0n+FdBRQBz/wDwlkP/AEB9c/8ABdJ/hR/wlkP/AEB9c/8ABdJ/hXQUUAc//wAJZD/0B9c/8F0n+FH/AAlkP/QH1z/wXSf4V0FFAHB+IvE8Us+hkaVrK7NTR/nsHGfkk4HHJ56Vuf8ACWQ/9AfXP/BdJ/hR4n/4+PD/AP2FY/8A0XJXQUAc/wD8JZD/ANAfXP8AwXSf4Uf8JZD/ANAfXP8AwXSf4V0FFAHP/wDCWQ/9AfXP/BdJ/hR/wlkP/QH1z/wXSf4V0FFAHP8A/CWQ/wDQH1z/AMF0n+FH/CWQ/wDQH1z/AMF0n+FdBRQByupeKoX0q8X+yNbGYHGTp8gA+U+1V/DvimKLwzpUZ0nWmKWcK7k0+Qg4Qcg45FdPqv8AyB73/r3k/wDQTVXwz/yKmj/9eMH/AKAKAKn/AAlkP/QH1z/wXSf4Uf8ACWQ/9AfXP/BdJ/hXQUUAc/8A8JZD/wBAfXP/AAXSf4Uf8JZD/wBAfXP/AAXSf4V0FFAHP/8ACWQ/9AfXP/BdJ/hR/wAJZD/0B9c/8F0n+FdBRQBz/wDwlkP/AEB9c/8ABdJ/hR/wlkP/AEB9c/8ABdJ/hXQUUAc//wAJZD/0B9c/8F0n+FH/AAlkP/QH1z/wXSf4V0FFAHP/APCWQ/8AQH1z/wAF0n+FYHjnxNFc+AvEEA0rWIzJp8675LB1VcoeSSOB7139c38Qf+Sc+JP+wZcf+izQBJ/wlkP/AEB9c/8ABdJ/hR/wlkP/AEB9c/8ABdJ/hXQUUAc//wAJZD/0B9c/8F0n+FH/AAlkP/QH1z/wXSf4V0FFAHP/APCWQ/8AQH1z/wAF0n+FH/CWQ/8AQH1z/wAF0n+FdBRQBz//AAlkP/QH1z/wXSf4Uf8ACWQ/9AfXP/BdJ/hXQUUAc/8A8JZD/wBAfXP/AAXSf4Uf8JZD/wBAfXP/AAXSf4V0FFAHP/8ACWQ/9AfXP/BdJ/hR/wAJZD/0B9c/8F0n+FdBRQB55428SxXGh26DStYTGp2L5ksXUcXMZxkjqcYA7muj/wCEsh/6A+uf+C6T/Cq/j7/kXrX/ALCun/8ApXFXUUAc/wD8JZD/ANAfXP8AwXSf4Uf8JZD/ANAfXP8AwXSf4V0FFAHP/wDCWQ/9AfXP/BdJ/hR/wlkP/QH1z/wXSf4V0FFAHP8A/CWQ/wDQH1z/AMF0n+FH/CWQ/wDQH1z/AMF0n+FdBRQBz/8AwlkP/QH1z/wXSf4Uf8JZD/0B9c/8F0n+FdBRQBz/APwlkP8A0B9c/wDBdJ/hR/wlkP8A0B9c/wDBdJ/hXQUUAc5P4shMEg/sfXPunrp0np9KxvBfieK38C+HoTpWsuY9MtkLx2DsrYiUZBA5HvXcT/8AHvL/ALh/lWH4E/5J54a/7BVr/wCiloAP+Esh/wCgPrn/AILpP8KP+Esh/wCgPrn/AILpP8K6CigDn/8AhLIf+gPrn/guk/wo/wCEsh/6A+uf+C6T/CugooA5/wD4SyH/AKA+uf8Aguk/wrDfxPF/wnUE39lazgaZImz7A+7/AFqHOMdPeu8rn5P+Shwf9gqT/wBGpQAf8JZD/wBAfXP/AAXSf4Uf8JZD/wBAfXP/AAXSf4V0FFAHP/8ACWQ/9AfXP/BdJ/hR/wAJZD/0B9c/8F0n+FdBRQBz/wDwlkP/AEB9c/8ABdJ/hR/wlkP/AEB9c/8ABdJ/hXQUUAc//wAJZD/0B9c/8F0n+FH/AAlkP/QH1z/wXSf4V0FFAHP/APCWQ/8AQH1z/wAF0n+FH/CWQ/8AQH1z/wAF0n+FdBRQBz//AAlkP/QH1z/wXSf4Uf8ACWQ/9AfXP/BdJ/hXQUUAc/8A8JZD/wBAfXP/AAXSf4Uf8JZD/wBAfXP/AAXSf4V0FFAHP/8ACWQ/9AfXP/BdJ/hR/wAJZD/0B9c/8F0n+FdBRQBz/wDwlkP/AEB9c/8ABdJ/hR/wlkP/AEB9c/8ABdJ/hXQUUAcB4Q8TRQaVeqdK1h92q375jsHYDddSnB46jOCOxyK3/wDhLIf+gPrn/guk/wAKj8E/8ge+/wCwxqP/AKVy10lAHP8A/CWQ/wDQH1z/AMF0n+FH/CWQ/wDQH1z/AMF0n+FdBRQBz/8AwlkP/QH1z/wXSf4Uf8JZD/0B9c/8F0n+FdBRQBz/APwlkP8A0B9c/wDBdJ/hR/wlkP8A0B9c/wDBdJ/hXQUUAcb4i8UxS+GdVjGk60pezmXc+nyADKHknHAq/D4shEEY/sfXPujpp0np9KveJv8AkVNY/wCvGf8A9ANaMH/HvF/uD+VAGH/wlkP/AEB9c/8ABdJ/hR/wlkP/AEB9c/8ABdJ/hXQUUAc//wAJZD/0B9c/8F0n+FH/AAlkP/QH1z/wXSf4V0FFAHP/APCWQ/8AQH1z/wAF0n+FH/CWQ/8AQH1z/wAF0n+FdBRQBz//AAlkP/QH1z/wXSf4Vz/ivXY9Sh02BdP1O3IvN2+5tHiX/VScZPevQK5Tx5/x4aZ/1/f+0ZaAHfDj/kQtM/7a/wDo166muW+HH/IhaZ/21/8ARr11NABXP6Z/yOviD/rjafykroK5/TP+R18Qf9cbT+UlAHQUUUUAFFFFAHP+B/8AkStK/wCuP9TXQVz/AIH/AORK0r/rj/U10FABRRRQAUUUUAFFFFAHLfD+5ll8KWMMlpJEsdupWQspV8luBg5yMc59RXU1xfw3iaHw5bbLG4hiliWR5p5lcSP93CgMxAAUZzjqMZ5rt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DE8C3viiPwdYpY6HpdxbAy+XLLqjxMw8xuqiBgPzNdF/aHjL/oXNG/8HUn/AMjVF8OP+RC0z/tr/wCjXrqaAOb/ALQ8Zf8AQuaN/wCDqT/5GrE06+8WDxdrbJoGktMYrbzEOruFUYfGD9n5zz2GPeu/rn9M/wCR18Qf9cbT+UlAEf8AaHjL/oXNG/8AB1J/8jUf2h4y/wChc0b/AMHUn/yNXSUUAc3/AGh4y/6FzRv/AAdSf/I1H9oeMv8AoXNG/wDB1J/8jV0lFAHAeD77xYnhHTVt9A0mSERfK76u6MRk9R9nOPzNbf8AaHjL/oXNG/8AB1J/8jVJ4H/5ErSv+uP9TXQUAc3/AGh4y/6FzRv/AAdSf/I1H9oeMv8AoXNG/wDB1J/8jV0lFAHN/wBoeMv+hc0b/wAHUn/yNR/aHjL/AKFzRv8AwdSf/I1dJRQBzf8AaHjL/oXNG/8AB1J/8jUf2h4y/wChc0b/AMHUn/yNXSUUAcB4PvvFieEdNW30DSZIRF8rvq7oxGT1H2c4/M1t/wBoeMv+hc0b/wAHUn/yNUngf/kStK/64/1NdBQBzf8AaHjL/oXNG/8AB1J/8jU2S+8ZPGyf8I7ow3AjP9syf/I1dNRQBxehJ4y0Tw9pmk/2Fo032G0itvN/teRd+xAu7H2c4zjOMmtD+0PGX/QuaN/4OpP/AJGrpKKAOb/tDxl/0Lmjf+DqT/5Go/tDxl/0Lmjf+DqT/wCRq6SigDm/7Q8Zf9C5o3/g6k/+RqP7Q8Zf9C5o3/g6k/8AkaukooA5v+0PGX/QuaN/4OpP/kaj+0PGX/QuaN/4OpP/AJGrpKKAOb/tDxl/0Lmjf+DqT/5Go/tDxl/0Lmjf+DqT/wCRq6SigDm/7Q8Zf9C5o3/g6k/+RqqT+IfFlvqdpYP4b0kzXSyNGRrL7QExnP8Ao/8AtCuvrn9T/wCR18P/APXG7/lHQBH/AGh4y/6FzRv/AAdSf/I1H9oeMv8AoXNG/wDB1J/8jV0lFAHN/wBoeMv+hc0b/wAHUn/yNR/aHjL/AKFzRv8AwdSf/I1dJRQBzf8AaHjL/oXNG/8AB1J/8jUf2h4y/wChc0b/AMHUn/yNXSUUAc3/AGh4y/6FzRv/AAdSf/I1H9oeMv8AoXNG/wDB1J/8jV0lFAHN/wBoeMv+hc0b/wAHUn/yNR/aHjL/AKFzRv8AwdSf/I1dJRQBzf8AaHjL/oXNG/8AB1J/8jUf2h4y/wChc0b/AMHUn/yNXSUUAc3/AGh4y/6FzRv/AAdSf/I1H9oeMv8AoXNG/wDB1J/8jV0lFAHAeIr7xY0+iedoGkoRqSGPbq7tubY/B/0cYHXnn6Vt/wBoeMv+hc0b/wAHUn/yNUnif/j48P8A/YVj/wDRcldBQBzf9oeMv+hc0b/wdSf/ACNR/aHjL/oXNG/8HUn/AMjV0lFAHN/2h4y/6FzRv/B1J/8AI1H9oeMv+hc0b/wdSf8AyNXSUUAc3/aHjL/oXNG/8HUn/wAjUf2h4y/6FzRv/B1J/wDI1dJRQByOpX/jA6Xdh/D2jqnkvuI1mQkDae32fmq/h6/8XL4a0oQ+H9IeIWcIRm1iRSw2DBI+znB9smur1X/kD3v/AF7yf+gmqvhn/kVNH/68YP8A0AUAUP7Q8Zf9C5o3/g6k/wDkaj+0PGX/AELmjf8Ag6k/+Rq6SigDm/7Q8Zf9C5o3/g6k/wDkaj+0PGX/AELmjf8Ag6k/+Rq6SigDm/7Q8Zf9C5o3/g6k/wDkaj+0PGX/AELmjf8Ag6k/+Rq6SigDm/7Q8Zf9C5o3/g6k/wDkaj+0PGX/AELmjf8Ag6k/+Rq6SigDm/7Q8Zf9C5o3/g6k/wDkaj+0PGX/AELmjf8Ag6k/+Rq6SigDm/7Q8Zf9C5o3/g6k/wDkasDxxfeK38B6+t1oOlRW50+cSSR6s7sq7DkhTbjJ9sj616HXN/EH/knPiT/sGXH/AKLNAB/aHjL/AKFzRv8AwdSf/I1H9oeMv+hc0b/wdSf/ACNXSUUAc3/aHjL/AKFzRv8AwdSf/I1H9oeMv+hc0b/wdSf/ACNXSUUAc3/aHjL/AKFzRv8AwdSf/I1H9oeMv+hc0b/wdSf/ACNXSUUAc3/aHjL/AKFzRv8AwdSf/I1H9oeMv+hc0b/wdSf/ACNXSUUAc3/aHjL/AKFzRv8AwdSf/I1H9oeMv+hc0b/wdSf/ACNXSUUAc3/aHjL/AKFzRv8AwdSf/I1H9oeMv+hc0b/wdSf/ACNXSUUAec+Nb3xU+h24udB0qJP7SsSGj1Z3JYXMe0YMA4JwCc8A5wcYrov7Q8Zf9C5o3/g6k/8Akao/H3/IvWv/AGFdP/8ASuKuooA5v+0PGX/QuaN/4OpP/kaj+0PGX/QuaN/4OpP/AJGrpKKAOb/tDxl/0Lmjf+DqT/5Go/tDxl/0Lmjf+DqT/wCRq6SigDm/7Q8Zf9C5o3/g6k/+RqP7Q8Zf9C5o3/g6k/8AkaukooA5v+0PGX/QuaN/4OpP/kaj+0PGX/QuaN/4OpP/AJGrpKKAOb/tDxl/0Lmjf+DqT/5Go/tDxl/0Lmjf+DqT/wCRq6SigDmJtQ8Y+RJnw7o4G05/4nMnp/17Vj+DL7xYngbw+ttoGkywDTbYRySau6My+UuCVFucEjtk49TXdz/8e8v+4f5Vh+BP+SeeGv8AsFWv/opaAI/7Q8Zf9C5o3/g6k/8Akaj+0PGX/QuaN/4OpP8A5GrpKKAOb/tDxl/0Lmjf+DqT/wCRqP7Q8Zf9C5o3/g6k/wDkaukooA5v+0PGX/QuaN/4OpP/AJGrEe+8Wf8ACdQsdA0nz/7NkAj/ALXfbt81Mnd9n65xxj8a7+ufk/5KHB/2CpP/AEalAEf9oeMv+hc0b/wdSf8AyNR/aHjL/oXNG/8AB1J/8jV0lFAHN/2h4y/6FzRv/B1J/wDI1H9oeMv+hc0b/wAHUn/yNXSUUAc3/aHjL/oXNG/8HUn/AMjUf2h4y/6FzRv/AAdSf/I1dJRQBzf9oeMv+hc0b/wdSf8AyNR/aHjL/oXNG/8AB1J/8jV0lFAHN/2h4y/6FzRv/B1J/wDI1H9oeMv+hc0b/wAHUn/yNXSUUAc3/aHjL/oXNG/8HUn/AMjUf2h4y/6FzRv/AAdSf/I1dJRQBzf9oeMv+hc0b/wdSf8AyNR/aHjL/oXNG/8AB1J/8jV0lFAHN/2h4y/6FzRv/B1J/wDI1H9oeMv+hc0b/wAHUn/yNXSUUAc3/aHjL/oXNG/8HUn/AMjUf2h4y/6FzRv/AAdSf/I1dJRQB554QvvFaaVeC30HSpEOq35YvqzoQxupdwx9nOQDkA9wM4GcDf8A7Q8Zf9C5o3/g6k/+RqPBP/IHvv8AsMaj/wClctdJQBzf9oeMv+hc0b/wdSf/ACNR/aHjL/oXNG/8HUn/AMjV0lFAHN/2h4y/6FzRv/B1J/8AI1H9oeMv+hc0b/wdSf8AyNXSUUAc3/aHjL/oXNG/8HUn/wAjUf2h4y/6FzRv/B1J/wDI1dJRQBxPiG/8XN4a1UTeH9ISI2cwdl1iRio2HJA+zjJ9sir8OoeMfIjx4d0cjaMf8TmT0/69q0vE3/Iqax/14z/+gGtGD/j3i/3B/KgDn/7Q8Zf9C5o3/g6k/wDkaj+0PGX/AELmjf8Ag6k/+Rq6SigDm/7Q8Zf9C5o3/g6k/wDkaj+0PGX/AELmjf8Ag6k/+Rq6SigDm/7Q8Zf9C5o3/g6k/wDkaj+0PGX/AELmjf8Ag6k/+Rq6SigDm/7Q8Zf9C5o3/g6k/wDkasDxTdeIZotNXVNI0+0t/teRJb6i87bvKkwNphTjrzn8K9DrlPHn/Hhpn/X9/wC0ZaAHfDj/AJELTP8Atr/6Neuprlvhx/yIWmf9tf8A0a9dTQAVz+mf8jr4g/642n8pK6Cuf0z/AJHXxB/1xtP5SUAdBRRRQAUUUUAc/wCB/wDkStK/64/1NdBXP+B/+RK0r/rj/U10FABRRRQAUUUUAFFFFAHP+B/+RK0r/rj/AFNdBXP+B/8AkStK/wCuP9TXQUAFFFFABRRRQAUUUUAFFFFABRRRQAUUUUAFc/qf/I6+H/8Arjd/yjroK5/U/wDkdfD/AP1xu/5R0AdBRRRQAUUUUAFFFFABRRRQAUUUUAFFFFABRRRQBz/if/j48P8A/YVj/wDRcldBXP8Aif8A4+PD/wD2FY//AEXJXQUAFFFFABRRRQAUUUUAVNV/5A97/wBe8n/oJqr4Z/5FTR/+vGD/ANAFWtV/5A97/wBe8n/oJqr4Z/5FTR/+vGD/ANAFAGrRRRQAUUUUAFFFFABRRRQAUUUUAFc38Qf+Sc+JP+wZcf8Aos10lc38Qf8AknPiT/sGXH/os0AdJRRRQAUUUUAFFFFABRRRQAUUUUAFFFFAHL+Pv+Retf8AsK6f/wClcVdRXL+Pv+Retf8AsK6f/wClcVdRQAUUUUAFFFFABRRRQAUUUUAFFFFAEc//AB7y/wC4f5Vh+BP+SeeGv+wVa/8Aopa3J/8Aj3l/3D/KsPwJ/wAk88Nf9gq1/wDRS0AdBRRRQAUUUUAFc/J/yUOD/sFSf+jUroK5+T/kocH/AGCpP/RqUAdBRRRQAUUUUAFFFFABRRRQAUUUUAFFFFABRRRQAUUUUAFFFFAHN+Cf+QPff9hjUf8A0rlrpK5vwT/yB77/ALDGo/8ApXLXSUAFFFFABRRRQAUUUUAZXib/AJFTWP8Arxn/APQDWjB/x7xf7g/lWd4m/wCRU1j/AK8Z/wD0A1owf8e8X+4P5UASUUUUAFFFFABRRRQAVynjz/jw0z/r+/8AaMtdXXKePP8Ajw0z/r+/9oy0AYHgfSPEdx4QsZbPxT9kt2MpSD+z45Ng8xuNxOTXQ/2F4s/6HT/ylxf40fDj/kQtM/7a/wDo166mgDlv7C8Wf9Dp/wCUuL/GsTT9F8TN4s1tE8W7ZViti8n9mxneCHwMZ4xz9c16JXP6Z/yOviD/AK42n8pKAK39heLP+h0/8pcX+NH9heLP+h0/8pcX+NdTRQBy39heLP8AodP/AClxf40f2F4s/wCh0/8AKXF/jXU0UAed+ENF8TS+E9NeDxb5ERiysf8AZsbbRk8ZJ5rb/sLxZ/0On/lLi/xqz4H/AORK0r/rj/U10FAHLf2F4s/6HT/ylxf40f2F4s/6HT/ylxf411NFAHLf2F4s/wCh0/8AKXF/jR/YXiz/AKHT/wApcX+NdTRQBy39heLP+h0/8pcX+NH9heLP+h0/8pcX+NdTRQB534Q0XxNL4T014PFvkRGLKx/2bG20ZPGSea2/7C8Wf9Dp/wCUuL/GrPgf/kStK/64/wBTXQUAct/YXiz/AKHT/wApcX+NMk0TxYkbP/wmedoJx/ZcX+NdZUc//HvL/uH+VAHEeH7TxdrXhvS9VfxeImvbSK5MY0yIhC6BsZzzjNaX9heLP+h0/wDKXF/jVnwJ/wAk88Nf9gq1/wDRS10FAHLf2F4s/wCh0/8AKXF/jR/YXiz/AKHT/wApcX+NdTRQBy39heLP+h0/8pcX+NH9heLP+h0/8pcX+NdTRQBy39heLP8AodP/AClxf40f2F4s/wCh0/8AKXF/jXU0UAct/YXiz/odP/KXF/jR/YXiz/odP/KXF/jXU0UAct/YXiz/AKHT/wApcX+NVZvCfiSe/tr2TxiTPbK6xn+zIsAPjdxnn7ors6KAOW/sLxZ/0On/AJS4v8aP7C8Wf9Dp/wCUuL/GupooA5b+wvFn/Q6f+UuL/Gj+wvFn/Q6f+UuL/GupooA5b+wvFn/Q6f8AlLi/xo/sLxZ/0On/AJS4v8a6migDlv7C8Wf9Dp/5S4v8aP7C8Wf9Dp/5S4v8a6migDlv7C8Wf9Dp/wCUuL/Gj+wvFn/Q6f8AlLi/xrqaKAOW/sLxZ/0On/lLi/xo/sLxZ/0On/lLi/xrqaKAOW/sLxZ/0On/AJS4v8aP7C8Wf9Dp/wCUuL/GupooA878Q6L4mSfRBL4t80tqSKh/s2NdjbH+brz34962/wCwvFn/AEOn/lLi/wAas+J/+Pjw/wD9hWP/ANFyV0FAHLf2F4s/6HT/AMpcX+NH9heLP+h0/wDKXF/jXU0UAct/YXiz/odP/KXF/jR/YXiz/odP/KXF/jXU0UAct/YXiz/odP8Aylxf40f2F4s/6HT/AMpcX+NdTRQBxmo6H4qXS7sv4x3KIXJX+zIhkbTxnNV/D+ieKH8N6W8Xi/yo2s4iqf2bE20bBgZzziuw1X/kD3v/AF7yf+gmqvhn/kVNH/68YP8A0AUAZf8AYXiz/odP/KXF/jR/YXiz/odP/KXF/jXU0UAct/YXiz/odP8Aylxf40f2F4s/6HT/AMpcX+NdTRQBy39heLP+h0/8pcX+NH9heLP+h0/8pcX+NdTRQBy39heLP+h0/wDKXF/jR/YXiz/odP8Aylxf411NFAHLf2F4s/6HT/ylxf40f2F4s/6HT/ylxf411NFAHLf2F4s/6HT/AMpcX+NYHjfRvE0PgTXpLjxZ9ogTT5zJD/Z0ab12HK5ByM+tekVzfxB/5Jz4k/7Blx/6LNAEX9heLP8AodP/AClxf40f2F4s/wCh0/8AKXF/jXU0UAct/YXiz/odP/KXF/jR/YXiz/odP/KXF/jXU0UAct/YXiz/AKHT/wApcX+NH9heLP8AodP/AClxf411NFAHLf2F4s/6HT/ylxf40f2F4s/6HT/ylxf411NFAHLf2F4s/wCh0/8AKXF/jR/YXiz/AKHT/wApcX+NdTRQBy39heLP+h0/8pcX+NH9heLP+h0/8pcX+NdTRQB5p400bxLFolu1x4r89DqVkoT+zo1wxuYwrZB7HBx3xiui/sLxZ/0On/lLi/xpfH3/ACL1r/2FdP8A/SuKuooA5b+wvFn/AEOn/lLi/wAaP7C8Wf8AQ6f+UuL/ABrqaKAOW/sLxZ/0On/lLi/xo/sLxZ/0On/lLi/xrqaKAOW/sLxZ/wBDp/5S4v8AGj+wvFn/AEOn/lLi/wAa6migDlv7C8Wf9Dp/5S4v8aP7C8Wf9Dp/5S4v8a6migDlv7C8Wf8AQ6f+UuL/ABo/sLxZ/wBDp/5S4v8AGupooA5KbQvFYgkJ8Z5G08f2XF6fWsjwdoviaXwPoElv4t8iF9Nt2ji/s2NvLUxrhck5OBxmvQJ/+PeX/cP8qw/An/JPPDX/AGCrX/0UtAFb+wvFn/Q6f+UuL/Gj+wvFn/Q6f+UuL/GupooA5b+wvFn/AEOn/lLi/wAaP7C8Wf8AQ6f+UuL/ABrqaKAOW/sLxZ/0On/lLi/xrEfRfE3/AAnEMf8Awlv746bIwl/s2PhfMT5cZx1wc+1eiVz8n/JQ4P8AsFSf+jUoArf2F4s/6HT/AMpcX+NH9heLP+h0/wDKXF/jXU0UAct/YXiz/odP/KXF/jR/YXiz/odP/KXF/jXU0UAct/YXiz/odP8Aylxf40f2F4s/6HT/AMpcX+NdTRQBy39heLP+h0/8pcX+NH9heLP+h0/8pcX+NdTRQBy39heLP+h0/wDKXF/jR/YXiz/odP8Aylxf411NFAHLf2F4s/6HT/ylxf40f2F4s/6HT/ylxf411NFAHLf2F4s/6HT/AMpcX+NH9heLP+h0/wDKXF/jXU0UAct/YXiz/odP/KXF/jR/YXiz/odP/KXF/jXU0UAct/YXiz/odP8Aylxf40f2F4s/6HT/AMpcX+NdTRQB5v4S0bxNLpd4YPFnkqNUvlK/2dG2WFzIGbJPcgnHbOK3/wCwvFn/AEOn/lLi/wAal8E/8ge+/wCwxqP/AKVy10lAHLf2F4s/6HT/AMpcX+NH9heLP+h0/wDKXF/jXU0UAct/YXiz/odP/KXF/jR/YXiz/odP/KXF/jXU0UAct/YXiz/odP8Aylxf40f2F4s/6HT/AMpcX+NdTRQBwniDRPFCeG9UeXxf5sa2cpZP7NiXcNhyM54zV6HQvFZgjI8Z4G0cf2XF6fWtjxN/yKmsf9eM/wD6Aa0YP+PeL/cH8qAOa/sLxZ/0On/lLi/xo/sLxZ/0On/lLi/xrqaKAOW/sLxZ/wBDp/5S4v8AGj+wvFn/AEOn/lLi/wAa6migDlv7C8Wf9Dp/5S4v8aP7C8Wf9Dp/5S4v8a6migDlv7C8Wf8AQ6f+UuL/ABrC8TaZrtmmmy6j4i/tCD7XgQ/YkiwfKkwdynPrx716NXKePP8Ajw0z/r+/9oy0AO+HH/IhaZ/21/8ARr11Nct8OP8AkQtM/wC2v/o166mgArn9M/5HXxB/1xtP5SV0Fc/pn/I6+IP+uNp/KSgDoKKKKACiiigDn/A//IlaV/1x/qa6Cuf8D/8AIlaV/wBcf6mugoAKKKKACiiigAooooA5/wAD/wDIlaV/1x/qa6Cuf8D/APIlaV/1x/qa6CgAqOf/AI95f9w/yqSo5/8Aj3l/3D/KgDyD4da/dXmlWvht9Unt53htltZmAAjhW0t5GSMlcNIS7cHOF5PQA+wouyNU3M2BjLHJP1rzrwh4G06++GthFNd3udStLO8Misge2mWCNVeFtmVICKMnPf1r0Czt3tbSOGS6munQYM0wXe/udoA/ICgCeiiigAooooAKKKKACiiigAooooAKKKKACiiigAooooAKKKKACiiigAooooAKKKKAOf8AE/8Ax8eH/wDsKx/+i5K6Cuf8T/8AHx4f/wCwrH/6LkroKACiiigAooooAKKKKAKmq/8AIHvf+veT/wBBNVfDP/IqaP8A9eMH/oAq1qv/ACB73/r3k/8AQTVXwz/yKmj/APXjB/6AKANWiiigAooooAKKKKACiiigAooooAK5v4g/8k58Sf8AYMuP/RZrpK5v4g/8k58Sf9gy4/8ARZoA6SiiigAooooAKKKKACiiigAooooAKKKKAOX8ff8AIvWv/YV0/wD9K4q6iuX8ff8AIvWv/YV0/wD9K4q6igAooooAKKKKACiiigAooooAKKKKAI5/+PeX/cP8qw/An/JPPDX/AGCrX/0Utbk//HvL/uH+VYfgT/knnhr/ALBVr/6KWgDoKKKKACiiigArn5P+Shwf9gqT/wBGpXQVz8n/ACUOD/sFSf8Ao1KAOgooooAKKKKACiiigAooooAKKKKACiiigAooooAKKKKACiiigDm/BP8AyB77/sMaj/6Vy10lc34J/wCQPff9hjUf/SuWukoAKKKKACiiigAooooAyvE3/Iqax/14z/8AoBrRg/494v8AcH8qzvE3/Iqax/14z/8AoBrRg/494v8AcH8qAJKKKKACiiigAooooAK5Tx5/x4aZ/wBf3/tGWurrlPHn/Hhpn/X9/wC0ZaAMHwP4O03UfB9jdzXOrrJKZSwh1W5iQfvGHCq4A/AV0P8AwgOkf8/euf8Ag7u//jlJ8OP+RC0z/tr/AOjXrqaAOX/4QHSP+fvXP/B3d/8AxysTT/BOlyeLdbgN1rOyKK2KkavdBjkPnJ8zJ6cZ6V6HXP6Z/wAjr4g/642n8pKAK/8AwgOkf8/euf8Ag7u//jlH/CA6R/z965/4O7v/AOOV1FFAHL/8IDpH/P3rn/g7u/8A45R/wgOkf8/euf8Ag7u//jldRRQB554Q8E6XdeEtNnkutZDvFkiPV7pF6noBIAPwrb/4QHSP+fvXP/B3d/8AxyrHgf8A5ErSv+uP9TXQUAcv/wAIDpH/AD965/4O7v8A+OUf8IDpH/P3rn/g7u//AI5XUUUAcv8A8IDpH/P3rn/g7u//AI5R/wAIDpH/AD965/4O7v8A+OV1FFAHL/8ACA6R/wA/euf+Du7/APjlH/CA6R/z965/4O7v/wCOV1FFAHnnhDwTpd14S02eS61kO8WSI9XukXqegEgA/Ctv/hAdI/5+9c/8Hd3/APHKseB/+RK0r/rj/U10FAHL/wDCA6R/z965/wCDu7/+OUybwFpAgkIu9c4U9dau/T/rpXV1HP8A8e8v+4f5UAcB4N8E6Xd+B/D9zJdayHl023kYR6vdIoJjUnCiQAD2AwK2/wDhAdI/5+9c/wDB3d//AByrHgT/AJJ54a/7BVr/AOilro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PPPEPgnS4J9ECXWsnzdSSNt+r3TYGxzxmTg8dRzW3/wgOkf8/euf+Du7/wDjlWPE/wDx8eH/APsKx/8AouSugoA5f/hAdI/5+9c/8Hd3/wDHKP8AhAdI/wCfvXP/AAd3f/xyuoooA5f/AIQHSP8An71z/wAHd3/8co/4QHSP+fvXP/B3d/8AxyuoooA5f/hAdI/5+9c/8Hd3/wDHKP8AhAdI/wCfvXP/AAd3f/xyuoooA47UvAmkx6XduLvWyVhcjOs3RH3T2MnNV/D/AIG0qfw1pUz3WtBpLOFiE1i6UZKA8ASYA9hXXar/AMge9/695P8A0E1V8M/8ipo//XjB/wCgCgDM/wCEB0j/AJ+9c/8AB3d//HKP+EB0j/n71z/wd3f/AMcrqKKAOX/4QHSP+fvXP/B3d/8Axyj/AIQHSP8An71z/wAHd3/8crqKKAOX/wCEB0j/AJ+9c/8AB3d//HKP+EB0j/n71z/wd3f/AMcrqKKAOX/4QHSP+fvXP/B3d/8Axyj/AIQHSP8An71z/wAHd3/8crqKKAOX/wCEB0j/AJ+9c/8AB3d//HKP+EB0j/n71z/wd3f/AMcrqKKAOX/4QHSP+fvXP/B3d/8AxysHxv4K0uz8Ca/cx3OsM8Wnzuok1e5dSQhPKtIQR7EYr0aub+IP/JOfEn/YMuP/AEWaAI/+EB0j/n71z/wd3f8A8co/4QHSP+fvXP8Awd3f/wAcrqKKAOX/AOEB0j/n71z/AMHd3/8AHKP+EB0j/n71z/wd3f8A8crqKKAOX/4QHSP+fvXP/B3d/wDxyj/hAdI/5+9c/wDB3d//AByuoooA5f8A4QHSP+fvXP8Awd3f/wAco/4QHSP+fvXP/B3d/wDxyuoooA5f/hAdI/5+9c/8Hd3/APHKP+EB0j/n71z/AMHd3/8AHK6iigDl/wDhAdI/5+9c/wDB3d//AByj/hAdI/5+9c/8Hd3/APHK6iigDzXxp4L0u00S3kjudYZjqVlGRJq1y4w1zGp4aQjODweoPI5FdF/wgOkf8/euf+Du7/8AjlHj7/kXrX/sK6f/AOlcVdRQBy//AAgOkf8AP3rn/g7u/wD45R/wgOkf8/euf+Du7/8AjldRRQBy/wDwgOkf8/euf+Du7/8AjlH/AAgOkf8AP3rn/g7u/wD45XUUUAcv/wAIDpH/AD965/4O7v8A+OUf8IDpH/P3rn/g7u//AI5XUUUAcv8A8IDpH/P3rn/g7u//AI5R/wAIDpH/AD965/4O7v8A+OV1FFAHL/8ACA6R/wA/euf+Du7/APjlH/CA6R/z965/4O7v/wCOV1FFAHKTeAtIEEhF3rnCnrrV36f9dKx/BvgnS7vwP4fuZLrWQ8um28jCPV7pFBMak4USAAewGBXfz/8AHvL/ALh/lWH4E/5J54a/7BVr/wCiloAr/wDCA6R/z965/wCDu7/+OUf8IDpH/P3rn/g7u/8A45XUUUAcv/wgOkf8/euf+Du7/wDjlH/CA6R/z965/wCDu7/+OV1FFAHL/wDCA6R/z965/wCDu7/+OViP4J0seOIbb7VrOw6bJJn+17rdkSIPveZnHPTOK9Drn5P+Shwf9gqT/wBGpQB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OX/4QHSP+fvXP/B3d/8Axyj/AIQHSP8An71z/wAHd3/8crqKKAOX/wCEB0j/AJ+9c/8AB3d//HKP+EB0j/n71z/wd3f/AMcrqKKAPOfCPgrS7rS7x5LnWAV1S/jHl6vcoMLcyKMgSDJwOT1JyTkmt7/hAdI/5+9c/wDB3d//ABypPBP/ACB77/sMaj/6Vy10lAHL/wDCA6R/z965/wCDu7/+OUf8IDpH/P3rn/g7u/8A45XUUUAcv/wgOkf8/euf+Du7/wDjlH/CA6R/z965/wCDu7/+OV1FFAHL/wDCA6R/z965/wCDu7/+OUf8IDpH/P3rn/g7u/8A45XUUUAcN4g8DaVB4a1WZLrWi0dnMwD6xdMMhCeQZMEexq9D4C0gwRk3eucqOmtXfp/10rW8Tf8AIqax/wBeM/8A6Aa0YP8Aj3i/3B/KgDm/+EB0j/n71z/wd3f/AMco/wCEB0j/AJ+9c/8AB3d//HK6iigDl/8AhAdI/wCfvXP/AAd3f/xyj/hAdI/5+9c/8Hd3/wDHK6iigDl/+EB0j/n71z/wd3f/AMco/wCEB0j/AJ+9c/8AB3d//HK6iigDl/8AhAdI/wCfvXP/AAd3f/xysLxP4XsNHj026tp9TeQ3ezFzqU864MUn8LuRnjrivRa5Tx5/x4aZ/wBf3/tGWgB3w4/5ELTP+2v/AKNeuprhfAGvaPaeCdPgudWsIZkMoaOS5RWX96/UE8V0v/CTaB/0HNN/8C4/8aANWuf0z/kdfEH/AFxtP5SVb/4SbQP+g5pv/gXH/jWFpviLRF8Y67I2saeI3htQrG6TDYEmcHPPWgDsqKyv+Em0D/oOab/4Fx/40f8ACTaB/wBBzTf/AALj/wAaANWisr/hJtA/6Dmm/wDgXH/jR/wk2gf9BzTf/AuP/GgCp4H/AORK0r/rj/U10Fcb4M8RaJD4O0uOXWNPjkWHDK10gI5PbNbv/CTaB/0HNN/8C4/8aANWisr/AISbQP8AoOab/wCBcf8AjR/wk2gf9BzTf/AuP/GgDVorK/4SbQP+g5pv/gXH/jR/wk2gf9BzTf8AwLj/AMaANWisr/hJtA/6Dmm/+Bcf+NH/AAk2gf8AQc03/wAC4/8AGgCp4H/5ErSv+uP9TXQVxvgzxFokPg7S45dY0+ORYcMrXSAjk9s1u/8ACTaB/wBBzTf/AALj/wAaANWo5/8Aj3l/3D/Ks7/hJtA/6Dmm/wDgXH/jTJ/E2gG3kA1vTc7T/wAvcfp9aAK/gT/knnhr/sFWv/opa6CuN8E+ItEg8BeHYpdY0+ORNLtldHukBUiJQQRng1u/8JNoH/Qc03/wLj/xoA1aKyv+Em0D/oOab/4Fx/40f8JNoH/Qc03/AMC4/wDGgDVorK/4SbQP+g5pv/gXH/jR/wAJNoH/AEHNN/8AAuP/ABoA1aKyv+Em0D/oOab/AOBcf+NH/CTaB/0HNN/8C4/8aANWisr/AISbQP8AoOab/wCBcf8AjR/wk2gf9BzTf/AuP/GgDVorK/4SbQP+g5pv/gXH/jR/wk2gf9BzTf8AwLj/AMaANWisr/hJtA/6Dmm/+Bcf+NH/AAk2gf8AQc03/wAC4/8AGgDVorK/4SbQP+g5pv8A4Fx/40f8JNoH/Qc03/wLj/xoA1aKyv8AhJtA/wCg5pv/AIFx/wCNH/CTaB/0HNN/8C4/8aANWisr/hJtA/6Dmm/+Bcf+NH/CTaB/0HNN/wDAuP8AxoA1aKyv+Em0D/oOab/4Fx/40f8ACTaB/wBBzTf/AALj/wAaANWisr/hJtA/6Dmm/wDgXH/jR/wk2gf9BzTf/AuP/GgDVorK/wCEm0D/AKDmm/8AgXH/AI0f8JNoH/Qc03/wLj/xoAqeJ/8Aj48P/wDYVj/9FyV0Fcb4k8RaJJcaEY9Y09wmqRs226Q7R5cnJ54HNbv/AAk2gf8AQc03/wAC4/8AGgDVorK/4SbQP+g5pv8A4Fx/40f8JNoH/Qc03/wLj/xoA1aKyv8AhJtA/wCg5pv/AIFx/wCNH/CTaB/0HNN/8C4/8aANWisr/hJtA/6Dmm/+Bcf+NH/CTaB/0HNN/wDAuP8AxoAtar/yB73/AK95P/QTVXwz/wAipo//AF4wf+gCqup+JdBbSbxV1vTSxgcAC6TJ+U+9VvDniPQ4/C+kxya1pyutlCGVrpAQQg4PNAHUUVlf8JNoH/Qc03/wLj/xo/4SbQP+g5pv/gXH/jQBq0Vlf8JNoH/Qc03/AMC4/wDGj/hJtA/6Dmm/+Bcf+NAGrRWV/wAJNoH/AEHNN/8AAuP/ABo/4SbQP+g5pv8A4Fx/40AatFZX/CTaB/0HNN/8C4/8aP8AhJtA/wCg5pv/AIFx/wCNAGrRWV/wk2gf9BzTf/AuP/Gj/hJtA/6Dmm/+Bcf+NAGrXN/EH/knPiT/ALBlx/6LNX/+Em0D/oOab/4Fx/41z3jzxDok/wAP/EMMOsafJK+nTqiJcoWYlDgAA8mgDtqKyv8AhJtA/wCg5pv/AIFx/wCNH/CTaB/0HNN/8C4/8aANWisr/hJtA/6Dmm/+Bcf+NH/CTaB/0HNN/wDAuP8AxoA1aKyv+Em0D/oOab/4Fx/40f8ACTaB/wBBzTf/AALj/wAaANWisr/hJtA/6Dmm/wDgXH/jR/wk2gf9BzTf/AuP/GgDVorK/wCEm0D/AKDmm/8AgXH/AI0f8JNoH/Qc03/wLj/xoA1aKyv+Em0D/oOab/4Fx/40f8JNoH/Qc03/AMC4/wDGgDM8ff8AIvWv/YV0/wD9K4q6iuG8c+INFn0G2SHWNPkYapYMQlyhOBdREng9AATXSf8ACTaB/wBBzTf/AALj/wAaANWisr/hJtA/6Dmm/wDgXH/jR/wk2gf9BzTf/AuP/GgDVorK/wCEm0D/AKDmm/8AgXH/AI0f8JNoH/Qc03/wLj/xoA1aKyv+Em0D/oOab/4Fx/40f8JNoH/Qc03/AMC4/wDGgDVorK/4SbQP+g5pv/gXH/jR/wAJNoH/AEHNN/8AAuP/ABoA1aKyv+Em0D/oOab/AOBcf+NH/CTaB/0HNN/8C4/8aANGf/j3l/3D/KsPwJ/yTzw1/wBgq1/9FLVifxNoBt5ANb03O0/8vcfp9axfBPiLRIPAXh2KXWNPjkTS7ZXR7pAVIiUEEZ4NAHZUVlf8JNoH/Qc03/wLj/xo/wCEm0D/AKDmm/8AgXH/AI0AatFZX/CTaB/0HNN/8C4/8aP+Em0D/oOab/4Fx/40Aatc/J/yUOD/ALBUn/o1Kt/8JNoH/Qc03/wLj/xrCfxFon/CewS/2xp/ljS5FL/akxnzUOM560AdlRWV/wAJNoH/AEHNN/8AAuP/ABo/4SbQP+g5pv8A4Fx/40AatFZX/CTaB/0HNN/8C4/8aP8AhJtA/wCg5pv/AIFx/wCNAGrRWV/wk2gf9BzTf/AuP/Gj/hJtA/6Dmm/+Bcf+NAGrRWV/wk2gf9BzTf8AwLj/AMaP+Em0D/oOab/4Fx/40AatFZX/AAk2gf8AQc03/wAC4/8AGj/hJtA/6Dmm/wDgXH/jQBq0Vlf8JNoH/Qc03/wLj/xo/wCEm0D/AKDmm/8AgXH/AI0AatFZX/CTaB/0HNN/8C4/8aP+Em0D/oOab/4Fx/40AatFZX/CTaB/0HNN/wDAuP8Axo/4SbQP+g5pv/gXH/jQBq0Vlf8ACTaB/wBBzTf/AALj/wAaP+Em0D/oOab/AOBcf+NAFDwT/wAge+/7DGo/+lctdJXE+DfEOiQ6TerLrGnox1bUGAa5QEqbqUg9ehBBH1rof+Em0D/oOab/AOBcf+NAGrRWV/wk2gf9BzTf/AuP/Gj/AISbQP8AoOab/wCBcf8AjQBq0Vlf8JNoH/Qc03/wLj/xo/4SbQP+g5pv/gXH/jQBq0Vlf8JNoH/Qc03/AMC4/wDGj/hJtA/6Dmm/+Bcf+NAB4m/5FTWP+vGf/wBANaMH/HvF/uD+Vc34j8R6HJ4X1aOPWtOZ2spgqrdISSUPA5rQg8TaALeMHW9NztH/AC9x+n1oA2KKyv8AhJtA/wCg5pv/AIFx/wCNH/CTaB/0HNN/8C4/8aANWisr/hJtA/6Dmm/+Bcf+NH/CTaB/0HNN/wDAuP8AxoA1aKyv+Em0D/oOab/4Fx/40f8ACTaB/wBBzTf/AALj/wAaANWuU8ef8eGmf9f3/tGWtb/hJtA/6Dmm/wDgXH/jXN+MdZ0u/ttNhs9Ss7mX7bu2Qzq7Y8mXnANACeANB0e78E6fPc6TYTTOZS0klsjM371+pI5rpf8AhGdA/wCgHpv/AICR/wCFZfw4/wCRC0z/ALa/+jXrqaAMr/hGdA/6Aem/+Akf+FYWm+HdEbxjrsbaPp5jSG1KqbVMLkSZwMcdK7Kuf0z/AJHXxB/1xtP5SUAW/wDhGdA/6Aem/wDgJH/hR/wjOgf9APTf/ASP/CtWigDK/wCEZ0D/AKAem/8AgJH/AIUf8IzoH/QD03/wEj/wrVooA43wZ4d0Sbwdpckuj6fJI0OWZrVCTye+K3f+EZ0D/oB6b/4CR/4VU8D/APIlaV/1x/qa6CgDK/4RnQP+gHpv/gJH/hR/wjOgf9APTf8AwEj/AMK1aKAMr/hGdA/6Aem/+Akf+FH/AAjOgf8AQD03/wABI/8ACtWigDK/4RnQP+gHpv8A4CR/4Uf8IzoH/QD03/wEj/wrVooA43wZ4d0Sbwdpckuj6fJI0OWZrVCTye+K3f8AhGdA/wCgHpv/AICR/wCFVPA//IlaV/1x/qa6CgDK/wCEZ0D/AKAem/8AgJH/AIUyfwzoAt5CNE03O0/8ukfp9K2Kjn/495f9w/yoA5HwT4d0SfwF4dll0fT5JH0u2Z3e1QliYlJJOOTW7/wjOgf9APTf/ASP/CqngT/knnhr/sFWv/opa6CgDK/4RnQP+gHpv/gJH/hR/wAIzoH/AEA9N/8AASP/AArVooAyv+EZ0D/oB6b/AOAkf+FH/CM6B/0A9N/8BI/8K1aKAMr/AIRnQP8AoB6b/wCAkf8AhR/wjOgf9APTf/ASP/CtWigDK/4RnQP+gHpv/gJH/hR/wjOgf9APTf8AwEj/AMK1aKAMr/hGdA/6Aem/+Akf+FH/AAjOgf8AQD03/wABI/8ACtWigDK/4RnQP+gHpv8A4CR/4Uf8IzoH/QD03/wEj/wrVooAyv8AhGdA/wCgHpv/AICR/wCFH/CM6B/0A9N/8BI/8K1aKAMr/hGdA/6Aem/+Akf+FH/CM6B/0A9N/wDASP8AwrVooAyv+EZ0D/oB6b/4CR/4Uf8ACM6B/wBAPTf/AAEj/wAK1aKAMr/hGdA/6Aem/wDgJH/hR/wjOgf9APTf/ASP/CtWigDK/wCEZ0D/AKAem/8AgJH/AIUf8IzoH/QD03/wEj/wrVooAyv+EZ0D/oB6b/4CR/4Uf8IzoH/QD03/AMBI/wDCtWigDjfEnh3RI7jQhHo+noH1SNW22qDcPLk4PHI4rd/4RnQP+gHpv/gJH/hVTxP/AMfHh/8A7Csf/ouSugoAyv8AhGdA/wCgHpv/AICR/wCFH/CM6B/0A9N/8BI/8K1aKAMr/hGdA/6Aem/+Akf+FH/CM6B/0A9N/wDASP8AwrVooAyv+EZ0D/oB6b/4CR/4Uf8ACM6B/wBAPTf/AAEj/wAK1aKAMDU/DWgrpN4y6JpoYQOQRapkfKfaq3hzw5ocnhfSZJNF05nayhLM1qhJJQcnit3Vf+QPe/8AXvJ/6Caq+Gf+RU0f/rxg/wDQBQAf8IzoH/QD03/wEj/wo/4RnQP+gHpv/gJH/hWrRQBlf8IzoH/QD03/AMBI/wDCj/hGdA/6Aem/+Akf+FatFAGV/wAIzoH/AEA9N/8AASP/AAo/4RnQP+gHpv8A4CR/4Vq0UAZX/CM6B/0A9N/8BI/8KP8AhGdA/wCgHpv/AICR/wCFatFAGV/wjOgf9APTf/ASP/Cj/hGdA/6Aem/+Akf+FatFAGV/wjOgf9APTf8AwEj/AMK57x54e0SD4f8AiGaHR9PjlTTp2R0tkDKQhwQQODXbVzfxB/5Jz4k/7Blx/wCizQBf/wCEZ0D/AKAem/8AgJH/AIUf8IzoH/QD03/wEj/wrVooAyv+EZ0D/oB6b/4CR/4Uf8IzoH/QD03/AMBI/wDCtWigDK/4RnQP+gHpv/gJH/hR/wAIzoH/AEA9N/8AASP/AArVooAyv+EZ0D/oB6b/AOAkf+FH/CM6B/0A9N/8BI/8K1aKAMr/AIRnQP8AoB6b/wCAkf8AhR/wjOgf9APTf/ASP/CtWigDK/4RnQP+gHpv/gJH/hR/wjOgf9APTf8AwEj/AMK1aKAOG8c+H9Fg0G2eHR9PjY6pYKSlsgODdRAjgdCCRXSf8IzoH/QD03/wEj/wrM8ff8i9a/8AYV0//wBK4q6igDK/4RnQP+gHpv8A4CR/4Uf8IzoH/QD03/wEj/wrVooAyv8AhGdA/wCgHpv/AICR/wCFH/CM6B/0A9N/8BI/8K1aKAMr/hGdA/6Aem/+Akf+FH/CM6B/0A9N/wDASP8AwrVooAyv+EZ0D/oB6b/4CR/4Uf8ACM6B/wBAPTf/AAEj/wAK1aKAMr/hGdA/6Aem/wDgJH/hR/wjOgf9APTf/ASP/CtWigDHn8M6ALeQjRNNztP/AC6R+n0rF8E+HdEn8BeHZZdH0+SR9Ltmd3tUJYmJSSTjk110/wDx7y/7h/lWH4E/5J54a/7BVr/6KWgC3/wjOgf9APTf/ASP/Cj/AIRnQP8AoB6b/wCAkf8AhWrRQBlf8IzoH/QD03/wEj/wo/4RnQP+gHpv/gJH/hWrRQBlf8IzoH/QD03/AMBI/wDCsJ/Duif8J7BF/Y+n+WdLkYp9lTGfNQZxjrXZVz8n/JQ4P+wVJ/6NSgC3/wAIzoH/AEA9N/8AASP/AAo/4RnQP+gHpv8A4CR/4Vq0UAZX/CM6B/0A9N/8BI/8KP8AhGdA/wCgHpv/AICR/wCFatFAGV/wjOgf9APTf/ASP/Cj/hGdA/6Aem/+Akf+FatFAGV/wjOgf9APTf8AwEj/AMKP+EZ0D/oB6b/4CR/4Vq0UAZX/AAjOgf8AQD03/wABI/8ACj/hGdA/6Aem/wDgJH/hWrRQBlf8IzoH/QD03/wEj/wo/wCEZ0D/AKAem/8AgJH/AIVq0UAZX/CM6B/0A9N/8BI/8KP+EZ0D/oB6b/4CR/4Vq0UAZX/CM6B/0A9N/wDASP8Awo/4RnQP+gHpv/gJH/hWrRQBlf8ACM6B/wBAPTf/AAEj/wAKP+EZ0D/oB6b/AOAkf+FatFAHE+DfD2iTaTetLo+nuw1bUFBa2QkKLqUAdOgAAH0rof8AhGdA/wCgHpv/AICR/wCFUPBP/IHvv+wxqP8A6Vy10lAGV/wjOgf9APTf/ASP/Cj/AIRnQP8AoB6b/wCAkf8AhWrRQBlf8IzoH/QD03/wEj/wo/4RnQP+gHpv/gJH/hWrRQBlf8IzoH/QD03/AMBI/wDCj/hGdA/6Aem/+Akf+FatFAHL+I/Dmhx+F9Wkj0XTldbKYqy2qAghDyOK0IPDOgG3jJ0TTc7R/wAukfp9Kf4m/wCRU1j/AK8Z/wD0A1owf8e8X+4P5UAZ3/CM6B/0A9N/8BI/8KP+EZ0D/oB6b/4CR/4Vq0UAZX/CM6B/0A9N/wDASP8Awo/4RnQP+gHpv/gJH/hWrRQBlf8ACM6B/wBAPTf/AAEj/wAKP+EZ0D/oB6b/AOAkf+FatFAGV/wjOgf9APTf/ASP/Cub8Y6NpdhbabNZ6bZ20v23bvhgVGx5MvGQK7muU8ef8eGmf9f3/tGWgB3w4/5ELTP+2v8A6NeuprznwL4rsbDwdY2stlrMjxmUFoNIuZUP7xujrGVP4Gui/wCE207/AKB/iD/wRXn/AMaoA6Suf0z/AJHXxB/1xtP5SVH/AMJtp3/QP8Qf+CK8/wDjVYmneL7BPF2tzGx1wrJFbAAaNdFhgP1UR5HXjPXtQB39Fc3/AMJtp3/QP8Qf+CK8/wDjVH/Cbad/0D/EH/givP8A41QB0lFc3/wm2nf9A/xB/wCCK8/+NUf8Jtp3/QP8Qf8AgivP/jVAEngf/kStK/64/wBTXQVwHg/xfYW3hHTYXsdcZkiwTHo106nk9GWMg/hW3/wm2nf9A/xB/wCCK8/+NUAdJRXN/wDCbad/0D/EH/givP8A41R/wm2nf9A/xB/4Irz/AONUAdJRXN/8Jtp3/QP8Qf8AgivP/jVH/Cbad/0D/EH/AIIrz/41QB0lFc3/AMJtp3/QP8Qf+CK8/wDjVH/Cbad/0D/EH/givP8A41QBJ4H/AORK0r/rj/U10FcB4P8AF9hbeEdNhex1xmSLBMejXTqeT0ZYyD+Fbf8Awm2nf9A/xB/4Irz/AONUAdJUc/8Ax7y/7h/lXP8A/Cbad/0D/EH/AIIrz/41TJvGunGCQf2fr/Knrod36f8AXOgCfwJ/yTzw1/2CrX/0UtdBXAeDPF9hbeBvD9u9jrjNFptshaLRrp1JESjKssZDD0IODW3/AMJtp3/QP8Qf+CK8/wDjVAHSUVzf/Cbad/0D/EH/AIIrz/41R/wm2nf9A/xB/wCCK8/+NUAdJRXN/wDCbad/0D/EH/givP8A41R/wm2nf9A/xB/4Irz/AONUAdJRXN/8Jtp3/QP8Qf8AgivP/jVH/Cbad/0D/EH/AIIrz/41QB0lFc3/AMJtp3/QP8Qf+CK8/wDjVH/Cbad/0D/EH/givP8A41QB0lFc3/wm2nf9A/xB/wCCK8/+NUf8Jtp3/QP8Qf8AgivP/jVAHSUVzf8Awm2nf9A/xB/4Irz/AONUf8Jtp3/QP8Qf+CK8/wDjVAHSUVzf/Cbad/0D/EH/AIIrz/41R/wm2nf9A/xB/wCCK8/+NUAdJRXN/wDCbad/0D/EH/givP8A41R/wm2nf9A/xB/4Irz/AONUAdJRXN/8Jtp3/QP8Qf8AgivP/jVH/Cbad/0D/EH/AIIrz/41QB0lFc3/AMJtp3/QP8Qf+CK8/wDjVH/Cbad/0D/EH/givP8A41QB0lFc3/wm2nf9A/xB/wCCK8/+NUf8Jtp3/QP8Qf8AgivP/jVAHSUVzf8Awm2nf9A/xB/4Irz/AONUf8Jtp3/QP8Qf+CK8/wDjVAEnif8A4+PD/wD2FY//AEXJXQVwHiLxfYTT6IVsdcHl6kjnfo10uRscYGY+Tz0HNbf/AAm2nf8AQP8AEH/givP/AI1QB0lFc3/wm2nf9A/xB/4Irz/41R/wm2nf9A/xB/4Irz/41QB0lFc3/wAJtp3/AED/ABB/4Irz/wCNUf8ACbad/wBA/wAQf+CK8/8AjVAHSUVzf/Cbad/0D/EH/givP/jVH/Cbad/0D/EH/givP/jVAGzqv/IHvf8Ar3k/9BNVfDP/ACKmj/8AXjB/6AKxtS8aae+l3aDT9eBaFwC2iXYH3T1Jj4qv4e8ZafD4a0qJrDXSyWcKkpot2ynCDoRHgj3FAHbUVzf/AAm2nf8AQP8AEH/givP/AI1R/wAJtp3/AED/ABB/4Irz/wCNUAdJRXN/8Jtp3/QP8Qf+CK8/+NUf8Jtp3/QP8Qf+CK8/+NUAdJRXN/8ACbad/wBA/wAQf+CK8/8AjVH/AAm2nf8AQP8AEH/givP/AI1QB0lFc3/wm2nf9A/xB/4Irz/41R/wm2nf9A/xB/4Irz/41QB0lFc3/wAJtp3/AED/ABB/4Irz/wCNUf8ACbad/wBA/wAQf+CK8/8AjVAHSVzfxB/5Jz4k/wCwZcf+izR/wm2nf9A/xB/4Irz/AONVgeOPF9hdeA9ft0sdbV5dPnQNLo11GgJQjlmjAUe5OBQB6HRXN/8ACbad/wBA/wAQf+CK8/8AjVH/AAm2nf8AQP8AEH/givP/AI1QB0lFc3/wm2nf9A/xB/4Irz/41R/wm2nf9A/xB/4Irz/41QB0lFc3/wAJtp3/AED/ABB/4Irz/wCNUf8ACbad/wBA/wAQf+CK8/8AjVAHSUVzf/Cbad/0D/EH/givP/jVH/Cbad/0D/EH/givP/jVAHSUVzf/AAm2nf8AQP8AEH/givP/AI1R/wAJtp3/AED/ABB/4Irz/wCNUAdJRXN/8Jtp3/QP8Qf+CK8/+NUf8Jtp3/QP8Qf+CK8/+NUAR+Pv+Retf+wrp/8A6VxV1Fec+NfF1hdaHbxpY62pGpWL5l0e6QYW5jJGWjAzxwOpOAMk10X/AAm2nf8AQP8AEH/givP/AI1QB0lFc3/wm2nf9A/xB/4Irz/41R/wm2nf9A/xB/4Irz/41QB0lFc3/wAJtp3/AED/ABB/4Irz/wCNUf8ACbad/wBA/wAQf+CK8/8AjVAHSUVzf/Cbad/0D/EH/givP/jVH/Cbad/0D/EH/givP/jVAHSUVzf/AAm2nf8AQP8AEH/givP/AI1R/wAJtp3/AED/ABB/4Irz/wCNUAdJRXN/8Jtp3/QP8Qf+CK8/+NUf8Jtp3/QP8Qf+CK8/+NUAdBP/AMe8v+4f5Vh+BP8Aknnhr/sFWv8A6KWoJvGunGCQf2fr/Knrod36f9c6x/Bni+wtvA3h+3ex1xmi022QtFo106kiJRlWWMhh6EHBoA7+iub/AOE207/oH+IP/BFef/GqP+E207/oH+IP/BFef/GqAOkorm/+E207/oH+IP8AwRXn/wAao/4TbTv+gf4g/wDBFef/ABqgDpK5+T/kocH/AGCpP/RqVH/wm2nf9A/xB/4Irz/41WI/i+wPjqG4+w65tGmyJt/sa63Z81Dnb5eccdcYoA7+iub/AOE207/oH+IP/BFef/GqP+E207/oH+IP/BFef/GqAOkorm/+E207/oH+IP8AwRXn/wAao/4TbTv+gf4g/wDBFef/ABqgDpKK5v8A4TbTv+gf4g/8EV5/8ao/4TbTv+gf4g/8EV5/8aoA6Siub/4TbTv+gf4g/wDBFef/ABqj/hNtO/6B/iD/AMEV5/8AGqAOkorm/wDhNtO/6B/iD/wRXn/xqj/hNtO/6B/iD/wRXn/xqgDpKK5v/hNtO/6B/iD/AMEV5/8AGqP+E207/oH+IP8AwRXn/wAaoA6Siub/AOE207/oH+IP/BFef/GqP+E207/oH+IP/BFef/GqAOkorm/+E207/oH+IP8AwRXn/wAao/4TbTv+gf4g/wDBFef/ABqgDpKK5v8A4TbTv+gf4g/8EV5/8ao/4TbTv+gf4g/8EV5/8aoAPBP/ACB77/sMaj/6Vy10leeeEPF9hbaVeI9jrbFtVv5AY9GunGGupWAJEZweeR1ByDgit/8A4TbTv+gf4g/8EV5/8aoA6Siub/4TbTv+gf4g/wDBFef/ABqj/hNtO/6B/iD/AMEV5/8AGqAOkorm/wDhNtO/6B/iD/wRXn/xqj/hNtO/6B/iD/wRXn/xqgDpKK5v/hNtO/6B/iD/AMEV5/8AGqP+E207/oH+IP8AwRXn/wAaoAv+Jv8AkVNY/wCvGf8A9ANaMH/HvF/uD+Vcb4h8ZafN4a1WJbDXQz2cygvot2qjKHqTHgD3NX4fGunCCMf2fr/Cjpod36f9c6AOnorm/wDhNtO/6B/iD/wRXn/xqj/hNtO/6B/iD/wRXn/xqgDpKK5v/hNtO/6B/iD/AMEV5/8AGqP+E207/oH+IP8AwRXn/wAaoA6Siub/AOE207/oH+IP/BFef/GqP+E207/oH+IP/BFef/GqAOkrlPHn/Hhpn/X9/wC0Zan/AOE207/oH+IP/BFef/GqwPFPiO01aLTbeC01WJxd7t11plxbpgRSfxSIBnnpnNAG18OP+RC0z/tr/wCjXrqa5b4cf8iFpn/bX/0a9dTQAVz+mf8AI6+IP+uNp/KSugrn9M/5HXxB/wBcbT+UlAHQUUUUAFFFFAHP+B/+RK0r/rj/AFNdBXP+B/8AkStK/wCuP9TXQUAFFFFABRRRQAUUUUAc/wCB/wDkStK/64/1NdBXP+B/+RK0r/rj/U10FABUc/8Ax7y/7h/lUlRz/wDHvL/uH+VAGH4E/wCSeeGv+wVa/wDopa6Cuf8AAn/JPPDX/YKtf/RS10FABRRRQAUUUUAFFFFABRRRQAUUUUAFFFFABRRRQAUUUUAFFFFABRRRQAUUUUAFFFFAHP8Aif8A4+PD/wD2FY//AEXJXQVz/if/AI+PD/8A2FY//RcldBQAUUUUAFFFFABRRRQBU1X/AJA97/17yf8AoJqr4Z/5FTR/+vGD/wBAFWtV/wCQPe/9e8n/AKCaq+Gf+RU0f/rxg/8AQBQBq0UUUAFFFFABRRRQAUUUUAFFFFABXN/EH/knPiT/ALBlx/6LNdJXN/EH/knPiT/sGXH/AKLNAHSUUUUAFFFFABRRRQAUUUUAFFFFABRRRQBy/j7/AJF61/7Cun/+lcVdRXL+Pv8AkXrX/sK6f/6VxV1FABRRRQAUUUUAFFFFABRRRQAUUUUARz/8e8v+4f5Vh+BP+SeeGv8AsFWv/opa3J/+PeX/AHD/ACrD8Cf8k88Nf9gq1/8ARS0AdBRRRQAUUUUAFc/J/wAlDg/7BUn/AKNSugrn5P8AkocH/YKk/wDRqUAdBRRRQAUUUUAFFFFABRRRQAUUUUAFFFFABRRRQAUUUUAFFFFAHN+Cf+QPff8AYY1H/wBK5a6Sub8E/wDIHvv+wxqP/pXLXSUAFFFFABRRRQAUUUUAZXib/kVNY/68Z/8A0A1owf8AHvF/uD+VZ3ib/kVNY/68Z/8A0A1owf8AHvF/uD+VAElFFFABRRRQAUUUUAFcp48/48NM/wCv7/2jLXV1ynjz/jw0z/r+/wDaMtADvhx/yIWmf9tf/Rr11NeeeBL/AF6LwZYJa6FBcQAy7JWvghb9438Ow4/Ouj/tPxN/0Ldv/wCDIf8AxFAHQVz+mf8AI6+IP+uNp/KSj+0/E3/Qt2//AIMh/wDEVh6dqPiEeLtcZfD8DSGG13p/aAAXiTHOznPP5UAd5RXP/wBp+Jv+hbt//BkP/iKP7T8Tf9C3b/8AgyH/AMRQB0FFc/8A2n4m/wChbt//AAZD/wCIo/tPxN/0Ldv/AODIf/EUAHgf/kStK/64/wBTXQVwfg7UfEKeEdMWHw/BLGIflc6gFJ5PbZxW5/afib/oW7f/AMGQ/wDiKAOgorn/AO0/E3/Qt2//AIMh/wDEUf2n4m/6Fu3/APBkP/iKAOgorn/7T8Tf9C3b/wDgyH/xFH9p+Jv+hbt//BkP/iKAOgorn/7T8Tf9C3b/APgyH/xFH9p+Jv8AoW7f/wAGQ/8AiKADwP8A8iVpX/XH+proK4PwdqPiFPCOmLD4fgljEPyudQCk8nts4rc/tPxN/wBC3b/+DIf/ABFAHQVHP/x7y/7h/lWH/afib/oW7f8A8GQ/+Ipk+p+JfIkz4btwNp/5iQ9P9ygB/gT/AJJ54a/7BVr/AOilroK4PwXqPiFPAvh5IPD8EsS6ZbBJDqAUuvlLg42cZHatz+0/E3/Qt2//AIMh/wDEUAdBRXP/ANp+Jv8AoW7f/wAGQ/8AiKP7T8Tf9C3b/wDgyH/xFAHQUVz/APafib/oW7f/AMGQ/wDiKP7T8Tf9C3b/APgyH/xFAHQUVz/9p+Jv+hbt/wDwZD/4ij+0/E3/AELdv/4Mh/8AEUAdBRXP/wBp+Jv+hbt//BkP/iKP7T8Tf9C3b/8AgyH/AMRQB0FFc/8A2n4m/wChbt//AAZD/wCIo/tPxN/0Ldv/AODIf/EUAdBRXP8A9p+Jv+hbt/8AwZD/AOIo/tPxN/0Ldv8A+DIf/EUAdBRXP/2n4m/6Fu3/APBkP/iKP7T8Tf8AQt2//gyH/wARQB0FFc//AGn4m/6Fu3/8GQ/+Io/tPxN/0Ldv/wCDIf8AxFAHQUVz/wDafib/AKFu3/8ABkP/AIij+0/E3/Qt2/8A4Mh/8RQB0FFc/wD2n4m/6Fu3/wDBkP8A4ij+0/E3/Qt2/wD4Mh/8RQB0FFc//afib/oW7f8A8GQ/+Io/tPxN/wBC3b/+DIf/ABFAHQUVz/8Aafib/oW7f/wZD/4ij+0/E3/Qt2//AIMh/wDEUAHif/j48P8A/YVj/wDRcldBXB+ItR8QtPofmeH4EI1NCmNQB3Nsk4+5x359q3P7T8Tf9C3b/wDgyH/xFAHQUVz/APafib/oW7f/AMGQ/wDiKP7T8Tf9C3b/APgyH/xFAHQUVz/9p+Jv+hbt/wDwZD/4ij+0/E3/AELdv/4Mh/8AEUAdBRXP/wBp+Jv+hbt//BkP/iKP7T8Tf9C3b/8AgyH/AMRQBq6r/wAge9/695P/AEE1V8M/8ipo/wD14wf+gCsrUtT8SHSrwN4ct1UwPk/2kDgbT/sVX8O6l4jXwzpSx+Hrd4xZwhWOogbhsGDjZxQB2VFc/wD2n4m/6Fu3/wDBkP8A4ij+0/E3/Qt2/wD4Mh/8RQB0FFc//afib/oW7f8A8GQ/+Io/tPxN/wBC3b/+DIf/ABFAHQUVz/8Aafib/oW7f/wZD/4ij+0/E3/Qt2//AIMh/wDEUAdBRXP/ANp+Jv8AoW7f/wAGQ/8AiKP7T8Tf9C3b/wDgyH/xFAHQUVz/APafib/oW7f/AMGQ/wDiKP7T8Tf9C3b/APgyH/xFAHQVzfxB/wCSc+JP+wZcf+izUn9p+Jv+hbt//BkP/iKwPHOo+IZPAXiBJ9AgihbT5w8g1AMVGw5ONgz9KAO/orn/AO0/E3/Qt2//AIMh/wDEUf2n4m/6Fu3/APBkP/iKAOgorn/7T8Tf9C3b/wDgyH/xFH9p+Jv+hbt//BkP/iKAOgorn/7T8Tf9C3b/APgyH/xFH9p+Jv8AoW7f/wAGQ/8AiKAOgorn/wC0/E3/AELdv/4Mh/8AEUf2n4m/6Fu3/wDBkP8A4igDoKK5/wDtPxN/0Ldv/wCDIf8AxFH9p+Jv+hbt/wDwZD/4igDoKK5/+0/E3/Qt2/8A4Mh/8RR/afib/oW7f/wZD/4igCv4+/5F61/7Cun/APpXFXUV55421DxBJoduJ9AgiT+07EhhfhssLmMgY2dzgZ7ZzXR/2n4m/wChbt//AAZD/wCIoA6Ciuf/ALT8Tf8AQt2//gyH/wARR/afib/oW7f/AMGQ/wDiKAOgorn/AO0/E3/Qt2//AIMh/wDEUf2n4m/6Fu3/APBkP/iKAOgorn/7T8Tf9C3b/wDgyH/xFH9p+Jv+hbt//BkP/iKAOgorn/7T8Tf9C3b/APgyH/xFH9p+Jv8AoW7f/wAGQ/8AiKAOgorn/wC0/E3/AELdv/4Mh/8AEUf2n4m/6Fu3/wDBkP8A4igDcn/495f9w/yrD8Cf8k88Nf8AYKtf/RS0yfU/EvkSZ8N24G0/8xIen+5WN4L1HxCngXw8kHh+CWJdMtgkh1AKXXylwcbOMjtQB3lFc/8A2n4m/wChbt//AAZD/wCIo/tPxN/0Ldv/AODIf/EUAdBRXP8A9p+Jv+hbt/8AwZD/AOIo/tPxN/0Ldv8A+DIf/EUAdBXPyf8AJQ4P+wVJ/wCjUo/tPxN/0Ldv/wCDIf8AxFYb6j4h/wCE6gf/AIR+Dzf7MkAj/tAYK+anOdnr2oA7yiuf/tPxN/0Ldv8A+DIf/EUf2n4m/wChbt//AAZD/wCIoA6Ciuf/ALT8Tf8AQt2//gyH/wARR/afib/oW7f/AMGQ/wDiKAOgorn/AO0/E3/Qt2//AIMh/wDEUf2n4m/6Fu3/APBkP/iKAOgorn/7T8Tf9C3b/wDgyH/xFH9p+Jv+hbt//BkP/iKAOgorn/7T8Tf9C3b/APgyH/xFH9p+Jv8AoW7f/wAGQ/8AiKAOgorn/wC0/E3/AELdv/4Mh/8AEUf2n4m/6Fu3/wDBkP8A4igDoKK5/wDtPxN/0Ldv/wCDIf8AxFH9p+Jv+hbt/wDwZD/4igDoKK5/+0/E3/Qt2/8A4Mh/8RR/afib/oW7f/wZD/4igDoKK5/+0/E3/Qt2/wD4Mh/8RR/afib/AKFu3/8ABkP/AIigCPwT/wAge+/7DGo/+lctdJXAeENR8QppV6IdAglU6rfkk6gFwxupSw+52ORnvjNb/wDafib/AKFu3/8ABkP/AIigDoKK5/8AtPxN/wBC3b/+DIf/ABFH9p+Jv+hbt/8AwZD/AOIoA6Ciuf8A7T8Tf9C3b/8AgyH/AMRR/afib/oW7f8A8GQ/+IoA6Ciuf/tPxN/0Ldv/AODIf/EUf2n4m/6Fu3/8GQ/+IoAt+Jv+RU1j/rxn/wDQDWjB/wAe8X+4P5VyPiLUvEbeGdVWTw9bpGbOYMw1EHaNhycbOavw6n4l8iPHhu3I2j/mJD0/3KAOjorn/wC0/E3/AELdv/4Mh/8AEUf2n4m/6Fu3/wDBkP8A4igDoKK5/wDtPxN/0Ldv/wCDIf8AxFH9p+Jv+hbt/wDwZD/4igDoKK5/+0/E3/Qt2/8A4Mh/8RR/afib/oW7f/wZD/4igDoK5Tx5/wAeGmf9f3/tGWrf9p+Jv+hbt/8AwZD/AOIrn/Fd7rNxDpqX+jw2kP2zPmJeCU58qTjG0fnQBr/Dj/kQtM/7a/8Ao166muW+HH/IhaZ/21/9GvXU0AFc/pn/ACOviD/rjafykroK5/TP+R18Qf8AXG0/lJQB0FFFFABRRRQBz/gf/kStK/64/wBTXQVz/gf/AJErSv8Arj/U10FABRRRQAUUUUAFFFFAHP8Agf8A5ErSv+uP9TXQVz/gf/kStK/64/1NdBQAVHP/AMe8v+4f5VJUc/8Ax7y/7h/lQBh+BP8Aknnhr/sFWv8A6KWugrn/AAJ/yTzw1/2CrX/0UtdBQAUUUUAFFFFABRRRQAUUUUAFFFFABRRRQAUUUUAFFFFABRRRQAUUUUAFFFFABRRRQBz/AIn/AOPjw/8A9hWP/wBFyV0Fc/4n/wCPjw//ANhWP/0XJXQUAFFFFABRRRQAUUUUAVNV/wCQPe/9e8n/AKCaq+Gf+RU0f/rxg/8AQBVrVf8AkD3v/XvJ/wCgmqvhn/kVNH/68YP/AEAUAatFFFABRRRQAUUUUAFFFFABRRRQAVzfxB/5Jz4k/wCwZcf+izXSVzfxB/5Jz4k/7Blx/wCizQB0lFFFABRRRQAUUUUAFFFFABRRRQAUUUUAcv4+/wCRetf+wrp//pXFXUVy/j7/AJF61/7Cun/+lcVdRQAUUUUAFFFFABRRRQAUUUUAFFFFAEc//HvL/uH+VYfgT/knnhr/ALBVr/6KWtyf/j3l/wBw/wAqw/An/JPPDX/YKtf/AEUtAHQUUUUAFFFFABXPyf8AJQ4P+wVJ/wCjUroK5+T/AJKHB/2CpP8A0alAHQUUUUAFFFFABRRRQAUUUUAFFFFABRRRQAUUUUAFFFFABRRRQBzfgn/kD33/AGGNR/8ASuWukrm/BP8AyB77/sMaj/6Vy10lABRRRQAUUUUAFFFFAGV4m/5FTWP+vGf/ANANaMH/AB7xf7g/lWd4m/5FTWP+vGf/ANANaMH/AB7xf7g/lQBJRRRQAUUUUAFFFFABXKePP+PDTP8Ar+/9oy11dcp48/48NM/6/v8A2jLQA74cf8iFpn/bX/0a9dTXnPgWy8USeDrF7HXNLt7YmXy4pdLeVlHmN1YTqD+Qrov7P8Zf9DHo3/glk/8AkmgDpK5/TP8AkdfEH/XG0/lJUf8AZ/jL/oY9G/8ABLJ/8k1iadY+LD4u1tU1/SVmEVt5jnSHKsMPjA+0cY57nPtQB39Fc3/Z/jL/AKGPRv8AwSyf/JNH9n+Mv+hj0b/wSyf/ACTQB0lFc3/Z/jL/AKGPRv8AwSyf/JNH9n+Mv+hj0b/wSyf/ACTQBJ4H/wCRK0r/AK4/1NdBXAeD7HxY/hHTWt9f0mOExfKj6Q7sBk9T9oGfyFbf9n+Mv+hj0b/wSyf/ACTQB0lFc3/Z/jL/AKGPRv8AwSyf/JNH9n+Mv+hj0b/wSyf/ACTQB0lFc3/Z/jL/AKGPRv8AwSyf/JNH9n+Mv+hj0b/wSyf/ACTQB0lFc3/Z/jL/AKGPRv8AwSyf/JNH9n+Mv+hj0b/wSyf/ACTQBJ4H/wCRK0r/AK4/1NdBXAeD7HxY/hHTWt9f0mOExfKj6Q7sBk9T9oGfyFbf9n+Mv+hj0b/wSyf/ACTQB0lRz/8AHvL/ALh/lXP/ANn+Mv8AoY9G/wDBLJ/8k0ybT/GPkSZ8RaORtOf+JNJ6f9fNAE/gT/knnhr/ALBVr/6KWugrgPBlj4sfwN4fa21/SYoDptsY45NId2VfKXALC4GSB3wM+grb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Okorm/7P8Zf9DHo3/glk/8Akmj+z/GX/Qx6N/4JZP8A5JoA6Siub/s/xl/0Mejf+CWT/wCSaP7P8Zf9DHo3/glk/wDkmgDpKK5v+z/GX/Qx6N/4JZP/AJJo/s/xl/0Mejf+CWT/AOSaAJPE/wDx8eH/APsKx/8AouSugrgPEVj4sWfRPO1/SXJ1JBHt0h12tsfk/wCkHI68cfWtv+z/ABl/0Mejf+CWT/5JoA6Siub/ALP8Zf8AQx6N/wCCWT/5Jo/s/wAZf9DHo3/glk/+SaAOkorm/wCz/GX/AEMejf8Aglk/+SaP7P8AGX/Qx6N/4JZP/kmgDpKK5v8As/xl/wBDHo3/AIJZP/kmj+z/ABl/0Mejf+CWT/5JoA2dV/5A97/17yf+gmqvhn/kVNH/AOvGD/0AVjalYeMBpd2X8Q6OyeS+4DRpASNp7/aOKr+HrDxc3hrSjD4g0hIjZwlFbR5GKjYMAn7QMn3wKAO2orm/7P8AGX/Qx6N/4JZP/kmj+z/GX/Qx6N/4JZP/AJJoA6Siub/s/wAZf9DHo3/glk/+SaP7P8Zf9DHo3/glk/8AkmgDpKK5v+z/ABl/0Mejf+CWT/5Jo/s/xl/0Mejf+CWT/wCSaAOkorm/7P8AGX/Qx6N/4JZP/kmj+z/GX/Qx6N/4JZP/AJJoA6Siub/s/wAZf9DHo3/glk/+SaP7P8Zf9DHo3/glk/8AkmgDpK5v4g/8k58Sf9gy4/8ARZo/s/xl/wBDHo3/AIJZP/kmsDxxY+K08B6+11r2lS240+cyRx6S6My7DkBjcHB98H6UAeh0Vzf9n+Mv+hj0b/wSyf8AyTR/Z/jL/oY9G/8ABLJ/8k0AdJRXN/2f4y/6GPRv/BLJ/wDJNH9n+Mv+hj0b/wAEsn/yTQB0lFc3/Z/jL/oY9G/8Esn/AMk0f2f4y/6GPRv/AASyf/JNAHSUVzf9n+Mv+hj0b/wSyf8AyTR/Z/jL/oY9G/8ABLJ/8k0AdJRXN/2f4y/6GPRv/BLJ/wDJNH9n+Mv+hj0b/wAEsn/yTQB0lFc3/Z/jL/oY9G/8Esn/AMk0f2f4y/6GPRv/AASyf/JNAEfj7/kXrX/sK6f/AOlcVdRXnPjWy8VJodubnXtKlT+0rEBY9JdCGNzHtOTOeAcEjHIGMjOa6L+z/GX/AEMejf8Aglk/+SaAOkorm/7P8Zf9DHo3/glk/wDkmj+z/GX/AEMejf8Aglk/+SaAOkorm/7P8Zf9DHo3/glk/wDkmj+z/GX/AEMejf8Aglk/+SaAOkorm/7P8Zf9DHo3/glk/wDkmj+z/GX/AEMejf8Aglk/+SaAOkorm/7P8Zf9DHo3/glk/wDkmj+z/GX/AEMejf8Aglk/+SaAOkorm/7P8Zf9DHo3/glk/wDkmj+z/GX/AEMejf8Aglk/+SaAOgn/AOPeX/cP8qw/An/JPPDX/YKtf/RS1BNp/jHyJM+ItHI2nP8AxJpPT/r5rH8GWPix/A3h9rbX9JigOm2xjjk0h3ZV8pcAsLgZIHfAz6CgDv6K5v8As/xl/wBDHo3/AIJZP/kmj+z/ABl/0Mejf+CWT/5JoA6Siub/ALP8Zf8AQx6N/wCCWT/5Jo/s/wAZf9DHo3/glk/+SaAOkrn5P+Shwf8AYKk/9GpUf9n+Mv8AoY9G/wDBLJ/8k1iPY+LP+E6hU6/pPn/2bIRJ/ZD7dvmpkbftHXOOc/hQB39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B0lFc3/Z/jL/AKGPRv8AwSyf/JNH9n+Mv+hj0b/wSyf/ACTQAeCf+QPff9hjUf8A0rlrpK888IWPit9KvDb69pUaDVb8MH0l3JYXUu45+0DAJyQOwOMnGTv/ANn+Mv8AoY9G/wDBLJ/8k0AdJRXN/wBn+Mv+hj0b/wAEsn/yTR/Z/jL/AKGPRv8AwSyf/JNAHSUVzf8AZ/jL/oY9G/8ABLJ/8k0f2f4y/wChj0b/AMEsn/yTQB0lFc3/AGf4y/6GPRv/AASyf/JNH9n+Mv8AoY9G/wDBLJ/8k0AX/E3/ACKmsf8AXjP/AOgGtGD/AI94v9wfyrjfENh4uXw1qpm8QaQ8Qs5i6ro8ilhsOQD9oOD74NX4dP8AGPkR48RaOBtGP+JNJ6f9fNAHT0Vzf9n+Mv8AoY9G/wDBLJ/8k0f2f4y/6GPRv/BLJ/8AJNAHSUVzf9n+Mv8AoY9G/wDBLJ/8k0f2f4y/6GPRv/BLJ/8AJNAHSUVzf9n+Mv8AoY9G/wDBLJ/8k0f2f4y/6GPRv/BLJ/8AJNAHSVynjz/jw0z/AK/v/aMtT/2f4y/6GPRv/BLJ/wDJNYHim18Qwxaa2qavp93b/a8CO3054G3eVJg7jM/HXjH40AbXw4/5ELTP+2v/AKNeuprlvhx/yIWmf9tf/Rr11NABXP6Z/wAjr4g/642n8pK6Cuf0z/kdfEH/AFxtP5SUAdBRRRQAUUUUAc/4H/5ErSv+uP8AU10Fc/4H/wCRK0r/AK4/1NdBQAUUUUAFFFFABRRRQBz/AIH/AORK0r/rj/U10Fc/4H/5ErSv+uP9TXQUAFRz/wDHvL/uH+VSVHP/AMe8v+4f5UAYfgT/AJJ54a/7BVr/AOilroK5/wACf8k88Nf9gq1/9FLXQUAFFFFABRRRQAUUUUAFFFFABRRRQAUUUUAFFFFABRRRQAUUUUAFFFFABRRRQAUUUUAc/wCJ/wDj48P/APYVj/8ARcldBXP+J/8Aj48P/wDYVj/9FyV0FABRRRQAUUUUAFFFFAFTVf8AkD3v/XvJ/wCgmqvhn/kVNH/68YP/AEAVa1X/AJA97/17yf8AoJqr4Z/5FTR/+vGD/wBAFAGrRRRQAUUUUAFFFFABRRRQAUUUUAFc38Qf+Sc+JP8AsGXH/os10lc38Qf+Sc+JP+wZcf8Aos0AdJRRRQAUUUUAFFFFABRRRQAUUUUAFFFFAHL+Pv8AkXrX/sK6f/6VxV1Fcv4+/wCRetf+wrp//pXFXUUAFFFFABRRRQAUUUUAFFFFABRRRQBHP/x7y/7h/lWH4E/5J54a/wCwVa/+ilrcn/495f8AcP8AKsPwJ/yTzw1/2CrX/wBFLQB0FFFFABRRRQAVz8n/ACUOD/sFSf8Ao1K6Cufk/wCShwf9gqT/ANGpQB0FFFFABRRRQAUUUUAFFFFABRRRQAUUUUAFFFFABRRRQAUUUUAc34J/5A99/wBhjUf/AErlrpK5vwT/AMge+/7DGo/+lctdJQAUUUUAFFFFABRRRQBleJv+RU1j/rxn/wDQDWjB/wAe8X+4P5VneJv+RU1j/rxn/wDQDWjB/wAe8X+4P5UASUUUUAFFFFABRRRQAVynjz/jw0z/AK/v/aMtdXXKePP+PDTP+v7/ANoy0AO+HH/IhaZ/21/9GvXU1554E8ORXngywuG1PVoi5lOyG+dEH7xuig4FdH/wicP/AEGNc/8ABjJ/jQB0Fc/pn/I6+IP+uNp/KSj/AIROH/oMa5/4MZP8aw9O8MRP4u1yL+1dZASG1O4X7hjkSdTnnpxQB3lFc/8A8InD/wBBjXP/AAYyf40f8InD/wBBjXP/AAYyf40AdBRXP/8ACJw/9BjXP/BjJ/jR/wAInD/0GNc/8GMn+NAB4H/5ErSv+uP9TXQVwfg7wxFP4R0yU6rrKFoc7Y791UcnoAeK3P8AhE4f+gxrn/gxk/xoA6Ciuf8A+ETh/wCgxrn/AIMZP8aP+ETh/wCgxrn/AIMZP8aAOgorn/8AhE4f+gxrn/gxk/xo/wCETh/6DGuf+DGT/GgDoKK5/wD4ROH/AKDGuf8Agxk/xo/4ROH/AKDGuf8Agxk/xoAPA/8AyJWlf9cf6mugrg/B3hiKfwjpkp1XWULQ52x37qo5PQA8Vuf8InD/ANBjXP8AwYyf40AdBUc//HvL/uH+VYf/AAicP/QY1z/wYyf40yfwnCIJD/bGufdPXUZPT60AP8Cf8k88Nf8AYKtf/RS10FcH4L8MRXHgXw9MdV1lDJpls5SO/dVXMSnAAPA9q3P+ETh/6DGuf+DGT/GgDoKK5/8A4ROH/oMa5/4MZP8AGj/hE4f+gxrn/gxk/wAaAOgorn/+ETh/6DGuf+DGT/Gj/hE4f+gxrn/gxk/xoA6Ciuf/AOETh/6DGuf+DGT/ABo/4ROH/oMa5/4MZP8AGgDoKK5//hE4f+gxrn/gxk/xo/4ROH/oMa5/4MZP8aAOgorn/wDhE4f+gxrn/gxk/wAaP+ETh/6DGuf+DGT/ABoA6Ciuf/4ROH/oMa5/4MZP8aP+ETh/6DGuf+DGT/GgDoKK5/8A4ROH/oMa5/4MZP8AGj/hE4f+gxrn/gxk/wAaAOgorn/+ETh/6DGuf+DGT/Gj/hE4f+gxrn/gxk/xoA6Ciuf/AOETh/6DGuf+DGT/ABo/4ROH/oMa5/4MZP8AGgDoKK5//hE4f+gxrn/gxk/xo/4ROH/oMa5/4MZP8aAOgorn/wDhE4f+gxrn/gxk/wAaP+ETh/6DGuf+DGT/ABoA6Ciuf/4ROH/oMa5/4MZP8aP+ETh/6DGuf+DGT/GgA8T/APHx4f8A+wrH/wCi5K6CuD8ReGIop9DA1XWW36mifPfucfJJyOeDx1rc/wCETh/6DGuf+DGT/GgDoKK5/wD4ROH/AKDGuf8Agxk/xo/4ROH/AKDGuf8Agxk/xoA6Ciuf/wCETh/6DGuf+DGT/Gj/AIROH/oMa5/4MZP8aAOgorn/APhE4f8AoMa5/wCDGT/Gj/hE4f8AoMa5/wCDGT/GgDV1X/kD3v8A17yf+gmqvhn/AJFTR/8Arxg/9AFZWpeFYU0q8b+19bOIHODqEhB+U+9V/DvhaKXwzpUh1bWlL2cLbU1CQAZQcAZ4FAHZUVz/APwicP8A0GNc/wDBjJ/jR/wicP8A0GNc/wDBjJ/jQB0FFc//AMInD/0GNc/8GMn+NH/CJw/9BjXP/BjJ/jQB0FFc/wD8InD/ANBjXP8AwYyf40f8InD/ANBjXP8AwYyf40AdBRXP/wDCJw/9BjXP/BjJ/jR/wicP/QY1z/wYyf40AdBRXP8A/CJw/wDQY1z/AMGMn+NH/CJw/wDQY1z/AMGMn+NAHQVzfxB/5Jz4k/7Blx/6LNSf8InD/wBBjXP/AAYyf41geOfDMVt4C8QTjVdYkMenztskv3ZWwh4IJ5HtQB39Fc//AMInD/0GNc/8GMn+NH/CJw/9BjXP/BjJ/jQB0FFc/wD8InD/ANBjXP8AwYyf40f8InD/ANBjXP8AwYyf40AdBRXP/wDCJw/9BjXP/BjJ/jR/wicP/QY1z/wYyf40AdBRXP8A/CJw/wDQY1z/AMGMn+NH/CJw/wDQY1z/AMGMn+NAHQUVz/8AwicP/QY1z/wYyf40f8InD/0GNc/8GMn+NAHQUVz/APwicP8A0GNc/wDBjJ/jR/wicP8A0GNc/wDBjJ/jQBX8ff8AIvWv/YV0/wD9K4q6ivPPG3hqK30O3carrD51OxTEl87Dm5jGcE9RnIPY10f/AAicP/QY1z/wYyf40AdBRXP/APCJw/8AQY1z/wAGMn+NH/CJw/8AQY1z/wAGMn+NAHQUVz//AAicP/QY1z/wYyf40f8ACJw/9BjXP/BjJ/jQB0FFc/8A8InD/wBBjXP/AAYyf40f8InD/wBBjXP/AAYyf40AdBRXP/8ACJw/9BjXP/BjJ/jR/wAInD/0GNc/8GMn+NAHQUVz/wDwicP/AEGNc/8ABjJ/jR/wicP/AEGNc/8ABjJ/jQBuT/8AHvL/ALh/lWH4E/5J54a/7BVr/wCilpk/hOEQSH+2Nc+6euoyen1rG8F+GIrjwL4emOq6yhk0y2cpHfuqrmJTgAHge1AHeUVz/wDwicP/AEGNc/8ABjJ/jR/wicP/AEGNc/8ABjJ/jQB0FFc//wAInD/0GNc/8GMn+NH/AAicP/QY1z/wYyf40AdBXPyf8lDg/wCwVJ/6NSj/AIROH/oMa5/4MZP8aw38MRf8J1BD/aus4OmSPv8At77v9agxnPT2oA7yiuf/AOETh/6DGuf+DGT/ABo/4ROH/oMa5/4MZP8AGgDoKK5//hE4f+gxrn/gxk/xo/4ROH/oMa5/4MZP8aAOgorn/wDhE4f+gxrn/gxk/wAaP+ETh/6DGuf+DGT/ABoA6Ciuf/4ROH/oMa5/4MZP8aP+ETh/6DGuf+DGT/GgDoKK5/8A4ROH/oMa5/4MZP8AGj/hE4f+gxrn/gxk/wAaAOgorn/+ETh/6DGuf+DGT/Gj/hE4f+gxrn/gxk/xoA6Ciuf/AOETh/6DGuf+DGT/ABo/4ROH/oMa5/4MZP8AGgDoKK5//hE4f+gxrn/gxk/xo/4ROH/oMa5/4MZP8aAOgorn/wDhE4f+gxrn/gxk/wAaP+ETh/6DGuf+DGT/ABoAj8E/8ge+/wCwxqP/AKVy10lcB4Q8MxT6VesdV1hNuq36Yjv3UHbdSjJ56nGSe5ya3/8AhE4f+gxrn/gxk/xoA6Ciuf8A+ETh/wCgxrn/AIMZP8aP+ETh/wCgxrn/AIMZP8aAOgorn/8AhE4f+gxrn/gxk/xo/wCETh/6DGuf+DGT/GgDoKK5/wD4ROH/AKDGuf8Agxk/xo/4ROH/AKDGuf8Agxk/xoAt+Jv+RU1j/rxn/wDQDWjB/wAe8X+4P5VyPiLwtFF4Z1WQatrTFLOZtr6hIQcIeCM8ir8PhOEwRn+2Nc+6Omoyen1oA6Oiuf8A+ETh/wCgxrn/AIMZP8aP+ETh/wCgxrn/AIMZP8aAOgorn/8AhE4f+gxrn/gxk/xo/wCETh/6DGuf+DGT/GgDoKK5/wD4ROH/AKDGuf8Agxk/xo/4ROH/AKDGuf8Agxk/xoA6CuU8ef8AHhpn/X9/7Rlq3/wicP8A0GNc/wDBjJ/jXP8AivQo9Nh02ddQ1O4JvNuy5u3kX/VSc4PegDX+HH/IhaZ/21/9GvXU1y3w4/5ELTP+2v8A6NeupoAK5/TP+R18Qf8AXG0/lJXQVz+mf8jr4g/642n8pKAOgooooAKKKKAOf8D/APIlaV/1x/qa6Cuf8D/8iVpX/XH+proKACiiigAooooAKKKKAOf8D/8AIlaV/wBcf6mugrn/AAP/AMiVpX/XH+pro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Bvw6miXwHpoaRAR5vBYf89XrqfPh/56x/8AfQrgPAnhDwzqHgywu73w7pNzcyGUvNNZRu7HzGHJK5NdH/wgng//AKFTQ/8AwXQ//E0Abnnw/wDPWP8A76FYGmTRf8Jpr581MGG0/iHpJT/+EE8H/wDQqaH/AOC6H/4msPTvBfhV/F2uQP4a0Zoo4bUpGbCIqhIkzgbeM4GfpQB3Hnw/89Y/++hR58P/AD1j/wC+hWH/AMIJ4P8A+hU0P/wXQ/8AxNH/AAgng/8A6FTQ/wDwXQ//ABNAG558P/PWP/voUefD/wA9Y/8AvoVh/wDCCeD/APoVND/8F0P/AMTR/wAIJ4P/AOhU0P8A8F0P/wATQAzwRNEPBelAyoD5P94eprf8+H/nrH/30K4fwd4L8K3XhHTJ7jw1o0srw5aSSwiZmOT1JXmtz/hBPB//AEKmh/8Aguh/+JoA3PPh/wCesf8A30KPPh/56x/99CsP/hBPB/8A0Kmh/wDguh/+Jo/4QTwf/wBCpof/AILof/iaANzz4f8AnrH/AN9Cjz4f+esf/fQrD/4QTwf/ANCpof8A4Lof/iaP+EE8H/8AQqaH/wCC6H/4mgDc8+H/AJ6x/wDfQo8+H/nrH/30Kw/+EE8H/wDQqaH/AOC6H/4mj/hBPB//AEKmh/8Aguh/+JoAZ4ImiHgvSgZUB8n+8PU1v+fD/wA9Y/8AvoVw/g7wX4VuvCOmT3HhrRpZXhy0klhEzMcnqSvNbn/CCeD/APoVND/8F0P/AMTQBuefD/z1j/76FRzzw/Z5f3sf3D/EPSsf/hBPB/8A0Kmh/wDguh/+Jpk/gXwgIJCPCuhghTgjT4vT/doAPAs0Q+HvhoGVARpVrkFh/wA8lrf8+H/nrH/30K4fwX4L8K3XgXw9cXHhrRpp5dMtnkkksImZ2MSkkkrkknnNbn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AzxPNEbjQMSpxqsf8Q/55yVv+fD/AM9Y/wDvoVw/iLwX4Vgn0MQ+GtGjEmpojhLCIb12SHBwvI4HHtW5/wAIJ4P/AOhU0P8A8F0P/wATQBuefD/z1j/76FHnw/8APWP/AL6FYf8Awgng/wD6FTQ//BdD/wDE0f8ACCeD/wDoVND/APBdD/8AE0Abnnw/89Y/++hR58P/AD1j/wC+hWH/AMIJ4P8A+hU0P/wXQ/8AxNH/AAgng/8A6FTQ/wDwXQ//ABNAG558P/PWP/voUefD/wA9Y/8AvoVh/wDCCeD/APoVND/8F0P/AMTR/wAIJ4P/AOhU0P8A8F0P/wATQBo6pPD/AGRe/vU/1D/xD+6areGZ4h4U0cGVM/YYf4h/cFZupeB/CMelXjp4W0RWWByGGnxAg7Tz92q/h3wT4Tn8M6VLL4Y0WSR7OFnd7CIliUBJJ28mgDrvPh/56x/99Cjz4f8AnrH/AN9CsP8A4QTwf/0Kmh/+C6H/AOJo/wCEE8H/APQqaH/4Lof/AImgDc8+H/nrH/30KPPh/wCesf8A30Kw/wDhBPB//QqaH/4Lof8A4mj/AIQTwf8A9Cpof/guh/8AiaANzz4f+esf/fQo8+H/AJ6x/wDfQrD/AOEE8H/9Cpof/guh/wDiaP8AhBPB/wD0Kmh/+C6H/wCJoA3PPh/56x/99Cjz4f8AnrH/AN9CsP8A4QTwf/0Kmh/+C6H/AOJo/wCEE8H/APQqaH/4Lof/AImgDc8+H/nrH/30KPPh/wCesf8A30Kw/wDhBPB//QqaH/4Lof8A4mj/AIQTwf8A9Cpof/guh/8AiaANzz4f+esf/fQrnPiBNEfh14kAlQk6bcYAYf8APM1P/wAIJ4P/AOhU0P8A8F0P/wATWB458GeFrTwF4gubbw1o8M8WnzvHLHYxKyMEJBBC5BHrQB3fnw/89Y/++hR58P8Az1j/AO+hWH/wgng//oVND/8ABdD/APE0f8IJ4P8A+hU0P/wXQ/8AxNAG558P/PWP/voUefD/AM9Y/wDvoVh/8IJ4P/6FTQ//AAXQ/wDxNH/CCeD/APoVND/8F0P/AMTQBuefD/z1j/76FHnw/wDPWP8A76FYf/CCeD/+hU0P/wAF0P8A8TR/wgng/wD6FTQ//BdD/wDE0Abnnw/89Y/++hR58P8Az1j/AO+hWH/wgng//oVND/8ABdD/APE0f8IJ4P8A+hU0P/wXQ/8AxNAG558P/PWP/voUefD/AM9Y/wDvoVh/8IJ4P/6FTQ//AAXQ/wDxNH/CCeD/APoVND/8F0P/AMTQBuefD/z1j/76FHnw/wDPWP8A76FYf/CCeD/+hU0P/wAF0P8A8TR/wgng/wD6FTQ//BdD/wDE0AVPHs0R8P2wEqH/AImun9GH/P1FXT+fD/z1j/76FcB428G+F7TQ7eS28N6PC51OxQtHYxKSrXMasMhehBII7g10f/CCeD/+hU0P/wAF0P8A8TQBuefD/wA9Y/8AvoUefD/z1j/76FYf/CCeD/8AoVND/wDBdD/8TR/wgng//oVND/8ABdD/APE0Abnnw/8APWP/AL6FHnw/89Y/++hWH/wgng//AKFTQ/8AwXQ//E0f8IJ4P/6FTQ//AAXQ/wDxNAG558P/AD1j/wC+hR58P/PWP/voVh/8IJ4P/wChU0P/AMF0P/xNH/CCeD/+hU0P/wAF0P8A8TQBuefD/wA9Y/8AvoUefD/z1j/76FYf/CCeD/8AoVND/wDBdD/8TR/wgng//oVND/8ABdD/APE0Abnnw/8APWP/AL6FHnw/89Y/++hWH/wgng//AKFTQ/8AwXQ//E0f8IJ4P/6FTQ//AAXQ/wDxNAGxPPD9nl/ex/cP8Q9KxPAs0Q+HvhoGVARpVrkFh/zyWifwL4QEEhHhXQwQpwRp8Xp/u1jeC/BfhW68C+Hri48NaNNPLpls8kklhEzOxiUkklckk85oA7jz4f8AnrH/AN9Cjz4f+esf/fQrD/4QTwf/ANCpof8A4Lof/iaP+EE8H/8AQqaH/wCC6H/4mgDc8+H/AJ6x/wDfQo8+H/nrH/30Kw/+EE8H/wDQqaH/AOC6H/4mj/hBPB//AEKmh/8Aguh/+JoA3PPh/wCesf8A30KwHmi/4WFAfNTH9lSc7h/z1Sn/APCCeD/+hU0P/wAF0P8A8TWG/gvwqPHcFv8A8I1o3kHTJHMf2CLaWEqAHG3GcEjPvQB3Hnw/89Y/++hR58P/AD1j/wC+hWH/AMIJ4P8A+hU0P/wXQ/8AxNH/AAgng/8A6FTQ/wDwXQ//ABNAG558P/PWP/voUefD/wA9Y/8AvoVh/wDCCeD/APoVND/8F0P/AMTR/wAIJ4P/AOhU0P8A8F0P/wATQBuefD/z1j/76FHnw/8APWP/AL6FYf8Awgng/wD6FTQ//BdD/wDE0f8ACCeD/wDoVND/APBdD/8AE0Abnnw/89Y/++hR58P/AD1j/wC+hWH/AMIJ4P8A+hU0P/wXQ/8AxNH/AAgng/8A6FTQ/wDwXQ//ABNAG558P/PWP/voUefD/wA9Y/8AvoVh/wDCCeD/APoVND/8F0P/AMTR/wAIJ4P/AOhU0P8A8F0P/wATQBuefD/z1j/76FHnw/8APWP/AL6FYf8Awgng/wD6FTQ//BdD/wDE0f8ACCeD/wDoVND/APBdD/8AE0Abnnw/89Y/++hR58P/AD1j/wC+hWH/AMIJ4P8A+hU0P/wXQ/8AxNH/AAgng/8A6FTQ/wDwXQ//ABNAG558P/PWP/voUefD/wA9Y/8AvoVh/wDCCeD/APoVND/8F0P/AMTR/wAIJ4P/AOhU0P8A8F0P/wATQBuefD/z1j/76FHnw/8APWP/AL6FYf8Awgng/wD6FTQ//BdD/wDE0f8ACCeD/wDoVND/APBdD/8AE0AQeCpoho99mVB/xONR/iH/AD9y10fnw/8APWP/AL6FcJ4Q8GeFrnSr17jw1o8rLqt/GrSWMTEKt1KqqMr0AAAHYACt/wD4QTwf/wBCpof/AILof/iaANzz4f8AnrH/AN9Cjz4f+esf/fQrD/4QTwf/ANCpof8A4Lof/iaP+EE8H/8AQqaH/wCC6H/4mgDc8+H/AJ6x/wDfQo8+H/nrH/30Kw/+EE8H/wDQqaH/AOC6H/4mj/hBPB//AEKmh/8Aguh/+JoA3PPh/wCesf8A30KPPh/56x/99CsP/hBPB/8A0Kmh/wDguh/+Jo/4QTwf/wBCpof/AILof/iaALHiaeI+FNYAlTP2Gb+If3DWhBPD9ni/ex/cH8Q9K5XxF4J8JweGdVli8MaLHIlnMyOlhECpCEgg7eDV+HwL4QMEZPhXQySoyTp8Xp/u0Ab/AJ8P/PWP/voUefD/AM9Y/wDvoVh/8IJ4P/6FTQ//AAXQ/wDxNH/CCeD/APoVND/8F0P/AMTQBuefD/z1j/76FHnw/wDPWP8A76FYf/CCeD/+hU0P/wAF0P8A8TR/wgng/wD6FTQ//BdD/wDE0Abnnw/89Y/++hR58P8Az1j/AO+hWH/wgng//oVND/8ABdD/APE0f8IJ4P8A+hU0P/wXQ/8AxNAG558P/PWP/voVyvjqWN7HTArqx+3dAc/8sZavf8IJ4P8A+hU0P/wXQ/8AxNc/4r8MaBpEOm3OmaHpllObzYZba0jjbaYpMjKgHHAoA1/hx/yIWmf9tf8A0a9dTXLfDj/kQtM/7a/+jXrqaACuf0z/AJHXxB/1xtP5SV0Fc/pn/I6+IP8ArjafykoA6CiiigAooooA5/wP/wAiVpX/AFx/qa6Cuf8AA/8AyJWlf9cf6mugoAKKKKACiiigAooooA5/wP8A8iVpX/XH+proK5/wP/yJWlf9cf6mugoAKjn/AOPeX/cP8qkqOf8A495f9w/yoAw/An/JPPDX/YKtf/RS10Fc/wCBP+SeeGv+wVa/+ilroKACiiigAooooAKKKKACiiigAooooAKKKKACiiigAooooAKKKKACiiigAooooAKKKKAOf8T/APHx4f8A+wrH/wCi5K6Cuf8AE/8Ax8eH/wDsKx/+i5K6CgAooooAKKKKACiiigCpqv8AyB73/r3k/wDQTVXwz/yKmj/9eMH/AKAKtar/AMge9/695P8A0E1V8M/8ipo//XjB/wCgCgDVooooAKKKKACiiigAooooAKKKKACub+IP/JOfEn/YMuP/AEWa6Sub+IP/ACTnxJ/2DLj/ANFmgDpKKKKACiiigAooooAKKKKACiiigAooooA5fx9/yL1r/wBhXT//AErirqK5fx9/yL1r/wBhXT//AErirqKACiiigAooooAKKKKACiiigAooooAjn/495f8AcP8AKsPwJ/yTzw1/2CrX/wBFLW5P/wAe8v8AuH+VYfgT/knnhr/sFWv/AKKWgDoKKKKACiiigArn5P8AkocH/YKk/wDRqV0Fc/J/yUOD/sFSf+jUoA6CiiigAooooAKKKKACiiigAooooAKKKKACiiigAooooAKKKKAOb8E/8ge+/wCwxqP/AKVy10lc34J/5A99/wBhjUf/AErlrpKACiiigAooooAKKKKAMrxN/wAiprH/AF4z/wDoBrRg/wCPeL/cH8qzvE3/ACKmsf8AXjP/AOgGtGD/AI94v9wfyoAkooooAKKKKACiiigArlPHn/Hhpn/X9/7Rlrq65Tx5/wAeGmf9f3/tGWgDnvBHjjQtM8IWVldSX4niMocR6ZcyL/rGPDLGVPXsa6H/AIWP4a/566l/4J7v/wCNU74cf8iFpn/bX/0a9dTQByn/AAsfw1/z11L/AME93/8AGqxNP8feH4/Fmt3DSah5csVsExpV0T8ofOQI8jqOvXtXo1c/pn/I6+IP+uNp/KSgCp/wsfw1/wA9dS/8E93/APGqP+Fj+Gv+eupf+Ce7/wDjVdXRQByn/Cx/DX/PXUv/AAT3f/xqj/hY/hr/AJ66l/4J7v8A+NV1dFAHnPhDx94fs/Cem280moCSOLDbdKunHU9xGQfwrb/4WP4a/wCeupf+Ce7/APjVW/A//IlaV/1x/qa6CgDlP+Fj+Gv+eupf+Ce7/wDjVH/Cx/DX/PXUv/BPd/8AxqurooA5T/hY/hr/AJ66l/4J7v8A+NUf8LH8Nf8APXUv/BPd/wDxqurooA5T/hY/hr/nrqX/AIJ7v/41R/wsfw1/z11L/wAE93/8arq6KAPOfCHj7w/Z+E9Nt5pNQEkcWG26VdOOp7iMg/hW3/wsfw1/z11L/wAE93/8aq34H/5ErSv+uP8AU10FAHKf8LH8Nf8APXUv/BPd/wDxqmTfEbw20EgEupZKkf8AIIu/T/rlXXVHP/x7y/7h/lQB574O8feH7PwRoFrNJqAlh023jcJpV043CNQcMsZBHHUEg1t/8LH8Nf8APXUv/BPd/wDxqrfgT/knnhr/ALBVr/6KWugoA5T/AIWP4a/566l/4J7v/wCNUf8ACx/DX/PXUv8AwT3f/wAarq6KAOU/4WP4a/566l/4J7v/AONUf8LH8Nf89dS/8E93/wDGq6uigDlP+Fj+Gv8AnrqX/gnu/wD41R/wsfw1/wA9dS/8E93/APGq6uigDlP+Fj+Gv+eupf8Agnu//jVH/Cx/DX/PXUv/AAT3f/xqurooA5T/AIWP4a/566l/4J7v/wCNUf8ACx/DX/PXUv8AwT3f/wAarq6KAOU/4WP4a/566l/4J7v/AONUf8LH8Nf89dS/8E93/wDGq6uigDlP+Fj+Gv8AnrqX/gnu/wD41R/wsfw1/wA9dS/8E93/APGq6uigDlP+Fj+Gv+eupf8Agnu//jVH/Cx/DX/PXUv/AAT3f/xqurooA5T/AIWP4a/566l/4J7v/wCNUf8ACx/DX/PXUv8AwT3f/wAarq6KAOU/4WP4a/566l/4J7v/AONUf8LH8Nf89dS/8E93/wDGq6uigDlP+Fj+Gv8AnrqX/gnu/wD41R/wsfw1/wA9dS/8E93/APGq6uigDlP+Fj+Gv+eupf8Agnu//jVH/Cx/DX/PXUv/AAT3f/xqurooA858Q+PvD9xPopjk1DEWpJI+7SrpflCOOMx8nkcDmtv/AIWP4a/566l/4J7v/wCNVb8T/wDHx4f/AOwrH/6LkroKAOU/4WP4a/566l/4J7v/AONUf8LH8Nf89dS/8E93/wDGq6uigDlP+Fj+Gv8AnrqX/gnu/wD41R/wsfw1/wA9dS/8E93/APGq6uigDlP+Fj+Gv+eupf8Agnu//jVH/Cx/DX/PXUv/AAT3f/xqurooA4vUfiJ4ck0u7jWXUtzQuBnSLsDJU9zFVfw/8QfDtv4b0uGSXUd8dpEjbdJumGQgBwRHg/UV2Oq/8ge9/wCveT/0E1V8M/8AIqaP/wBeMH/oAoAyf+Fj+Gv+eupf+Ce7/wDjVH/Cx/DX/PXUv/BPd/8AxqurooA5T/hY/hr/AJ66l/4J7v8A+NUf8LH8Nf8APXUv/BPd/wDxqurooA5T/hY/hr/nrqX/AIJ7v/41R/wsfw1/z11L/wAE93/8arq6KAOU/wCFj+Gv+eupf+Ce7/8AjVH/AAsfw1/z11L/AME93/8AGq6uigDlP+Fj+Gv+eupf+Ce7/wDjVH/Cx/DX/PXUv/BPd/8AxqurooA5T/hY/hr/AJ66l/4J7v8A+NVg+NvHugX3gXXrWCTUDLNYTRoH0u6QZKEDLNGAB7kgV6TXN/EH/knPiT/sGXH/AKLNAEH/AAsfw1/z11L/AME93/8AGqP+Fj+Gv+eupf8Agnu//jVdXRQByn/Cx/DX/PXUv/BPd/8Axqj/AIWP4a/566l/4J7v/wCNV1dFAHKf8LH8Nf8APXUv/BPd/wDxqj/hY/hr/nrqX/gnu/8A41XV0UAcp/wsfw1/z11L/wAE93/8ao/4WP4a/wCeupf+Ce7/APjVdXRQByn/AAsfw1/z11L/AME93/8AGqP+Fj+Gv+eupf8Agnu//jVdXRQByn/Cx/DX/PXUv/BPd/8Axqj/AIWP4a/566l/4J7v/wCNV1dFAHmfjPx5oF7olvFBJfl11KykO/S7pBtW5jY8tGBnAPHU9Bk10P8Awsfw1/z11L/wT3f/AMap/j7/AJF61/7Cun/+lcVdRQByn/Cx/DX/AD11L/wT3f8A8ao/4WP4a/566l/4J7v/AONV1dFAHKf8LH8Nf89dS/8ABPd//GqP+Fj+Gv8AnrqX/gnu/wD41XV0UAcp/wALH8Nf89dS/wDBPd//ABqj/hY/hr/nrqX/AIJ7v/41XV0UAcp/wsfw1/z11L/wT3f/AMao/wCFj+Gv+eupf+Ce7/8AjVdXRQByn/Cx/DX/AD11L/wT3f8A8ao/4WP4a/566l/4J7v/AONV1dFAHIzfEbw20EgEupZKkf8AIIu/T/rlWP4O8feH7PwRoFrNJqAlh023jcJpV043CNQcMsZBHHUEg16FP/x7y/7h/lWH4E/5J54a/wCwVa/+iloAqf8ACx/DX/PXUv8AwT3f/wAao/4WP4a/566l/wCCe7/+NV1dFAHKf8LH8Nf89dS/8E93/wDGqP8AhY/hr/nrqX/gnu//AI1XV0UAcp/wsfw1/wA9dS/8E93/APGqxH8feHz44huvM1DyhpskZP8AZV1ncZEP3fLzjjrjFejVz8n/ACUOD/sFSf8Ao1KAKn/Cx/DX/PXUv/BPd/8Axqj/AIWP4a/566l/4J7v/wCNV1dFAHKf8LH8Nf8APXUv/BPd/wDxqj/hY/hr/nrqX/gnu/8A41XV0UAcp/wsfw1/z11L/wAE93/8ao/4WP4a/wCeupf+Ce7/APjVdXRQByn/AAsfw1/z11L/AME93/8AGqP+Fj+Gv+eupf8Agnu//jVdXRQByn/Cx/DX/PXUv/BPd/8Axqj/AIWP4a/566l/4J7v/wCNV1dFAHKf8LH8Nf8APXUv/BPd/wDxqj/hY/hr/nrqX/gnu/8A41XV0UAcp/wsfw1/z11L/wAE93/8ao/4WP4a/wCeupf+Ce7/APjVdXRQByn/AAsfw1/z11L/AME93/8AGqP+Fj+Gv+eupf8Agnu//jVdXRQByn/Cx/DX/PXUv/BPd/8Axqj/AIWP4a/566l/4J7v/wCNV1dFAHm3hLx7oFppd5HNJqAZtUvpRt0u6cbWuZGHIjODgjI6jocGt7/hY/hr/nrqX/gnu/8A41U/gn/kD33/AGGNR/8ASuWukoA5T/hY/hr/AJ66l/4J7v8A+NUf8LH8Nf8APXUv/BPd/wDxqurooA5T/hY/hr/nrqX/AIJ7v/41R/wsfw1/z11L/wAE93/8arq6KAOU/wCFj+Gv+eupf+Ce7/8AjVH/AAsfw1/z11L/AME93/8AGq6uigDg/EHxB8O3HhvVIY5dR3yWkqLu0m6UZKEDJMeB9TV6H4jeG1gjBl1LIUD/AJBF36f9cq2fE3/Iqax/14z/APoBrRg/494v9wfyoA5j/hY/hr/nrqX/AIJ7v/41R/wsfw1/z11L/wAE93/8arq6KAOU/wCFj+Gv+eupf+Ce7/8AjVH/AAsfw1/z11L/AME93/8AGq6uigDlP+Fj+Gv+eupf+Ce7/wDjVH/Cx/DX/PXUv/BPd/8AxqurooA5T/hY/hr/AJ66l/4J7v8A+NVh+JfF2j64mm2lg940wu9+JtPnhXAik/idAO/TOa9HrlPHn/Hhpn/X9/7RloAd8OP+RC0z/tr/AOjXrqa5b4cf8iFpn/bX/wBGvXU0AFc/pn/I6+IP+uNp/KSugrn9M/5HXxB/1xtP5SUAdBRRRQAUUUUAc/4H/wCRK0r/AK4/1NdBXP8Agf8A5ErSv+uP9TXQUAFFFFABRRRQAUUUUAc/4H/5ErSv+uP9TXQVz/gf/kStK/64/wBTXQUAFRz/APHvL/uH+VSVHP8A8e8v+4f5UAYfgT/knnhr/sFWv/opa6Cuf8Cf8k88Nf8AYKtf/RS10FABRRRQAUUUUAFFFFABRRRQAUUUUAFFFFABRRRQAUUUUAFFFFABRRRQAUUUUAFFFFAHP+J/+Pjw/wD9hWP/ANFyV0Fc/wCJ/wDj48P/APYVj/8ARcldBQAUUUUAFFFFABRRRQBU1X/kD3v/AF7yf+gmqvhn/kVNH/68YP8A0AVa1X/kD3v/AF7yf+gmqvhn/kVNH/68YP8A0AUAatFFFABRRRQAUUUUAFFFFABRRRQAVzfxB/5Jz4k/7Blx/wCizXSVzfxB/wCSc+JP+wZcf+izQB0lFFFABRRRQAUUUUAFFFFABRRRQAUUUUAcv4+/5F61/wCwrp//AKVxV1Fcv4+/5F61/wCwrp//AKVxV1FABRRRQAUUUUAFFFFABRRRQAUUUUARz/8AHvL/ALh/lWH4E/5J54a/7BVr/wCilrcn/wCPeX/cP8qw/An/ACTzw1/2CrX/ANFLQB0FFFFABRRRQAVz8n/JQ4P+wVJ/6NSugrn5P+Shwf8AYKk/9GpQB0FFFFABRRRQAUUUUAFFFFABRRRQAUUUUAFFFFABRRRQAUUUUAc34J/5A99/2GNR/wDSuWukrm/BP/IHvv8AsMaj/wClctdJQAUUUUAFFFFABRRRQBleJv8AkVNY/wCvGf8A9ANaMH/HvF/uD+VZ3ib/AJFTWP8Arxn/APQDWjB/x7xf7g/lQBJRRRQAUUUUAFFFFABXKePP+PDTP+v7/wBoy11dcp48/wCPDTP+v7/2jLQBieBdb1S18HWMMHhTVLyJDKFnhntVV/3jcgPMrfmBXRf8JHrX/Qk6z/4E2X/x+ovhx/yIWmf9tf8A0a9dTQBzf/CR61/0JOs/+BNl/wDH6xNO1/Vl8Xa3IPCGrM7xWwaMXFpuTAfBJM2OfYnpziu/rn9M/wCR18Qf9cbT+UlAEf8Awketf9CTrP8A4E2X/wAfo/4SPWv+hJ1n/wACbL/4/XSUUAc3/wAJHrX/AEJOs/8AgTZf/H6P+Ej1r/oSdZ/8CbL/AOP10lFAHAeD9f1aHwjpscfhDVp0WLAkS4tArcnkBpgfzFbf/CR61/0JOs/+BNl/8fqTwP8A8iVpX/XH+proKAOb/wCEj1r/AKEnWf8AwJsv/j9H/CR61/0JOs/+BNl/8frpKKAOb/4SPWv+hJ1n/wACbL/4/R/wketf9CTrP/gTZf8Ax+ukooA5v/hI9a/6EnWf/Amy/wDj9H/CR61/0JOs/wDgTZf/AB+ukooA4Dwfr+rQ+EdNjj8IatOixYEiXFoFbk8gNMD+Yrb/AOEj1r/oSdZ/8CbL/wCP1J4H/wCRK0r/AK4/1NdBQBzf/CR61/0JOs/+BNl/8fpk3iLWTBID4K1gfKeftNn6f9d66eo5/wDj3l/3D/KgDhPBmv6tD4G8PxR+ENWnjTTbZVmjuLQLIBEuGAaYHB68gH1Arb/4SPWv+hJ1n/wJsv8A4/UngT/knnhr/sFWv/opa6CgDm/+Ej1r/oSdZ/8AAmy/+P0f8JHrX/Qk6z/4E2X/AMfrpKKAOb/4SPWv+hJ1n/wJsv8A4/R/wketf9CTrP8A4E2X/wAfrpKKAOb/AOEj1r/oSdZ/8CbL/wCP0f8ACR61/wBCTrP/AIE2X/x+ukooA5v/AISPWv8AoSdZ/wDAmy/+P0f8JHrX/Qk6z/4E2X/x+ukooA5v/hI9a/6EnWf/AAJsv/j9H/CR61/0JOs/+BNl/wDH66SigDm/+Ej1r/oSdZ/8CbL/AOP0f8JHrX/Qk6z/AOBNl/8AH66SigDm/wDhI9a/6EnWf/Amy/8Aj9H/AAketf8AQk6z/wCBNl/8frpKKAOb/wCEj1r/AKEnWf8AwJsv/j9H/CR61/0JOs/+BNl/8frpKKAOb/4SPWv+hJ1n/wACbL/4/R/wketf9CTrP/gTZf8Ax+ukooA5v/hI9a/6EnWf/Amy/wDj9H/CR61/0JOs/wDgTZf/AB+ukooA5v8A4SPWv+hJ1n/wJsv/AI/R/wAJHrX/AEJOs/8AgTZf/H66SigDm/8AhI9a/wChJ1n/AMCbL/4/R/wketf9CTrP/gTZf/H66SigDgPEWv6tJPohfwhq0WzUkZQ1xaHedj/KMTHn64HHWtv/AISPWv8AoSdZ/wDAmy/+P1J4n/4+PD//AGFY/wD0XJXQUAc3/wAJHrX/AEJOs/8AgTZf/H6P+Ej1r/oSdZ/8CbL/AOP10lFAHN/8JHrX/Qk6z/4E2X/x+j/hI9a/6EnWf/Amy/8Aj9dJRQBzf/CR61/0JOs/+BNl/wDH6P8AhI9a/wChJ1n/AMCbL/4/XSUUAcjqXiHWW0u7VvBesIDC4LG5s8D5TzxPVfw94g1iPw1pSJ4N1eVVs4QJFuLMBhsHIzODg+4rq9V/5A97/wBe8n/oJqr4Z/5FTR/+vGD/ANAFAFD/AISPWv8AoSdZ/wDAmy/+P0f8JHrX/Qk6z/4E2X/x+ukooA5v/hI9a/6EnWf/AAJsv/j9H/CR61/0JOs/+BNl/wDH66SigDm/+Ej1r/oSdZ/8CbL/AOP0f8JHrX/Qk6z/AOBNl/8AH66SigDm/wDhI9a/6EnWf/Amy/8Aj9H/AAketf8AQk6z/wCBNl/8frpKKAOb/wCEj1r/AKEnWf8AwJsv/j9H/CR61/0JOs/+BNl/8frpKKAOb/4SPWv+hJ1n/wACbL/4/WB4417Vp/AevxS+ENVt430+dWmkuLQrGCh+YhZicD2BNeh1zfxB/wCSc+JP+wZcf+izQAf8JHrX/Qk6z/4E2X/x+j/hI9a/6EnWf/Amy/8Aj9dJRQBzf/CR61/0JOs/+BNl/wDH6P8AhI9a/wChJ1n/AMCbL/4/XSUUAc3/AMJHrX/Qk6z/AOBNl/8AH6P+Ej1r/oSdZ/8AAmy/+P10lFAHN/8ACR61/wBCTrP/AIE2X/x+j/hI9a/6EnWf/Amy/wDj9dJRQBzf/CR61/0JOs/+BNl/8fo/4SPWv+hJ1n/wJsv/AI/XSUUAc3/wketf9CTrP/gTZf8Ax+j/AISPWv8AoSdZ/wDAmy/+P10lFAHnPjXXdWm0O3WXwjqtuo1KxYPJcWhBIuYyF+WYnJIwO2TyQOa6L/hI9a/6EnWf/Amy/wDj9R+Pv+Retf8AsK6f/wClcVdRQBzf/CR61/0JOs/+BNl/8fo/4SPWv+hJ1n/wJsv/AI/XSUUAc3/wketf9CTrP/gTZf8Ax+j/AISPWv8AoSdZ/wDAmy/+P10lFAHN/wDCR61/0JOs/wDgTZf/AB+j/hI9a/6EnWf/AAJsv/j9dJRQBzf/AAketf8AQk6z/wCBNl/8fo/4SPWv+hJ1n/wJsv8A4/XSUUAc3/wketf9CTrP/gTZf/H6P+Ej1r/oSdZ/8CbL/wCP10lFAHMTeItZMEgPgrWB8p5+02fp/wBd6x/Bmv6tD4G8PxR+ENWnjTTbZVmjuLQLIBEuGAaYHB68gH1Aru5/+PeX/cP8qw/An/JPPDX/AGCrX/0UtAEf/CR61/0JOs/+BNl/8fo/4SPWv+hJ1n/wJsv/AI/XSUUAc3/wketf9CTrP/gTZf8Ax+j/AISPWv8AoSdZ/wDAmy/+P10lFAHN/wDCR61/0JOs/wDgTZf/AB+sR9f1b/hOoZf+EQ1bzBpsi+T9otNxHmp82fOxjt1zz0rv65+T/kocH/YKk/8ARqUAR/8ACR61/wBCTrP/AIE2X/x+j/hI9a/6EnWf/Amy/wDj9dJRQBzf/CR61/0JOs/+BNl/8fo/4SPWv+hJ1n/wJsv/AI/XSUUAc3/wketf9CTrP/gTZf8Ax+j/AISPWv8AoSdZ/wDAmy/+P10lFAHN/wDCR61/0JOs/wDgTZf/AB+j/hI9a/6EnWf/AAJsv/j9dJRQBzf/AAketf8AQk6z/wCBNl/8fo/4SPWv+hJ1n/wJsv8A4/XSUUAc3/wketf9CTrP/gTZf/H6P+Ej1r/oSdZ/8CbL/wCP10lFAHN/8JHrX/Qk6z/4E2X/AMfo/wCEj1r/AKEnWf8AwJsv/j9dJRQBzf8Awketf9CTrP8A4E2X/wAfo/4SPWv+hJ1n/wACbL/4/XSUUAc3/wAJHrX/AEJOs/8AgTZf/H6P+Ej1r/oSdZ/8CbL/AOP10lFAHnnhDXtWh0q8WPwhqs4Oq37FkuLQAE3UpK/NMOQSQe2RwSOa3/8AhI9a/wChJ1n/AMCbL/4/R4J/5A99/wBhjUf/AErlrpKAOb/4SPWv+hJ1n/wJsv8A4/R/wketf9CTrP8A4E2X/wAfrpKKAOb/AOEj1r/oSdZ/8CbL/wCP0f8ACR61/wBCTrP/AIE2X/x+ukooA5v/AISPWv8AoSdZ/wDAmy/+P0f8JHrX/Qk6z/4E2X/x+ukooA4nxD4g1iTw1qqP4N1eJWs5gZGuLMhRsPJxOTgewq/D4i1kQRgeCtYPyjn7TZ+n/XetLxN/yKmsf9eM/wD6Aa0YP+PeL/cH8qAOf/4SPWv+hJ1n/wACbL/4/R/wketf9CTrP/gTZf8Ax+ukooA5v/hI9a/6EnWf/Amy/wDj9H/CR61/0JOs/wDgTZf/AB+ukooA5v8A4SPWv+hJ1n/wJsv/AI/R/wAJHrX/AEJOs/8AgTZf/H66SigDm/8AhI9a/wChJ1n/AMCbL/4/WB4p1fUb6LTYrrw5qGnR/a93nXE1uyk+VJxiOVjn8McV6HXKePP+PDTP+v7/ANoy0AO+HH/IhaZ/21/9GvXU1y3w4/5ELTP+2v8A6NeupoAK5/TP+R18Qf8AXG0/lJXQVz+mf8jr4g/642n8pKAOgooooAKKKKAOf8D/APIlaV/1x/qa6Cuf8D/8iVpX/XH+proKACiiigAooooAKKKKAOf8D/8AIlaV/wBcf6mugrn/AAP/AMiVpX/XH+proKACo5/+PeX/AHD/ACqSo5/+PeX/AHD/ACoAw/An/JPPDX/YKtf/AEUtdBXP+BP+SeeGv+wVa/8Aopa6CgAooooAKKKKACiiigAooooAKKKKACiiigAooooAKKKKACiiigAooooAKKKKACiiigDn/E//AB8eH/8AsKx/+i5K6Cuf8T/8fHh//sKx/wDouSugoAKKKKACiiigAooooAqar/yB73/r3k/9BNVfDP8AyKmj/wDXjB/6AKtar/yB73/r3k/9BNVfDP8AyKmj/wDXjB/6AKANWiiigAooooAKKKKACiiigAooooAK5v4g/wDJOfEn/YMuP/RZrpK5v4g/8k58Sf8AYMuP/RZoA6SiiigAooooAKKKKACiiigAooooAKKKKAOX8ff8i9a/9hXT/wD0rirqK5fx9/yL1r/2FdP/APSuKuooAKKKKACiiigAooooAKKKKACiiigCOf8A495f9w/yrD8Cf8k88Nf9gq1/9FLW5P8A8e8v+4f5Vh+BP+SeeGv+wVa/+iloA6CiiigAooooAK5+T/kocH/YKk/9GpXQVz8n/JQ4P+wVJ/6NSgDoKKKKACiiigAooooAKKKKACiiigAooooAKKKKACiiigAooooA5vwT/wAge+/7DGo/+lctdJXN+Cf+QPff9hjUf/SuWukoAKKKKACiiigAooooAyvE3/Iqax/14z/+gGtGD/j3i/3B/Ks7xN/yKmsf9eM//oBrRg/494v9wfyoAkooooAKKKKACiiigArlPHn/AB4aZ/1/f+0Za6uuU8ef8eGmf9f3/tGWgDnvBEPjNvCFkdNv9BjsyZfKW5spnkA8xvvFZQDznoBXQ/Z/iB/0E/DP/gvn/wDj1O+HH/IhaZ/21/8ARr11NAHKfZ/iB/0E/DP/AIL5/wD49WJp8Hjj/hLNbEeoeHROIrbzWaxnKkYfbtHnZHfOSe1ejVz+mf8AI6+IP+uNp/KSgCp9n+IH/QT8M/8Agvn/APj1H2f4gf8AQT8M/wDgvn/+PV1dFAHKfZ/iB/0E/DP/AIL5/wD49R9n+IH/AEE/DP8A4L5//j1dXRQB5z4Qg8cHwnpptNQ8OrB5XyLLYzswGT1ImAP5Vt/Z/iB/0E/DP/gvn/8Aj1W/A/8AyJWlf9cf6mugoA5T7P8AED/oJ+Gf/BfP/wDHqPs/xA/6Cfhn/wAF8/8A8erq6KAOU+z/ABA/6Cfhn/wXz/8Ax6j7P8QP+gn4Z/8ABfP/APHq6uigDlPs/wAQP+gn4Z/8F8//AMeo+z/ED/oJ+Gf/AAXz/wDx6urooA858IQeOD4T002moeHVg8r5FlsZ2YDJ6kTAH8q2/s/xA/6Cfhn/AMF8/wD8eq34H/5ErSv+uP8AU10FAHKfZ/iB/wBBPwz/AOC+f/49TJoPH/kSZ1Lwzjac40+f0/67V11Rz/8AHvL/ALh/lQB574Og8cHwRoBtNQ8OpbHTbfyVlsZ2cJ5a7QxEwBOMZIA+lbf2f4gf9BPwz/4L5/8A49VvwJ/yTzw1/wBgq1/9FLXQ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cp9n+IH/QT8M/+C+f/AOPUfZ/iB/0E/DP/AIL5/wD49XV0UAec+IYPHAn0Xz9Q8OsTqSeV5djOMPsfBbMxyMZ4GO3Nbf2f4gf9BPwz/wCC+f8A+PVb8T/8fHh//sKx/wDouSugoA5T7P8AED/oJ+Gf/BfP/wDHqPs/xA/6Cfhn/wAF8/8A8erq6KAOU+z/ABA/6Cfhn/wXz/8Ax6j7P8QP+gn4Z/8ABfP/APHq6uigDlPs/wAQP+gn4Z/8F8//AMeo+z/ED/oJ+Gf/AAXz/wDx6urooA4vUYPH39l3fmal4aKeS+4LYTg42nOP31V/D8Hjs+G9LMGo+HFh+yReWJLCcsF2DGSJgCce1djqv/IHvf8Ar3k/9BNVfDP/ACKmj/8AXjB/6AKAMn7P8QP+gn4Z/wDBfP8A/HqPs/xA/wCgn4Z/8F8//wAerq6KAOU+z/ED/oJ+Gf8AwXz/APx6j7P8QP8AoJ+Gf/BfP/8AHq6uigDlPs/xA/6Cfhn/AMF8/wD8eo+z/ED/AKCfhn/wXz//AB6urooA5T7P8QP+gn4Z/wDBfP8A/HqPs/xA/wCgn4Z/8F8//wAerq6KAOU+z/ED/oJ+Gf8AwXz/APx6j7P8QP8AoJ+Gf/BfP/8AHq6uigDlPs/xA/6Cfhn/AMF8/wD8erB8bQeNx4F143moeHntRYTeasNjMrldhyFJlIBx3INek1zfxB/5Jz4k/wCwZcf+izQBB9n+IH/QT8M/+C+f/wCPUfZ/iB/0E/DP/gvn/wDj1dXRQByn2f4gf9BPwz/4L5//AI9R9n+IH/QT8M/+C+f/AOPV1dFAHKfZ/iB/0E/DP/gvn/8Aj1H2f4gf9BPwz/4L5/8A49XV0UAcp9n+IH/QT8M/+C+f/wCPUfZ/iB/0E/DP/gvn/wDj1dXRQByn2f4gf9BPwz/4L5//AI9R9n+IH/QT8M/+C+f/AOPV1dFAHKfZ/iB/0E/DP/gvn/8Aj1H2f4gf9BPwz/4L5/8A49XV0UAeZ+M4fGw0S3N5qHh94/7SssCGxmU7/tMe05Mp43YyO4zyOtdD9n+IH/QT8M/+C+f/AOPU/wAff8i9a/8AYV0//wBK4q6igDlPs/xA/wCgn4Z/8F8//wAeo+z/ABA/6Cfhn/wXz/8Ax6urooA5T7P8QP8AoJ+Gf/BfP/8AHqPs/wAQP+gn4Z/8F8//AMerq6KAOU+z/ED/AKCfhn/wXz//AB6j7P8AED/oJ+Gf/BfP/wDHq6uigDlPs/xA/wCgn4Z/8F8//wAeo+z/ABA/6Cfhn/wXz/8Ax6urooA5T7P8QP8AoJ+Gf/BfP/8AHqPs/wAQP+gn4Z/8F8//AMerq6KAORmg8f8AkSZ1Lwzjac40+f0/67Vj+DoPHB8EaAbTUPDqWx0238lZbGdnCeWu0MRMATjGSAPpXoU//HvL/uH+VYfgT/knnhr/ALBVr/6KWgCp9n+IH/QT8M/+C+f/AOPUfZ/iB/0E/DP/AIL5/wD49XV0UAcp9n+IH/QT8M/+C+f/AOPUfZ/iB/0E/DP/AIL5/wD49XV0UAcp9n+IH/QT8M/+C+f/AOPViPB44/4TiEHUPDv2n+zZMN9hn2bPMTIx52c5xzn8K9Grn5P+Shwf9gqT/wBGpQBU+z/ED/oJ+Gf/AAXz/wDx6j7P8QP+gn4Z/wDBfP8A/Hq6uigDlPs/xA/6Cfhn/wAF8/8A8eo+z/ED/oJ+Gf8AwXz/APx6urooA5T7P8QP+gn4Z/8ABfP/APHqPs/xA/6Cfhn/AMF8/wD8erq6KAOU+z/ED/oJ+Gf/AAXz/wDx6j7P8QP+gn4Z/wDBfP8A/Hq6uigDlPs/xA/6Cfhn/wAF8/8A8eo+z/ED/oJ+Gf8AwXz/APx6urooA5T7P8QP+gn4Z/8ABfP/APHqPs/xA/6Cfhn/AMF8/wD8erq6KAOU+z/ED/oJ+Gf/AAXz/wDx6j7P8QP+gn4Z/wDBfP8A/Hq6uigDlPs/xA/6Cfhn/wAF8/8A8eo+z/ED/oJ+Gf8AwXz/APx6urooA5T7P8QP+gn4Z/8ABfP/APHqPs/xA/6Cfhn/AMF8/wD8erq6KAPNvCUHjc6XefZdQ8PKn9qX24S2MzHf9pk3kYlHG7OB1AxknrW99n+IH/QT8M/+C+f/AOPVP4J/5A99/wBhjUf/AErlrpKAOU+z/ED/AKCfhn/wXz//AB6j7P8AED/oJ+Gf/BfP/wDHq6uigDlPs/xA/wCgn4Z/8F8//wAeo+z/ABA/6Cfhn/wXz/8Ax6urooA5T7P8QP8AoJ+Gf/BfP/8AHqPs/wAQP+gn4Z/8F8//AMerq6KAOD8QQeOx4b1Qz6j4caH7JL5gjsJwxXYc4JmIBx7Vehg8f+RHjUvDONoxnT5/T/rtWz4m/wCRU1j/AK8Z/wD0A1owf8e8X+4P5UAcx9n+IH/QT8M/+C+f/wCPUfZ/iB/0E/DP/gvn/wDj1dXRQByn2f4gf9BPwz/4L5//AI9R9n+IH/QT8M/+C+f/AOPV1dFAHKfZ/iB/0E/DP/gvn/8Aj1H2f4gf9BPwz/4L5/8A49XV0UAcp9n+IH/QT8M/+C+f/wCPVh+JYvFSJpp1m80aa1+18LZ2ksb7vKkxy0jDHXtXo9cp48/48NM/6/v/AGjLQA74cf8AIhaZ/wBtf/Rr11Nct8OP+RC0z/tr/wCjXrqaACuf0z/kdfEH/XG0/lJXQVz+mf8AI6+IP+uNp/KSgDoKKKKACiiigDn/AAP/AMiVpX/XH+proK5/wP8A8iVpX/XH+proKACiiigAooooAKKKKAOf8D/8iVpX/XH+proK5/wP/wAiVpX/AFx/qa6CgAqOf/j3l/3D/KpKjn/495f9w/yoAw/An/JPPDX/AGCrX/0UtdBXP+BP+SeeGv8AsFWv/opa6CgAooooAKKKKACiiigAooooAKKKKACiiigAooooAKKKKACiiigAooooAKKKKACiiigDn/E//Hx4f/7Csf8A6LkroK5/xP8A8fHh/wD7Csf/AKLkroKACiiigAooooAKKKKAKmq/8ge9/wCveT/0E1V8M/8AIqaP/wBeMH/oAq1qv/IHvf8Ar3k/9BNVfDP/ACKmj/8AXjB/6AKANWiiigAooooAKKKKACiiigAooooAK5v4g/8AJOfEn/YMuP8A0Wa6Sub+IP8AyTnxJ/2DLj/0WaAOkooooAKKKKACiiigAooooAKKKKACiiigDl/H3/IvWv8A2FdP/wDSuKuorl/H3/IvWv8A2FdP/wDSuKuooAKKKKACiiigAooooAKKKKACiiigCOf/AI95f9w/yrD8Cf8AJPPDX/YKtf8A0Utbk/8Ax7y/7h/lWH4E/wCSeeGv+wVa/wDopaAOgooooAKKKKACufk/5KHB/wBgqT/0aldBXPyf8lDg/wCwVJ/6NSgDoKKKKACiiigAooooAKKKKACiiigAooooAKKKKACiiigAooooA5vwT/yB77/sMaj/AOlctdJXN+Cf+QPff9hjUf8A0rlrpKACiiigAooooAKKKKAMrxN/yKmsf9eM/wD6Aa0YP+PeL/cH8qzvE3/Iqax/14z/APoBrRg/494v9wfyoAkooooAKKKKACiiigArlPHn/Hhpn/X9/wC0Za6uuU8ef8eGmf8AX9/7RloAx/AmgS3fgywnXXdWtw5lPlQyoEX943QFCf1ro/8AhGJv+hk1z/v/AB//ABFVvhx/yIWmf9tf/Rr11NAHP/8ACMTf9DJrn/f+P/4isPTvDsreLtcj/wCEg1lSkNqd4mTc2RJ1+Ttjj613lc/pn/I6+IP+uNp/KSgA/wCEYm/6GTXP+/8AH/8AEUf8IxN/0Mmuf9/4/wD4iugooA5//hGJv+hk1z/v/H/8RR/wjE3/AEMmuf8Af+P/AOIroKKAOD8HeHZZ/COmSDxBrMQaHOyOZAo5PTKVuf8ACMTf9DJrn/f+P/4ijwP/AMiVpX/XH+proKAOf/4Rib/oZNc/7/x//EUf8IxN/wBDJrn/AH/j/wDiK6CigDn/APhGJv8AoZNc/wC/8f8A8RR/wjE3/Qya5/3/AI//AIiugooA5/8A4Rib/oZNc/7/AMf/AMRR/wAIxN/0Mmuf9/4//iK6CigDg/B3h2Wfwjpkg8QazEGhzsjmQKOT0ylbn/CMTf8AQya5/wB/4/8A4ijwP/yJWlf9cf6mugoA5/8A4Rib/oZNc/7/AMf/AMRTJ/DEwgkP/CSa4flPWaP0/wByujqOf/j3l/3D/KgDh/Bfh2WfwL4emHiDWYg+mWzCOOZAqZiU4GU6Ctz/AIRib/oZNc/7/wAf/wARR4E/5J54a/7BVr/6KWugoA5//hGJv+hk1z/v/H/8RR/wjE3/AEMmuf8Af+P/AOIroKKAOf8A+EYm/wChk1z/AL/x/wDxFH/CMTf9DJrn/f8Aj/8AiK6CigDn/wDhGJv+hk1z/v8Ax/8AxFH/AAjE3/Qya5/3/j/+IroKKAOf/wCEYm/6GTXP+/8AH/8AEUf8IxN/0Mmuf9/4/wD4iugooA5//hGJv+hk1z/v/H/8RR/wjE3/AEMmuf8Af+P/AOIroKKAOf8A+EYm/wChk1z/AL/x/wDxFH/CMTf9DJrn/f8Aj/8AiK6CigDn/wDhGJv+hk1z/v8Ax/8AxFH/AAjE3/Qya5/3/j/+IroKKAOf/wCEYm/6GTXP+/8AH/8AEUf8IxN/0Mmuf9/4/wD4iugooA5//hGJv+hk1z/v/H/8RR/wjE3/AEMmuf8Af+P/AOIroKKAOf8A+EYm/wChk1z/AL/x/wDxFH/CMTf9DJrn/f8Aj/8AiK6CigDn/wDhGJv+hk1z/v8Ax/8AxFH/AAjE3/Qya5/3/j/+IroKKAOf/wCEYm/6GTXP+/8AH/8AEUf8IxN/0Mmuf9/4/wD4iugooA4PxF4dlin0MHxBrL79TRfnmQ7fkk5HydeP1rc/4Rib/oZNc/7/AMf/AMRR4n/4+PD/AP2FY/8A0XJXQUAc/wD8IxN/0Mmuf9/4/wD4ij/hGJv+hk1z/v8Ax/8AxFdBRQBz/wDwjE3/AEMmuf8Af+P/AOIo/wCEYm/6GTXP+/8AH/8AEV0FFAHP/wDCMTf9DJrn/f8Aj/8AiKP+EYm/6GTXP+/8f/xFdBRQByupeGZl0q8b/hI9bbEDnBmjwflP+xVfw74blk8M6VIPEOtIGs4TtSaMBcoOB8nSun1X/kD3v/XvJ/6Caq+Gf+RU0f8A68YP/QBQBU/4Rib/AKGTXP8Av/H/APEUf8IxN/0Mmuf9/wCP/wCIroKKAOf/AOEYm/6GTXP+/wDH/wDEUf8ACMTf9DJrn/f+P/4iugooA5//AIRib/oZNc/7/wAf/wARR/wjE3/Qya5/3/j/APiK6CigDn/+EYm/6GTXP+/8f/xFH/CMTf8AQya5/wB/4/8A4iugooA5/wD4Rib/AKGTXP8Av/H/APEUf8IxN/0Mmuf9/wCP/wCIroKKAOf/AOEYm/6GTXP+/wDH/wDEVgeOfDstv4C8QTHX9YlCafO3lyTIVbCHg4QcV39c38Qf+Sc+JP8AsGXH/os0ASf8IxN/0Mmuf9/4/wD4ij/hGJv+hk1z/v8Ax/8AxFdBRQBz/wDwjE3/AEMmuf8Af+P/AOIo/wCEYm/6GTXP+/8AH/8AEV0FFAHP/wDCMTf9DJrn/f8Aj/8AiKP+EYm/6GTXP+/8f/xFdBRQBz//AAjE3/Qya5/3/j/+Io/4Rib/AKGTXP8Av/H/APEV0FFAHP8A/CMTf9DJrn/f+P8A+Io/4Rib/oZNc/7/AMf/AMRXQUUAc/8A8IxN/wBDJrn/AH/j/wDiKP8AhGJv+hk1z/v/AB//ABFdBRQB55428PSwaHbudf1iXOp2K7ZJkIGbmMZ4TqM5HuK6P/hGJv8AoZNc/wC/8f8A8RVfx9/yL1r/ANhXT/8A0rirqKAOf/4Rib/oZNc/7/x//EUf8IxN/wBDJrn/AH/j/wDiK6CigDn/APhGJv8AoZNc/wC/8f8A8RR/wjE3/Qya5/3/AI//AIiugooA5/8A4Rib/oZNc/7/AMf/AMRR/wAIxN/0Mmuf9/4//iK6CigDn/8AhGJv+hk1z/v/AB//ABFH/CMTf9DJrn/f+P8A+IroKKAOf/4Rib/oZNc/7/x//EUf8IxN/wBDJrn/AH/j/wDiK6CigDnJ/DEwgkP/AAkmuH5T1mj9P9ysbwX4dln8C+Hph4g1mIPplswjjmQKmYlOBlOgruJ/+PeX/cP8qw/An/JPPDX/AGCrX/0UtAB/wjE3/Qya5/3/AI//AIij/hGJv+hk1z/v/H/8RXQUUAc//wAIxN/0Mmuf9/4//iKP+EYm/wChk1z/AL/x/wDxFdBRQBz/APwjE3/Qya5/3/j/APiKw38Oy/8ACdQQ/wDCQazk6ZI3mecm7/WoMfc6V3lc/J/yUOD/ALBUn/o1KAD/AIRib/oZNc/7/wAf/wARR/wjE3/Qya5/3/j/APiK6CigDn/+EYm/6GTXP+/8f/xFH/CMTf8AQya5/wB/4/8A4iugooA5/wD4Rib/AKGTXP8Av/H/APEUf8IxN/0Mmuf9/wCP/wCIroKKAOf/AOEYm/6GTXP+/wDH/wDEUf8ACMTf9DJrn/f+P/4iugooA5//AIRib/oZNc/7/wAf/wARR/wjE3/Qya5/3/j/APiK6CigDn/+EYm/6GTXP+/8f/xFH/CMTf8AQya5/wB/4/8A4iugooA5/wD4Rib/AKGTXP8Av/H/APEUf8IxN/0Mmuf9/wCP/wCIroKKAOf/AOEYm/6GTXP+/wDH/wDEUf8ACMTf9DJrn/f+P/4iugooA5//AIRib/oZNc/7/wAf/wARR/wjE3/Qya5/3/j/APiK6CigDgPCHh2WbSr1hr+sRY1W/TEcyAHF1KMn5Opxk+5Nb/8AwjE3/Qya5/3/AI//AIio/BP/ACB77/sMaj/6Vy10lAHP/wDCMTf9DJrn/f8Aj/8AiKP+EYm/6GTXP+/8f/xFdBRQBz//AAjE3/Qya5/3/j/+Io/4Rib/AKGTXP8Av/H/APEV0FFAHP8A/CMTf9DJrn/f+P8A+Io/4Rib/oZNc/7/AMf/AMRXQUUAcb4i8Nyx+GdVkPiHWnC2cx2vNGQ2EPB+TpV+HwxMYIz/AMJJrg+UdJo/T/cq94m/5FTWP+vGf/0A1owf8e8X+4P5UAYf/CMTf9DJrn/f+P8A+Io/4Rib/oZNc/7/AMf/AMRXQUUAc/8A8IxN/wBDJrn/AH/j/wDiKP8AhGJv+hk1z/v/AB//ABFdBRQBz/8AwjE3/Qya5/3/AI//AIij/hGJv+hk1z/v/H/8RXQUUAc//wAIxN/0Mmuf9/4//iK5/wAV6LJp8OmzNrGp3YN5t8u5kRl/1UnPCjmvQK5Tx5/x4aZ/1/f+0ZaAHfDj/kQtM/7a/wDo166muW+HH/IhaZ/21/8ARr11NABXP6Z/yOviD/rjafykroK5/TP+R18Qf9cbT+UlAHQUUUUAFFFFAHP+B/8AkStK/wCuP9TXQVz/AIH/AORK0r/rj/U10FABRRRQAUUUUAFFFFAHP+B/+RK0r/rj/U10Fc/4H/5ErSv+uP8AU10FABUc/wDx7y/7h/lUlRz/APHvL/uH+VAGH4E/5J54a/7BVr/6KWugrn/An/JPPDX/AGCrX/0UtdBQAUUUUAFFFFABRRRQAUUUUAFFFFABRRRQAUUUUAFFFFABRRRQAUUUUAFFFFABRRRQBz/if/j48P8A/YVj/wDRcldBXP8Aif8A4+PD/wD2FY//AEXJXQUAFFFFABRRRQAUUUUAVNV/5A97/wBe8n/oJqr4Z/5FTR/+vGD/ANAFWtV/5A97/wBe8n/oJqr4Z/5FTR/+vGD/ANAFAGrRRRQAUUUUAFFFFABRRRQAUUUUAFc38Qf+Sc+JP+wZcf8Aos10lc38Qf8AknPiT/sGXH/os0AdJRRRQAUUUUAFFFFABRRRQAUUUUAFFFFAHL+Pv+Retf8AsK6f/wClcVdRXL+Pv+Retf8AsK6f/wClcVdRQAUUUUAFFFFABRRRQAUUUUAFFFFAEc//AB7y/wC4f5Vh+BP+SeeGv+wVa/8Aopa3J/8Aj3l/3D/KsPwJ/wAk88Nf9gq1/wDRS0AdBRRRQAUUUUAFc/J/yUOD/sFSf+jUroK5+T/kocH/AGCpP/RqUAdBRRRQAUUUUAFFFFABRRRQAUUUUAFFFFABRRRQAUUUUAFFFFAHN+Cf+QPff9hjUf8A0rlrpK5vwT/yB77/ALDGo/8ApXLXSUAFFFFABRRRQAUUUUAZXib/AJFTWP8Arxn/APQDWjB/x7xf7g/lWd4m/wCRU1j/AK8Z/wD0A1owf8e8X+4P5UASUUUUAFFFFABRRRQAVynjz/jw0z/r+/8AaMtdXXKePP8Ajw0z/r+/9oy0AOf4beC5HZ38NaczscljCCSab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Uf8Ky8Ef9Cxpv/fkV1dFAHKf8Ky8Ef9Cxpv8A35FH/CsvBH/Qsab/AN+RXV0UAcp/wrLwR/0LGm/9+RR/wrLwR/0LGm/9+RXV0UAcp/wrLwR/0LGm/wDfkUf8Ky8Ef9Cxpv8A35FdXRQByn/CsvBH/Qsab/35FH/CsvBH/Qsab/35FdXRQByn/CsvBH/Qsab/AN+RR/wrLwR/0LGm/wDfkV1dFAHKf8Ky8Ef9Cxpv/fkVPafD/wAJWFytxaeH7GCZcgPHHgjPB5rp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r4AooA+/6K+AKKAPv+ivgCigD7/or4AooA+/6K+AKKAPv+ivgCigD7/or4AooA+/6K+AKKAPv+ivgCigD7/or4AooA+/6K+AKKAPv+ivgCigD7/or4AooA+/6K+QPgl/yV7Qv+3j/0nkr6/oAKKKKACiiigAooooAKKKKACiiigAooooAKKKKACiiigAooooAKKKKACiiigAooooAKKKKACiiigAooooAKKKKACiuf8d/8k88S/wDYKuv/AEU1fEFAH3/RXwBRQB9/0V8AUUAff9FfAFFAH3/RXwBRQB9/0V8AUUAff9FfAFff9ABRRRQAUUUUAFFFFABRRRQAUUUUAFFFFABRRRQAUUUUAFFFFABRRRQAUUUUAFFFFABRRRQAUUUUAFFFFABRRRQAUUUUAFFFFABRRRQAUUUUAFFFFAH/2Q=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0550"/>
          <a:ext cx="247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7</xdr:row>
      <xdr:rowOff>196849</xdr:rowOff>
    </xdr:from>
    <xdr:to>
      <xdr:col>5</xdr:col>
      <xdr:colOff>196850</xdr:colOff>
      <xdr:row>18</xdr:row>
      <xdr:rowOff>152116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1574799"/>
          <a:ext cx="2101850" cy="21206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0</xdr:row>
      <xdr:rowOff>0</xdr:rowOff>
    </xdr:from>
    <xdr:to>
      <xdr:col>9</xdr:col>
      <xdr:colOff>287323</xdr:colOff>
      <xdr:row>4</xdr:row>
      <xdr:rowOff>39402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0"/>
          <a:ext cx="681023" cy="687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0</xdr:row>
      <xdr:rowOff>0</xdr:rowOff>
    </xdr:from>
    <xdr:to>
      <xdr:col>10</xdr:col>
      <xdr:colOff>7923</xdr:colOff>
      <xdr:row>4</xdr:row>
      <xdr:rowOff>97064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292100</xdr:colOff>
      <xdr:row>0</xdr:row>
      <xdr:rowOff>0</xdr:rowOff>
    </xdr:from>
    <xdr:to>
      <xdr:col>9</xdr:col>
      <xdr:colOff>300023</xdr:colOff>
      <xdr:row>4</xdr:row>
      <xdr:rowOff>7370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0"/>
          <a:ext cx="649273" cy="65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19050</xdr:rowOff>
    </xdr:from>
    <xdr:to>
      <xdr:col>9</xdr:col>
      <xdr:colOff>223823</xdr:colOff>
      <xdr:row>3</xdr:row>
      <xdr:rowOff>108346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19050"/>
          <a:ext cx="579423" cy="584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128602</xdr:colOff>
      <xdr:row>0</xdr:row>
      <xdr:rowOff>42863</xdr:rowOff>
    </xdr:from>
    <xdr:to>
      <xdr:col>10</xdr:col>
      <xdr:colOff>96838</xdr:colOff>
      <xdr:row>3</xdr:row>
      <xdr:rowOff>178027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15" y="42863"/>
          <a:ext cx="738173" cy="746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387350</xdr:colOff>
      <xdr:row>0</xdr:row>
      <xdr:rowOff>95250</xdr:rowOff>
    </xdr:from>
    <xdr:to>
      <xdr:col>9</xdr:col>
      <xdr:colOff>217474</xdr:colOff>
      <xdr:row>4</xdr:row>
      <xdr:rowOff>33564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9525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24</xdr:col>
      <xdr:colOff>319073</xdr:colOff>
      <xdr:row>4</xdr:row>
      <xdr:rowOff>78014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20</xdr:col>
      <xdr:colOff>319073</xdr:colOff>
      <xdr:row>4</xdr:row>
      <xdr:rowOff>78014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27</xdr:col>
      <xdr:colOff>20623</xdr:colOff>
      <xdr:row>4</xdr:row>
      <xdr:rowOff>78014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605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21</xdr:col>
      <xdr:colOff>20623</xdr:colOff>
      <xdr:row>4</xdr:row>
      <xdr:rowOff>78014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555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349250</xdr:colOff>
      <xdr:row>0</xdr:row>
      <xdr:rowOff>44450</xdr:rowOff>
    </xdr:from>
    <xdr:to>
      <xdr:col>10</xdr:col>
      <xdr:colOff>1573</xdr:colOff>
      <xdr:row>4</xdr:row>
      <xdr:rowOff>122464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4445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107950</xdr:colOff>
      <xdr:row>0</xdr:row>
      <xdr:rowOff>19050</xdr:rowOff>
    </xdr:from>
    <xdr:to>
      <xdr:col>15</xdr:col>
      <xdr:colOff>261923</xdr:colOff>
      <xdr:row>4</xdr:row>
      <xdr:rowOff>116114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1905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0</xdr:row>
      <xdr:rowOff>0</xdr:rowOff>
    </xdr:from>
    <xdr:to>
      <xdr:col>15</xdr:col>
      <xdr:colOff>261923</xdr:colOff>
      <xdr:row>3</xdr:row>
      <xdr:rowOff>141060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0"/>
          <a:ext cx="687373" cy="69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50800</xdr:colOff>
      <xdr:row>0</xdr:row>
      <xdr:rowOff>0</xdr:rowOff>
    </xdr:from>
    <xdr:to>
      <xdr:col>15</xdr:col>
      <xdr:colOff>198423</xdr:colOff>
      <xdr:row>3</xdr:row>
      <xdr:rowOff>141060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150" y="0"/>
          <a:ext cx="687373" cy="69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63500</xdr:colOff>
      <xdr:row>0</xdr:row>
      <xdr:rowOff>25400</xdr:rowOff>
    </xdr:from>
    <xdr:to>
      <xdr:col>15</xdr:col>
      <xdr:colOff>160323</xdr:colOff>
      <xdr:row>3</xdr:row>
      <xdr:rowOff>83173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5050" y="25400"/>
          <a:ext cx="604823" cy="610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31750</xdr:colOff>
      <xdr:row>0</xdr:row>
      <xdr:rowOff>0</xdr:rowOff>
    </xdr:from>
    <xdr:to>
      <xdr:col>15</xdr:col>
      <xdr:colOff>249223</xdr:colOff>
      <xdr:row>4</xdr:row>
      <xdr:rowOff>65031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0"/>
          <a:ext cx="706423" cy="712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29307</xdr:colOff>
      <xdr:row>0</xdr:row>
      <xdr:rowOff>0</xdr:rowOff>
    </xdr:from>
    <xdr:to>
      <xdr:col>11</xdr:col>
      <xdr:colOff>353265</xdr:colOff>
      <xdr:row>4</xdr:row>
      <xdr:rowOff>25654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461" y="0"/>
          <a:ext cx="685419" cy="699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10</xdr:col>
      <xdr:colOff>363523</xdr:colOff>
      <xdr:row>4</xdr:row>
      <xdr:rowOff>135164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111125</xdr:colOff>
      <xdr:row>0</xdr:row>
      <xdr:rowOff>1</xdr:rowOff>
    </xdr:from>
    <xdr:to>
      <xdr:col>12</xdr:col>
      <xdr:colOff>337064</xdr:colOff>
      <xdr:row>3</xdr:row>
      <xdr:rowOff>149221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7792" y="1"/>
          <a:ext cx="601647" cy="60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241300</xdr:colOff>
      <xdr:row>0</xdr:row>
      <xdr:rowOff>0</xdr:rowOff>
    </xdr:from>
    <xdr:to>
      <xdr:col>10</xdr:col>
      <xdr:colOff>1573</xdr:colOff>
      <xdr:row>4</xdr:row>
      <xdr:rowOff>97064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95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241300</xdr:colOff>
      <xdr:row>0</xdr:row>
      <xdr:rowOff>0</xdr:rowOff>
    </xdr:from>
    <xdr:to>
      <xdr:col>10</xdr:col>
      <xdr:colOff>1573</xdr:colOff>
      <xdr:row>4</xdr:row>
      <xdr:rowOff>97064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196850</xdr:colOff>
      <xdr:row>0</xdr:row>
      <xdr:rowOff>6350</xdr:rowOff>
    </xdr:from>
    <xdr:to>
      <xdr:col>9</xdr:col>
      <xdr:colOff>280973</xdr:colOff>
      <xdr:row>4</xdr:row>
      <xdr:rowOff>103414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0" y="635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196850</xdr:colOff>
      <xdr:row>0</xdr:row>
      <xdr:rowOff>6350</xdr:rowOff>
    </xdr:from>
    <xdr:to>
      <xdr:col>9</xdr:col>
      <xdr:colOff>280973</xdr:colOff>
      <xdr:row>4</xdr:row>
      <xdr:rowOff>103414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0" y="6350"/>
          <a:ext cx="738173" cy="74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9"/>
  <sheetViews>
    <sheetView tabSelected="1" zoomScaleNormal="100" workbookViewId="0">
      <selection activeCell="K19" sqref="K19"/>
    </sheetView>
  </sheetViews>
  <sheetFormatPr defaultColWidth="10" defaultRowHeight="15.6"/>
  <cols>
    <col min="1" max="1" width="10" style="147"/>
    <col min="2" max="2" width="5.44140625" style="145" customWidth="1"/>
    <col min="3" max="3" width="10" style="145"/>
    <col min="4" max="4" width="10" style="147"/>
    <col min="5" max="5" width="10" style="148"/>
    <col min="6" max="6" width="10" style="147"/>
    <col min="7" max="7" width="10" style="145"/>
    <col min="8" max="16384" width="10" style="147"/>
  </cols>
  <sheetData>
    <row r="2" spans="1:9">
      <c r="A2" s="150"/>
    </row>
    <row r="3" spans="1:9">
      <c r="A3" s="150"/>
    </row>
    <row r="4" spans="1:9">
      <c r="A4" s="150"/>
    </row>
    <row r="5" spans="1:9">
      <c r="A5" s="150"/>
    </row>
    <row r="6" spans="1:9">
      <c r="A6" s="150"/>
    </row>
    <row r="7" spans="1:9">
      <c r="A7" s="150"/>
    </row>
    <row r="8" spans="1:9" s="148" customFormat="1">
      <c r="A8" s="154"/>
      <c r="B8" s="145"/>
      <c r="C8" s="146"/>
      <c r="D8" s="147"/>
      <c r="F8" s="147"/>
      <c r="G8" s="145"/>
      <c r="H8" s="147"/>
      <c r="I8" s="147"/>
    </row>
    <row r="9" spans="1:9">
      <c r="A9" s="150"/>
    </row>
    <row r="10" spans="1:9">
      <c r="A10" s="150"/>
    </row>
    <row r="11" spans="1:9" s="148" customFormat="1">
      <c r="A11" s="154"/>
      <c r="B11" s="151"/>
      <c r="C11" s="145"/>
      <c r="D11" s="147"/>
      <c r="F11" s="147"/>
      <c r="G11" s="145"/>
      <c r="H11" s="147"/>
      <c r="I11" s="147"/>
    </row>
    <row r="12" spans="1:9" s="148" customFormat="1">
      <c r="A12" s="154"/>
      <c r="B12" s="151"/>
      <c r="C12" s="145"/>
      <c r="D12" s="147"/>
      <c r="F12" s="147"/>
      <c r="G12" s="145"/>
      <c r="H12" s="147"/>
      <c r="I12" s="147"/>
    </row>
    <row r="13" spans="1:9" s="148" customFormat="1">
      <c r="A13" s="154"/>
      <c r="B13" s="151"/>
      <c r="C13" s="145"/>
      <c r="D13" s="147"/>
      <c r="F13" s="147"/>
      <c r="G13" s="145"/>
      <c r="H13" s="147"/>
      <c r="I13" s="147"/>
    </row>
    <row r="14" spans="1:9" s="148" customFormat="1">
      <c r="A14" s="154"/>
      <c r="B14" s="151"/>
      <c r="C14" s="145"/>
      <c r="D14" s="147"/>
      <c r="F14" s="147"/>
      <c r="G14" s="145"/>
      <c r="H14" s="147"/>
      <c r="I14" s="147"/>
    </row>
    <row r="15" spans="1:9" s="148" customFormat="1">
      <c r="A15" s="154"/>
      <c r="B15" s="151"/>
      <c r="C15" s="145"/>
      <c r="D15" s="147"/>
      <c r="F15" s="147"/>
      <c r="G15" s="145"/>
      <c r="H15" s="147"/>
      <c r="I15" s="147"/>
    </row>
    <row r="16" spans="1:9" s="148" customFormat="1">
      <c r="A16" s="154"/>
      <c r="B16" s="151"/>
      <c r="C16" s="145"/>
      <c r="D16" s="147"/>
      <c r="F16" s="147"/>
      <c r="G16" s="145"/>
      <c r="H16" s="147"/>
      <c r="I16" s="147"/>
    </row>
    <row r="17" spans="1:9" s="148" customFormat="1">
      <c r="A17" s="154"/>
      <c r="B17" s="151"/>
      <c r="C17" s="145"/>
      <c r="D17" s="147"/>
      <c r="F17" s="147"/>
      <c r="G17" s="145"/>
      <c r="H17" s="147"/>
      <c r="I17" s="147"/>
    </row>
    <row r="18" spans="1:9" s="148" customFormat="1">
      <c r="A18" s="154"/>
      <c r="B18" s="151"/>
      <c r="C18" s="145"/>
      <c r="D18" s="147"/>
      <c r="F18" s="147"/>
      <c r="G18" s="145"/>
      <c r="H18" s="147"/>
      <c r="I18" s="147"/>
    </row>
    <row r="19" spans="1:9" s="148" customFormat="1">
      <c r="A19" s="154"/>
      <c r="B19" s="151"/>
      <c r="C19" s="145"/>
      <c r="D19" s="147"/>
      <c r="F19" s="147"/>
      <c r="G19" s="145"/>
      <c r="H19" s="147"/>
      <c r="I19" s="147"/>
    </row>
    <row r="20" spans="1:9" s="148" customFormat="1">
      <c r="A20" s="154"/>
      <c r="C20" s="145"/>
      <c r="D20" s="147"/>
      <c r="F20" s="147"/>
      <c r="G20" s="145"/>
      <c r="H20" s="147"/>
      <c r="I20" s="147"/>
    </row>
    <row r="21" spans="1:9" s="148" customFormat="1" ht="21">
      <c r="A21" s="154"/>
      <c r="B21" s="152"/>
      <c r="C21" s="145"/>
      <c r="D21" s="147"/>
      <c r="F21" s="147"/>
      <c r="G21" s="145"/>
      <c r="H21" s="147"/>
      <c r="I21" s="147"/>
    </row>
    <row r="22" spans="1:9" s="148" customFormat="1" ht="21">
      <c r="A22" s="154"/>
      <c r="B22" s="152"/>
      <c r="C22" s="145"/>
      <c r="D22" s="147"/>
      <c r="F22" s="147"/>
      <c r="G22" s="145"/>
      <c r="H22" s="147"/>
      <c r="I22" s="147"/>
    </row>
    <row r="23" spans="1:9" s="148" customFormat="1" ht="22.8">
      <c r="A23" s="154"/>
      <c r="B23" s="152"/>
      <c r="C23" s="160" t="s">
        <v>340</v>
      </c>
      <c r="D23" s="147"/>
      <c r="F23" s="147"/>
      <c r="G23" s="145"/>
      <c r="H23" s="147"/>
      <c r="I23" s="147"/>
    </row>
    <row r="24" spans="1:9" s="148" customFormat="1" ht="21">
      <c r="A24" s="154"/>
      <c r="B24" s="152"/>
      <c r="C24" s="145"/>
      <c r="D24" s="147"/>
      <c r="F24" s="147"/>
      <c r="G24" s="145"/>
      <c r="H24" s="147"/>
      <c r="I24" s="147"/>
    </row>
    <row r="25" spans="1:9" s="148" customFormat="1" ht="21">
      <c r="A25" s="154"/>
      <c r="B25" s="152"/>
      <c r="C25" s="145"/>
      <c r="D25" s="147"/>
      <c r="F25" s="147"/>
      <c r="G25" s="145"/>
      <c r="H25" s="147"/>
      <c r="I25" s="147"/>
    </row>
    <row r="26" spans="1:9" s="148" customFormat="1" ht="21">
      <c r="A26" s="154"/>
      <c r="B26" s="152"/>
      <c r="C26" s="145"/>
      <c r="D26" s="147"/>
      <c r="F26" s="147"/>
      <c r="G26" s="145"/>
      <c r="H26" s="147"/>
      <c r="I26" s="147"/>
    </row>
    <row r="27" spans="1:9" s="148" customFormat="1">
      <c r="A27" s="154"/>
      <c r="B27" s="153"/>
      <c r="C27" s="145"/>
      <c r="D27" s="149"/>
      <c r="F27" s="147"/>
      <c r="G27" s="145"/>
      <c r="H27" s="147"/>
      <c r="I27" s="147"/>
    </row>
    <row r="28" spans="1:9" s="148" customFormat="1" ht="16.2" thickBot="1">
      <c r="A28" s="155"/>
      <c r="B28" s="156"/>
      <c r="C28" s="157"/>
      <c r="D28" s="158"/>
      <c r="E28" s="159"/>
      <c r="F28" s="158"/>
      <c r="G28" s="157"/>
      <c r="H28" s="158"/>
      <c r="I28" s="158"/>
    </row>
    <row r="29" spans="1:9" s="148" customFormat="1">
      <c r="A29" s="154"/>
      <c r="B29" s="151"/>
      <c r="C29" s="145"/>
      <c r="D29" s="147"/>
      <c r="F29" s="147"/>
      <c r="G29" s="145"/>
      <c r="H29" s="147"/>
      <c r="I29" s="147"/>
    </row>
    <row r="30" spans="1:9">
      <c r="A30" s="150"/>
      <c r="B30" s="147"/>
      <c r="C30" s="151" t="s">
        <v>34</v>
      </c>
      <c r="I30" s="148" t="s">
        <v>342</v>
      </c>
    </row>
    <row r="31" spans="1:9">
      <c r="A31" s="150"/>
      <c r="B31" s="151"/>
    </row>
    <row r="32" spans="1:9">
      <c r="A32" s="150"/>
      <c r="B32" s="147"/>
      <c r="C32" s="153" t="s">
        <v>338</v>
      </c>
    </row>
    <row r="33" spans="1:9">
      <c r="A33" s="150"/>
      <c r="B33" s="151"/>
    </row>
    <row r="34" spans="1:9">
      <c r="A34" s="150"/>
      <c r="B34" s="147"/>
      <c r="C34" s="153" t="s">
        <v>46</v>
      </c>
      <c r="I34" s="148" t="s">
        <v>336</v>
      </c>
    </row>
    <row r="35" spans="1:9" ht="14.4" customHeight="1">
      <c r="A35" s="150"/>
      <c r="B35" s="153"/>
      <c r="I35" s="171" t="s">
        <v>337</v>
      </c>
    </row>
    <row r="36" spans="1:9" ht="11.1" customHeight="1">
      <c r="A36" s="150"/>
      <c r="B36" s="153"/>
    </row>
    <row r="37" spans="1:9">
      <c r="A37" s="150"/>
      <c r="B37" s="151"/>
    </row>
    <row r="38" spans="1:9">
      <c r="A38" s="150"/>
    </row>
    <row r="39" spans="1:9">
      <c r="A39" s="15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1"/>
  <sheetViews>
    <sheetView zoomScale="130" zoomScaleNormal="130" workbookViewId="0">
      <selection activeCell="L10" sqref="L10"/>
    </sheetView>
  </sheetViews>
  <sheetFormatPr defaultColWidth="14.44140625" defaultRowHeight="15" customHeight="1"/>
  <cols>
    <col min="1" max="1" width="5.44140625" customWidth="1"/>
    <col min="2" max="2" width="5.33203125" customWidth="1"/>
    <col min="3" max="3" width="9.109375" customWidth="1"/>
    <col min="4" max="4" width="13.44140625" customWidth="1"/>
    <col min="5" max="5" width="10.33203125" customWidth="1"/>
    <col min="6" max="6" width="14" customWidth="1"/>
    <col min="7" max="7" width="6.33203125" customWidth="1"/>
    <col min="8" max="8" width="14.109375" customWidth="1"/>
    <col min="9" max="9" width="12.44140625" customWidth="1"/>
    <col min="10" max="10" width="4.88671875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"/>
      <c r="I2" s="52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20</v>
      </c>
      <c r="D4" s="12"/>
      <c r="E4" s="12" t="s">
        <v>332</v>
      </c>
      <c r="F4" s="53"/>
      <c r="G4" s="35"/>
      <c r="H4" s="35"/>
      <c r="I4" s="10"/>
    </row>
    <row r="5" spans="1:26" ht="12" customHeight="1">
      <c r="A5" s="10"/>
      <c r="B5" s="10"/>
      <c r="C5" s="10"/>
      <c r="D5" s="10"/>
      <c r="E5" s="10"/>
      <c r="F5" s="10"/>
      <c r="G5" s="211" t="s">
        <v>371</v>
      </c>
      <c r="H5" s="116" t="s">
        <v>383</v>
      </c>
      <c r="I5" s="10"/>
    </row>
    <row r="6" spans="1:26" ht="12" customHeight="1">
      <c r="A6" s="66" t="s">
        <v>12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20">
        <v>1</v>
      </c>
      <c r="B7" s="4">
        <v>56</v>
      </c>
      <c r="C7" s="5" t="s">
        <v>104</v>
      </c>
      <c r="D7" s="61" t="s">
        <v>105</v>
      </c>
      <c r="E7" s="51">
        <v>38140</v>
      </c>
      <c r="F7" s="46" t="s">
        <v>34</v>
      </c>
      <c r="G7" s="46" t="s">
        <v>63</v>
      </c>
      <c r="H7" s="46" t="s">
        <v>103</v>
      </c>
      <c r="I7" s="59">
        <v>1.7326388888888888E-3</v>
      </c>
      <c r="J7" s="67" t="str">
        <f>IF(ISBLANK(I7),"",IF(I7&gt;0.00202546296296296,"",IF(I7&lt;=0.00143518518518519,"TSM",IF(I7&lt;=0.00148148148148148,"SM",IF(I7&lt;=0.0015625,"KSM",IF(I7&lt;=0.00166666666666667,"I A",IF(I7&lt;=0.00181712962962963,"II A",IF(I7&lt;=0.00202546296296296,"III A"))))))))</f>
        <v>II A</v>
      </c>
    </row>
    <row r="8" spans="1:26" ht="17.25" customHeight="1">
      <c r="A8" s="20"/>
      <c r="B8" s="4">
        <v>55</v>
      </c>
      <c r="C8" s="5" t="s">
        <v>142</v>
      </c>
      <c r="D8" s="61" t="s">
        <v>143</v>
      </c>
      <c r="E8" s="51">
        <v>38431</v>
      </c>
      <c r="F8" s="46" t="s">
        <v>34</v>
      </c>
      <c r="G8" s="46" t="s">
        <v>63</v>
      </c>
      <c r="H8" s="46" t="s">
        <v>141</v>
      </c>
      <c r="I8" s="59" t="s">
        <v>361</v>
      </c>
      <c r="J8" s="67" t="str">
        <f t="shared" ref="J8:J9" si="0">IF(ISBLANK(I8),"",IF(I8&gt;0.00202546296296296,"",IF(I8&lt;=0.00143518518518519,"TSM",IF(I8&lt;=0.00148148148148148,"SM",IF(I8&lt;=0.0015625,"KSM",IF(I8&lt;=0.00166666666666667,"I A",IF(I8&lt;=0.00181712962962963,"II A",IF(I8&lt;=0.00202546296296296,"III A"))))))))</f>
        <v/>
      </c>
    </row>
    <row r="9" spans="1:26" ht="17.25" customHeight="1">
      <c r="A9" s="45"/>
      <c r="B9" s="68">
        <v>69</v>
      </c>
      <c r="C9" s="5" t="s">
        <v>228</v>
      </c>
      <c r="D9" s="61" t="s">
        <v>251</v>
      </c>
      <c r="E9" s="51">
        <v>39555</v>
      </c>
      <c r="F9" s="46" t="s">
        <v>34</v>
      </c>
      <c r="G9" s="46" t="s">
        <v>63</v>
      </c>
      <c r="H9" s="46" t="s">
        <v>244</v>
      </c>
      <c r="I9" s="59" t="s">
        <v>361</v>
      </c>
      <c r="J9" s="67" t="str">
        <f t="shared" si="0"/>
        <v/>
      </c>
    </row>
    <row r="10" spans="1:26" ht="12" customHeight="1"/>
    <row r="11" spans="1:26" ht="12" customHeight="1"/>
    <row r="12" spans="1:26" ht="12" customHeight="1">
      <c r="A12" s="10"/>
      <c r="B12" s="10"/>
      <c r="C12" s="12" t="s">
        <v>20</v>
      </c>
      <c r="D12" s="12"/>
      <c r="E12" s="12" t="s">
        <v>33</v>
      </c>
      <c r="F12" s="53"/>
      <c r="G12" s="35"/>
      <c r="H12" s="35"/>
      <c r="I12" s="10"/>
    </row>
    <row r="13" spans="1:26" ht="12" customHeight="1" thickBot="1">
      <c r="A13" s="10"/>
      <c r="B13" s="10"/>
      <c r="C13" s="10"/>
      <c r="D13" s="10"/>
      <c r="E13" s="10"/>
      <c r="F13" s="10"/>
      <c r="G13" s="211" t="s">
        <v>371</v>
      </c>
      <c r="H13" s="116" t="s">
        <v>382</v>
      </c>
      <c r="I13" s="10"/>
    </row>
    <row r="14" spans="1:26" ht="12" customHeight="1" thickBot="1">
      <c r="A14" s="66" t="s">
        <v>12</v>
      </c>
      <c r="B14" s="1" t="s">
        <v>0</v>
      </c>
      <c r="C14" s="1" t="s">
        <v>1</v>
      </c>
      <c r="D14" s="2" t="s">
        <v>2</v>
      </c>
      <c r="E14" s="3" t="s">
        <v>3</v>
      </c>
      <c r="F14" s="3" t="s">
        <v>4</v>
      </c>
      <c r="G14" s="3" t="s">
        <v>18</v>
      </c>
      <c r="H14" s="3" t="s">
        <v>5</v>
      </c>
      <c r="I14" s="3" t="s">
        <v>9</v>
      </c>
      <c r="J14" s="54" t="s">
        <v>14</v>
      </c>
    </row>
    <row r="15" spans="1:26" ht="17.25" customHeight="1">
      <c r="A15" s="45">
        <v>1</v>
      </c>
      <c r="B15" s="68">
        <v>77</v>
      </c>
      <c r="C15" s="5" t="s">
        <v>348</v>
      </c>
      <c r="D15" s="61" t="s">
        <v>349</v>
      </c>
      <c r="E15" s="51">
        <v>39057</v>
      </c>
      <c r="F15" s="46" t="s">
        <v>34</v>
      </c>
      <c r="G15" s="46" t="s">
        <v>63</v>
      </c>
      <c r="H15" s="46" t="s">
        <v>347</v>
      </c>
      <c r="I15" s="59">
        <v>1.5373842592592594E-3</v>
      </c>
      <c r="J15" s="67" t="str">
        <f t="shared" ref="J15" si="1">IF(ISBLANK(I15),"",IF(I15&gt;0.00171296296296296,"",IF(I15&lt;=0.00125694444444444,"TSM",IF(I15&lt;=0.00129050925925926,"SM",IF(I15&lt;=0.00134259259259259,"KSM",IF(I15&lt;=0.00142361111111111,"I A",IF(I15&lt;=0.00155092592592593,"II A",IF(I15&lt;=0.00171296296296296,"III A"))))))))</f>
        <v>II A</v>
      </c>
    </row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</sheetData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6"/>
  <sheetViews>
    <sheetView workbookViewId="0">
      <selection activeCell="A4" sqref="A4"/>
    </sheetView>
  </sheetViews>
  <sheetFormatPr defaultColWidth="14.44140625" defaultRowHeight="15" customHeight="1"/>
  <cols>
    <col min="1" max="1" width="5.88671875" customWidth="1"/>
    <col min="2" max="2" width="5.33203125" customWidth="1"/>
    <col min="3" max="3" width="9.88671875" customWidth="1"/>
    <col min="4" max="4" width="14.109375" customWidth="1"/>
    <col min="5" max="5" width="10.33203125" customWidth="1"/>
    <col min="6" max="7" width="9.109375" customWidth="1"/>
    <col min="8" max="8" width="20.33203125" customWidth="1"/>
    <col min="9" max="9" width="10.109375" customWidth="1"/>
    <col min="10" max="10" width="5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1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21</v>
      </c>
      <c r="D4" s="12"/>
      <c r="E4" s="12" t="s">
        <v>332</v>
      </c>
      <c r="F4" s="53"/>
      <c r="G4" s="35"/>
      <c r="H4" s="35"/>
      <c r="I4" s="10"/>
    </row>
    <row r="5" spans="1:26" ht="12" customHeight="1">
      <c r="A5" s="10"/>
      <c r="B5" s="10"/>
      <c r="C5" s="10"/>
      <c r="D5" s="10"/>
      <c r="E5" s="10"/>
      <c r="F5" s="10"/>
      <c r="G5" s="211" t="s">
        <v>371</v>
      </c>
      <c r="H5" s="116" t="s">
        <v>390</v>
      </c>
      <c r="I5" s="10"/>
    </row>
    <row r="6" spans="1:26" ht="12" customHeight="1">
      <c r="A6" s="66" t="s">
        <v>12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20">
        <v>1</v>
      </c>
      <c r="B7" s="4">
        <v>73</v>
      </c>
      <c r="C7" s="5" t="s">
        <v>125</v>
      </c>
      <c r="D7" s="61" t="s">
        <v>273</v>
      </c>
      <c r="E7" s="51">
        <v>32289</v>
      </c>
      <c r="F7" s="46" t="s">
        <v>34</v>
      </c>
      <c r="G7" s="46"/>
      <c r="H7" s="9" t="s">
        <v>274</v>
      </c>
      <c r="I7" s="161">
        <v>3.5624999999999997E-3</v>
      </c>
      <c r="J7" s="67" t="str">
        <f t="shared" ref="J7" si="0">IF(ISBLANK(I7),"",IF(I7&gt;0.00398148148148148,"",IF(I7&lt;=0.00290509259259259,"TSM",IF(I7&lt;=0.00300925925925926,"SM",IF(I7&lt;=0.0031712962962963,"KSM",IF(I7&lt;=0.00337962962962963,"I A",IF(I7&lt;=0.00363425925925926,"II A",IF(I7&lt;=0.00398148148148148,"III A"))))))))</f>
        <v>II A</v>
      </c>
    </row>
    <row r="8" spans="1:26" ht="12" customHeight="1"/>
    <row r="9" spans="1:26" ht="12" customHeight="1"/>
    <row r="10" spans="1:26" ht="12" customHeight="1"/>
    <row r="11" spans="1:26" ht="12" customHeight="1"/>
    <row r="12" spans="1:26" ht="12" customHeight="1"/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</sheetData>
  <printOptions horizontalCentered="1"/>
  <pageMargins left="0.39370078740157483" right="0.39370078740157483" top="0.78740157480314965" bottom="0.39370078740157483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9"/>
  <sheetViews>
    <sheetView workbookViewId="0">
      <selection activeCell="A4" sqref="A4"/>
    </sheetView>
  </sheetViews>
  <sheetFormatPr defaultColWidth="14.44140625" defaultRowHeight="15" customHeight="1"/>
  <cols>
    <col min="1" max="1" width="5.88671875" customWidth="1"/>
    <col min="2" max="2" width="3.5546875" bestFit="1" customWidth="1"/>
    <col min="3" max="3" width="9.88671875" customWidth="1"/>
    <col min="4" max="4" width="14.109375" customWidth="1"/>
    <col min="5" max="5" width="10.33203125" customWidth="1"/>
    <col min="6" max="6" width="11.21875" bestFit="1" customWidth="1"/>
    <col min="7" max="7" width="15" bestFit="1" customWidth="1"/>
    <col min="8" max="8" width="19.77734375" bestFit="1" customWidth="1"/>
    <col min="9" max="9" width="10.109375" customWidth="1"/>
    <col min="10" max="10" width="5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1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21</v>
      </c>
      <c r="D4" s="12"/>
      <c r="E4" s="12" t="s">
        <v>33</v>
      </c>
      <c r="F4" s="53"/>
      <c r="G4" s="35"/>
      <c r="H4" s="35"/>
      <c r="I4" s="10"/>
    </row>
    <row r="5" spans="1:26" ht="12" customHeight="1">
      <c r="A5" s="10"/>
      <c r="B5" s="10"/>
      <c r="C5" s="10"/>
      <c r="D5" s="10"/>
      <c r="E5" s="10"/>
      <c r="F5" s="10"/>
      <c r="G5" s="211" t="s">
        <v>371</v>
      </c>
      <c r="H5" s="116" t="s">
        <v>378</v>
      </c>
      <c r="I5" s="10"/>
    </row>
    <row r="6" spans="1:26" ht="12" customHeight="1">
      <c r="A6" s="58" t="s">
        <v>12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20">
        <v>1</v>
      </c>
      <c r="B7" s="4">
        <v>82</v>
      </c>
      <c r="C7" s="5" t="s">
        <v>40</v>
      </c>
      <c r="D7" s="61" t="s">
        <v>352</v>
      </c>
      <c r="E7" s="162">
        <v>38141</v>
      </c>
      <c r="F7" s="46" t="s">
        <v>34</v>
      </c>
      <c r="G7" s="46"/>
      <c r="H7" s="9" t="s">
        <v>353</v>
      </c>
      <c r="I7" s="161">
        <v>3.0561342592592589E-3</v>
      </c>
      <c r="J7" s="67" t="str">
        <f t="shared" ref="J7:J8" si="0">IF(ISBLANK(I7),"",IF(I7&gt;0.00355324074074074,"",IF(I7&lt;=0.00257523148148148,"TSM",IF(I7&lt;=0.00263888888888889,"SM",IF(I7&lt;=0.00275462962962963,"KSM",IF(I7&lt;=0.00291666666666667,"I A",IF(I7&lt;=0.00320601851851852,"II A",IF(I7&lt;=0.00355324074074074,"III A"))))))))</f>
        <v>II A</v>
      </c>
    </row>
    <row r="8" spans="1:26" ht="17.25" customHeight="1">
      <c r="A8" s="45">
        <v>2</v>
      </c>
      <c r="B8" s="68">
        <v>81</v>
      </c>
      <c r="C8" s="5" t="s">
        <v>44</v>
      </c>
      <c r="D8" s="61" t="s">
        <v>350</v>
      </c>
      <c r="E8" s="162">
        <v>38471</v>
      </c>
      <c r="F8" s="46" t="s">
        <v>34</v>
      </c>
      <c r="G8" s="46"/>
      <c r="H8" s="9" t="s">
        <v>351</v>
      </c>
      <c r="I8" s="161">
        <v>3.0938657407407408E-3</v>
      </c>
      <c r="J8" s="67" t="str">
        <f t="shared" si="0"/>
        <v>II A</v>
      </c>
    </row>
    <row r="9" spans="1:26" ht="17.25" customHeight="1">
      <c r="A9" s="45">
        <v>3</v>
      </c>
      <c r="B9" s="68">
        <v>91</v>
      </c>
      <c r="C9" s="5" t="s">
        <v>298</v>
      </c>
      <c r="D9" s="61" t="s">
        <v>299</v>
      </c>
      <c r="E9" s="162">
        <v>38952</v>
      </c>
      <c r="F9" s="46" t="s">
        <v>296</v>
      </c>
      <c r="G9" s="46" t="s">
        <v>327</v>
      </c>
      <c r="H9" s="9" t="s">
        <v>297</v>
      </c>
      <c r="I9" s="161">
        <v>3.1234953703703702E-3</v>
      </c>
      <c r="J9" s="67" t="str">
        <f>IF(ISBLANK(I9),"",IF(I9&gt;0.00355324074074074,"",IF(I9&lt;=0.00257523148148148,"TSM",IF(I9&lt;=0.00263888888888889,"SM",IF(I9&lt;=0.00275462962962963,"KSM",IF(I9&lt;=0.00291666666666667,"I A",IF(I9&lt;=0.00320601851851852,"II A",IF(I9&lt;=0.00355324074074074,"III A"))))))))</f>
        <v>II A</v>
      </c>
    </row>
    <row r="10" spans="1:26" ht="17.25" customHeight="1">
      <c r="A10" s="45">
        <v>4</v>
      </c>
      <c r="B10" s="68">
        <v>99</v>
      </c>
      <c r="C10" s="5" t="s">
        <v>51</v>
      </c>
      <c r="D10" s="61" t="s">
        <v>299</v>
      </c>
      <c r="E10" s="162">
        <v>38208</v>
      </c>
      <c r="F10" s="46" t="s">
        <v>296</v>
      </c>
      <c r="G10" s="46" t="s">
        <v>327</v>
      </c>
      <c r="H10" s="9" t="s">
        <v>297</v>
      </c>
      <c r="I10" s="161">
        <v>3.3348379629629631E-3</v>
      </c>
      <c r="J10" s="67" t="str">
        <f>IF(ISBLANK(I10),"",IF(I10&gt;0.00355324074074074,"",IF(I10&lt;=0.00257523148148148,"TSM",IF(I10&lt;=0.00263888888888889,"SM",IF(I10&lt;=0.00275462962962963,"KSM",IF(I10&lt;=0.00291666666666667,"I A",IF(I10&lt;=0.00320601851851852,"II A",IF(I10&lt;=0.00355324074074074,"III A"))))))))</f>
        <v>III A</v>
      </c>
    </row>
    <row r="11" spans="1:26" ht="12" customHeight="1"/>
    <row r="12" spans="1:26" ht="12" customHeight="1"/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</sheetData>
  <sortState ref="A7:Z10">
    <sortCondition ref="I7:I10"/>
  </sortState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6"/>
  <sheetViews>
    <sheetView zoomScale="120" zoomScaleNormal="120" workbookViewId="0">
      <selection activeCell="I7" sqref="I7"/>
    </sheetView>
  </sheetViews>
  <sheetFormatPr defaultColWidth="14.44140625" defaultRowHeight="15" customHeight="1"/>
  <cols>
    <col min="1" max="1" width="5.88671875" customWidth="1"/>
    <col min="2" max="2" width="5.33203125" customWidth="1"/>
    <col min="3" max="3" width="9.88671875" customWidth="1"/>
    <col min="4" max="4" width="12" customWidth="1"/>
    <col min="5" max="5" width="10.33203125" customWidth="1"/>
    <col min="6" max="6" width="12.5546875" customWidth="1"/>
    <col min="7" max="7" width="13.5546875" customWidth="1"/>
    <col min="8" max="8" width="22" bestFit="1" customWidth="1"/>
    <col min="9" max="9" width="10.109375" customWidth="1"/>
    <col min="10" max="10" width="5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344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49" t="s">
        <v>23</v>
      </c>
      <c r="D4" s="12"/>
      <c r="E4" s="12" t="s">
        <v>33</v>
      </c>
      <c r="F4" s="53"/>
      <c r="G4" s="35"/>
      <c r="H4" s="35"/>
      <c r="I4" s="10"/>
    </row>
    <row r="5" spans="1:26" ht="12" customHeight="1">
      <c r="A5" s="10"/>
      <c r="B5" s="10"/>
      <c r="C5" s="10"/>
      <c r="D5" s="10"/>
      <c r="E5" s="10"/>
      <c r="F5" s="10"/>
      <c r="G5" s="211" t="s">
        <v>371</v>
      </c>
      <c r="H5" s="116" t="s">
        <v>374</v>
      </c>
      <c r="I5" s="10"/>
    </row>
    <row r="6" spans="1:26" ht="12" customHeight="1">
      <c r="A6" s="66" t="s">
        <v>12</v>
      </c>
      <c r="B6" s="1" t="s">
        <v>0</v>
      </c>
      <c r="C6" s="15" t="s">
        <v>1</v>
      </c>
      <c r="D6" s="17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41">
        <v>1</v>
      </c>
      <c r="B7" s="4">
        <v>49</v>
      </c>
      <c r="C7" s="5" t="s">
        <v>53</v>
      </c>
      <c r="D7" s="61" t="s">
        <v>67</v>
      </c>
      <c r="E7" s="51">
        <v>33877</v>
      </c>
      <c r="F7" s="46" t="s">
        <v>34</v>
      </c>
      <c r="G7" s="46" t="s">
        <v>68</v>
      </c>
      <c r="H7" s="9" t="s">
        <v>69</v>
      </c>
      <c r="I7" s="161">
        <v>6.424189814814814E-3</v>
      </c>
      <c r="J7" s="67"/>
    </row>
    <row r="8" spans="1:26" ht="17.25" customHeight="1">
      <c r="A8" s="47"/>
      <c r="B8" s="68">
        <v>59</v>
      </c>
      <c r="C8" s="5" t="s">
        <v>290</v>
      </c>
      <c r="D8" s="61" t="s">
        <v>291</v>
      </c>
      <c r="E8" s="51">
        <v>32630</v>
      </c>
      <c r="F8" s="46" t="s">
        <v>36</v>
      </c>
      <c r="G8" s="46" t="s">
        <v>292</v>
      </c>
      <c r="H8" s="9" t="s">
        <v>293</v>
      </c>
      <c r="I8" s="69" t="s">
        <v>361</v>
      </c>
      <c r="J8" s="67"/>
    </row>
    <row r="9" spans="1:26" ht="12" customHeight="1"/>
    <row r="10" spans="1:26" ht="12" customHeight="1"/>
    <row r="11" spans="1:26" ht="12" customHeight="1"/>
    <row r="12" spans="1:26" ht="12" customHeight="1"/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</sheetData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970"/>
  <sheetViews>
    <sheetView zoomScale="130" zoomScaleNormal="130" workbookViewId="0">
      <selection activeCell="A9" sqref="A9"/>
    </sheetView>
  </sheetViews>
  <sheetFormatPr defaultColWidth="15.88671875" defaultRowHeight="15" customHeight="1"/>
  <cols>
    <col min="1" max="1" width="5.44140625" style="107" customWidth="1"/>
    <col min="2" max="2" width="9.88671875" style="107" customWidth="1"/>
    <col min="3" max="3" width="16.6640625" style="107" customWidth="1"/>
    <col min="4" max="4" width="9.44140625" style="107" bestFit="1" customWidth="1"/>
    <col min="5" max="5" width="10.6640625" style="107" bestFit="1" customWidth="1"/>
    <col min="6" max="6" width="9.33203125" style="107" customWidth="1"/>
    <col min="7" max="7" width="18.6640625" style="107" bestFit="1" customWidth="1"/>
    <col min="8" max="9" width="7" style="107" customWidth="1"/>
    <col min="10" max="10" width="5.109375" style="107" customWidth="1"/>
    <col min="11" max="21" width="9.44140625" style="107" customWidth="1"/>
    <col min="22" max="16384" width="15.88671875" style="107"/>
  </cols>
  <sheetData>
    <row r="1" spans="1:22" ht="18" customHeight="1">
      <c r="A1" s="99" t="s">
        <v>339</v>
      </c>
      <c r="B1" s="100"/>
      <c r="C1" s="101"/>
      <c r="D1" s="102"/>
      <c r="E1" s="103"/>
      <c r="F1" s="103"/>
      <c r="G1" s="104"/>
      <c r="H1" s="105"/>
      <c r="I1" s="106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</row>
    <row r="2" spans="1:22" ht="18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5"/>
      <c r="I2" s="105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1:22" ht="12" customHeight="1">
      <c r="A3" s="108"/>
      <c r="B3" s="108"/>
      <c r="C3" s="109"/>
      <c r="D3" s="110"/>
      <c r="E3" s="111"/>
      <c r="F3" s="111"/>
      <c r="G3" s="111"/>
      <c r="H3" s="112"/>
      <c r="I3" s="112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</row>
    <row r="4" spans="1:22" ht="15.75" customHeight="1">
      <c r="A4" s="114"/>
      <c r="B4" s="100" t="s">
        <v>331</v>
      </c>
      <c r="C4" s="100"/>
      <c r="D4" s="101" t="s">
        <v>332</v>
      </c>
      <c r="E4" s="115"/>
      <c r="F4" s="115"/>
      <c r="G4" s="116"/>
      <c r="H4" s="117"/>
      <c r="I4" s="112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2" ht="18" customHeight="1" thickBot="1">
      <c r="A5" s="108"/>
      <c r="B5" s="124"/>
      <c r="C5" s="109"/>
      <c r="D5" s="110"/>
      <c r="E5" s="115"/>
      <c r="F5" s="211" t="s">
        <v>371</v>
      </c>
      <c r="G5" s="116" t="s">
        <v>370</v>
      </c>
      <c r="H5" s="117"/>
      <c r="I5" s="112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2" customFormat="1" ht="12.75" customHeight="1" thickBot="1">
      <c r="A6" s="13" t="s">
        <v>12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18" t="s">
        <v>9</v>
      </c>
      <c r="I6" s="18" t="s">
        <v>10</v>
      </c>
      <c r="J6" s="19" t="s">
        <v>11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18" customHeight="1">
      <c r="A7" s="118">
        <v>1</v>
      </c>
      <c r="B7" s="119" t="s">
        <v>234</v>
      </c>
      <c r="C7" s="120" t="s">
        <v>235</v>
      </c>
      <c r="D7" s="163">
        <v>35785</v>
      </c>
      <c r="E7" s="122" t="s">
        <v>236</v>
      </c>
      <c r="F7" s="122"/>
      <c r="G7" s="122" t="s">
        <v>237</v>
      </c>
      <c r="H7" s="125">
        <v>9.4</v>
      </c>
      <c r="I7" s="25">
        <v>0.23499999999999999</v>
      </c>
      <c r="J7" s="26" t="str">
        <f>IF(ISBLANK(H7),"",IF(H7&gt;11.24,"",IF(H7&lt;=8.18,"TSM",IF(H7&lt;=8.5,"SM",IF(H7&lt;=8.9,"KSM",IF(H7&lt;=9.5,"I A",IF(H7&lt;=10.24,"II A",IF(H7&lt;=11.24,"III A"))))))))</f>
        <v>I A</v>
      </c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</row>
    <row r="8" spans="1:22" ht="18" customHeight="1">
      <c r="A8" s="118">
        <v>2</v>
      </c>
      <c r="B8" s="119" t="s">
        <v>185</v>
      </c>
      <c r="C8" s="120" t="s">
        <v>186</v>
      </c>
      <c r="D8" s="163">
        <v>37870</v>
      </c>
      <c r="E8" s="122" t="s">
        <v>36</v>
      </c>
      <c r="F8" s="122" t="s">
        <v>37</v>
      </c>
      <c r="G8" s="122" t="s">
        <v>55</v>
      </c>
      <c r="H8" s="125">
        <v>9.4600000000000009</v>
      </c>
      <c r="I8" s="25">
        <v>0.22800000000000001</v>
      </c>
      <c r="J8" s="26" t="str">
        <f>IF(ISBLANK(H8),"",IF(H8&gt;11.24,"",IF(H8&lt;=8.18,"TSM",IF(H8&lt;=8.5,"SM",IF(H8&lt;=8.9,"KSM",IF(H8&lt;=9.5,"I A",IF(H8&lt;=10.24,"II A",IF(H8&lt;=11.24,"III A"))))))))</f>
        <v>I A</v>
      </c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</row>
    <row r="9" spans="1:22" ht="18" customHeight="1">
      <c r="A9" s="118">
        <v>3</v>
      </c>
      <c r="B9" s="119" t="s">
        <v>139</v>
      </c>
      <c r="C9" s="120" t="s">
        <v>240</v>
      </c>
      <c r="D9" s="163">
        <v>38919</v>
      </c>
      <c r="E9" s="122" t="s">
        <v>34</v>
      </c>
      <c r="F9" s="122" t="s">
        <v>63</v>
      </c>
      <c r="G9" s="122" t="s">
        <v>241</v>
      </c>
      <c r="H9" s="125">
        <v>9.69</v>
      </c>
      <c r="I9" s="25">
        <v>0.15</v>
      </c>
      <c r="J9" s="26" t="str">
        <f>IF(ISBLANK(H9),"",IF(H9&gt;11.24,"",IF(H9&lt;=8.18,"TSM",IF(H9&lt;=8.5,"SM",IF(H9&lt;=8.9,"KSM",IF(H9&lt;=9.5,"I A",IF(H9&lt;=10.24,"II A",IF(H9&lt;=11.24,"III A"))))))))</f>
        <v>II A</v>
      </c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</row>
    <row r="10" spans="1:22" ht="18" customHeight="1">
      <c r="A10" s="118"/>
      <c r="B10" s="119" t="s">
        <v>127</v>
      </c>
      <c r="C10" s="120" t="s">
        <v>128</v>
      </c>
      <c r="D10" s="163">
        <v>38443</v>
      </c>
      <c r="E10" s="122" t="s">
        <v>34</v>
      </c>
      <c r="F10" s="122" t="s">
        <v>63</v>
      </c>
      <c r="G10" s="122" t="s">
        <v>129</v>
      </c>
      <c r="H10" s="125" t="s">
        <v>361</v>
      </c>
      <c r="I10" s="25"/>
      <c r="J10" s="26" t="str">
        <f>IF(ISBLANK(H10),"",IF(H10&gt;11.24,"",IF(H10&lt;=8.18,"TSM",IF(H10&lt;=8.5,"SM",IF(H10&lt;=8.9,"KSM",IF(H10&lt;=9.5,"I A",IF(H10&lt;=10.24,"II A",IF(H10&lt;=11.24,"III A"))))))))</f>
        <v/>
      </c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</row>
    <row r="11" spans="1:22" ht="18" customHeight="1">
      <c r="A11" s="118"/>
      <c r="B11" s="119" t="s">
        <v>168</v>
      </c>
      <c r="C11" s="120" t="s">
        <v>302</v>
      </c>
      <c r="D11" s="163">
        <v>35797</v>
      </c>
      <c r="E11" s="122" t="s">
        <v>303</v>
      </c>
      <c r="F11" s="122" t="s">
        <v>35</v>
      </c>
      <c r="G11" s="122" t="s">
        <v>304</v>
      </c>
      <c r="H11" s="125" t="s">
        <v>361</v>
      </c>
      <c r="I11" s="25"/>
      <c r="J11" s="26" t="str">
        <f>IF(ISBLANK(H11),"",IF(H11&gt;11.24,"",IF(H11&lt;=8.18,"TSM",IF(H11&lt;=8.5,"SM",IF(H11&lt;=8.9,"KSM",IF(H11&lt;=9.5,"I A",IF(H11&lt;=10.24,"II A",IF(H11&lt;=11.24,"III A"))))))))</f>
        <v/>
      </c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22" ht="12.75" customHeight="1">
      <c r="A12" s="108"/>
      <c r="B12" s="108"/>
      <c r="C12" s="108"/>
      <c r="D12" s="123"/>
      <c r="E12" s="116"/>
      <c r="F12" s="116"/>
      <c r="G12" s="116"/>
      <c r="H12" s="117"/>
      <c r="I12" s="112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2" ht="12.75" customHeight="1">
      <c r="A13" s="108"/>
      <c r="B13" s="108"/>
      <c r="C13" s="108"/>
      <c r="D13" s="123"/>
      <c r="E13" s="116"/>
      <c r="F13" s="116"/>
      <c r="G13" s="116"/>
      <c r="H13" s="117"/>
      <c r="I13" s="112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</row>
    <row r="14" spans="1:22" ht="12.75" customHeight="1">
      <c r="A14" s="108"/>
      <c r="B14" s="108"/>
      <c r="C14" s="108"/>
      <c r="D14" s="123"/>
      <c r="E14" s="116"/>
      <c r="F14" s="116"/>
      <c r="G14" s="116"/>
      <c r="H14" s="117"/>
      <c r="I14" s="112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</row>
    <row r="15" spans="1:22" ht="12.75" customHeight="1">
      <c r="A15" s="108"/>
      <c r="B15" s="108"/>
      <c r="C15" s="108"/>
      <c r="D15" s="123"/>
      <c r="E15" s="116"/>
      <c r="F15" s="116"/>
      <c r="G15" s="116"/>
      <c r="H15" s="117"/>
      <c r="I15" s="112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</row>
    <row r="16" spans="1:22" ht="12.75" customHeight="1">
      <c r="A16" s="108"/>
      <c r="B16" s="108"/>
      <c r="C16" s="108"/>
      <c r="D16" s="123"/>
      <c r="E16" s="116"/>
      <c r="F16" s="116"/>
      <c r="G16" s="116"/>
      <c r="H16" s="117"/>
      <c r="I16" s="112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</row>
    <row r="17" spans="1:21" ht="12.75" customHeight="1">
      <c r="A17" s="108"/>
      <c r="B17" s="108"/>
      <c r="C17" s="108"/>
      <c r="D17" s="123"/>
      <c r="E17" s="116"/>
      <c r="F17" s="116"/>
      <c r="G17" s="116"/>
      <c r="H17" s="117"/>
      <c r="I17" s="112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</row>
    <row r="18" spans="1:21" ht="12.75" customHeight="1">
      <c r="A18" s="108"/>
      <c r="B18" s="108"/>
      <c r="C18" s="108"/>
      <c r="D18" s="123"/>
      <c r="E18" s="116"/>
      <c r="F18" s="116"/>
      <c r="G18" s="116"/>
      <c r="H18" s="117"/>
      <c r="I18" s="112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</row>
    <row r="19" spans="1:21" ht="12.75" customHeight="1">
      <c r="A19" s="108"/>
      <c r="B19" s="108"/>
      <c r="C19" s="108"/>
      <c r="D19" s="123"/>
      <c r="E19" s="116"/>
      <c r="G19" s="116"/>
      <c r="H19" s="117"/>
      <c r="I19" s="112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</row>
    <row r="20" spans="1:21" ht="12.75" customHeight="1">
      <c r="A20" s="108"/>
      <c r="B20" s="108"/>
      <c r="C20" s="108"/>
      <c r="D20" s="123"/>
      <c r="E20" s="116"/>
      <c r="G20" s="116"/>
      <c r="H20" s="117"/>
      <c r="I20" s="112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</row>
    <row r="21" spans="1:21" ht="12.75" customHeight="1">
      <c r="A21" s="108"/>
      <c r="B21" s="108"/>
      <c r="C21" s="108"/>
      <c r="D21" s="123"/>
      <c r="E21" s="116"/>
      <c r="G21" s="116"/>
      <c r="H21" s="117"/>
      <c r="I21" s="112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</row>
    <row r="22" spans="1:21" ht="12.75" customHeight="1">
      <c r="A22" s="108"/>
      <c r="B22" s="108"/>
      <c r="C22" s="108"/>
      <c r="D22" s="123"/>
      <c r="E22" s="116"/>
      <c r="G22" s="116"/>
      <c r="H22" s="117"/>
      <c r="I22" s="112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</row>
    <row r="23" spans="1:21" ht="12.75" customHeight="1">
      <c r="A23" s="108"/>
      <c r="B23" s="108"/>
      <c r="C23" s="108"/>
      <c r="D23" s="123"/>
      <c r="E23" s="116"/>
      <c r="G23" s="116"/>
      <c r="H23" s="117"/>
      <c r="I23" s="112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</row>
    <row r="24" spans="1:21" ht="12.75" customHeight="1">
      <c r="A24" s="108"/>
      <c r="B24" s="108"/>
      <c r="C24" s="108"/>
      <c r="D24" s="123"/>
      <c r="E24" s="116"/>
      <c r="G24" s="116"/>
      <c r="H24" s="117"/>
      <c r="I24" s="112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</row>
    <row r="25" spans="1:21" ht="12.75" customHeight="1">
      <c r="A25" s="108"/>
      <c r="B25" s="108"/>
      <c r="C25" s="108"/>
      <c r="D25" s="123"/>
      <c r="E25" s="116"/>
      <c r="G25" s="116"/>
      <c r="H25" s="117"/>
      <c r="I25" s="1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</row>
    <row r="26" spans="1:21" ht="12.75" customHeight="1">
      <c r="A26" s="108"/>
      <c r="B26" s="108"/>
      <c r="C26" s="108"/>
      <c r="D26" s="123"/>
      <c r="E26" s="116"/>
      <c r="F26" s="116"/>
      <c r="G26" s="116"/>
      <c r="H26" s="117"/>
      <c r="I26" s="112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</row>
    <row r="27" spans="1:21" ht="12.75" customHeight="1">
      <c r="A27" s="108"/>
      <c r="B27" s="108"/>
      <c r="C27" s="108"/>
      <c r="D27" s="123"/>
      <c r="E27" s="116"/>
      <c r="F27" s="116"/>
      <c r="G27" s="116"/>
      <c r="H27" s="117"/>
      <c r="I27" s="112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</row>
    <row r="28" spans="1:21" ht="12.75" customHeight="1">
      <c r="A28" s="108"/>
      <c r="B28" s="108"/>
      <c r="C28" s="108"/>
      <c r="D28" s="123"/>
      <c r="E28" s="116"/>
      <c r="F28" s="116"/>
      <c r="G28" s="116"/>
      <c r="H28" s="117"/>
      <c r="I28" s="112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</row>
    <row r="29" spans="1:21" ht="12.75" customHeight="1">
      <c r="A29" s="108"/>
      <c r="B29" s="108"/>
      <c r="C29" s="108"/>
      <c r="D29" s="123"/>
      <c r="E29" s="116"/>
      <c r="F29" s="116"/>
      <c r="G29" s="116"/>
      <c r="H29" s="117"/>
      <c r="I29" s="112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1" ht="12.75" customHeight="1">
      <c r="A30" s="108"/>
      <c r="B30" s="108"/>
      <c r="C30" s="108"/>
      <c r="D30" s="123"/>
      <c r="E30" s="116"/>
      <c r="F30" s="116"/>
      <c r="G30" s="116"/>
      <c r="H30" s="117"/>
      <c r="I30" s="112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</row>
    <row r="31" spans="1:21" ht="12.75" customHeight="1">
      <c r="A31" s="108"/>
      <c r="B31" s="108"/>
      <c r="C31" s="108"/>
      <c r="D31" s="123"/>
      <c r="E31" s="116"/>
      <c r="F31" s="116"/>
      <c r="G31" s="116"/>
      <c r="H31" s="117"/>
      <c r="I31" s="112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</row>
    <row r="32" spans="1:21" ht="12.75" customHeight="1">
      <c r="A32" s="108"/>
      <c r="B32" s="108"/>
      <c r="C32" s="108"/>
      <c r="D32" s="123"/>
      <c r="E32" s="116"/>
      <c r="F32" s="116"/>
      <c r="G32" s="116"/>
      <c r="H32" s="117"/>
      <c r="I32" s="112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1" ht="12.75" customHeight="1">
      <c r="A33" s="108"/>
      <c r="B33" s="108"/>
      <c r="C33" s="108"/>
      <c r="D33" s="123"/>
      <c r="E33" s="116"/>
      <c r="F33" s="116"/>
      <c r="G33" s="116"/>
      <c r="H33" s="117"/>
      <c r="I33" s="112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1" ht="12.75" customHeight="1">
      <c r="A34" s="108"/>
      <c r="B34" s="108"/>
      <c r="C34" s="108"/>
      <c r="D34" s="123"/>
      <c r="E34" s="116"/>
      <c r="F34" s="116"/>
      <c r="G34" s="116"/>
      <c r="H34" s="117"/>
      <c r="I34" s="112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</row>
    <row r="35" spans="1:21" ht="12.75" customHeight="1">
      <c r="A35" s="108"/>
      <c r="B35" s="108"/>
      <c r="C35" s="108"/>
      <c r="D35" s="123"/>
      <c r="E35" s="116"/>
      <c r="F35" s="116"/>
      <c r="G35" s="116"/>
      <c r="H35" s="117"/>
      <c r="I35" s="112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</row>
    <row r="36" spans="1:21" ht="12.75" customHeight="1">
      <c r="A36" s="108"/>
      <c r="B36" s="108"/>
      <c r="C36" s="108"/>
      <c r="D36" s="123"/>
      <c r="E36" s="116"/>
      <c r="F36" s="116"/>
      <c r="G36" s="116"/>
      <c r="H36" s="117"/>
      <c r="I36" s="112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</row>
    <row r="37" spans="1:21" ht="12.75" customHeight="1">
      <c r="A37" s="108"/>
      <c r="B37" s="108"/>
      <c r="C37" s="108"/>
      <c r="D37" s="123"/>
      <c r="E37" s="116"/>
      <c r="F37" s="116"/>
      <c r="G37" s="116"/>
      <c r="H37" s="117"/>
      <c r="I37" s="112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</row>
    <row r="38" spans="1:21" ht="12.75" customHeight="1">
      <c r="A38" s="108"/>
      <c r="B38" s="108"/>
      <c r="C38" s="108"/>
      <c r="D38" s="123"/>
      <c r="E38" s="116"/>
      <c r="F38" s="116"/>
      <c r="G38" s="116"/>
      <c r="H38" s="117"/>
      <c r="I38" s="112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</row>
    <row r="39" spans="1:21" ht="12.75" customHeight="1">
      <c r="A39" s="108"/>
      <c r="B39" s="108"/>
      <c r="C39" s="108"/>
      <c r="D39" s="123"/>
      <c r="E39" s="116"/>
      <c r="F39" s="116"/>
      <c r="G39" s="116"/>
      <c r="H39" s="117"/>
      <c r="I39" s="112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</row>
    <row r="40" spans="1:21" ht="12.75" customHeight="1">
      <c r="A40" s="108"/>
      <c r="B40" s="108"/>
      <c r="C40" s="108"/>
      <c r="D40" s="123"/>
      <c r="E40" s="116"/>
      <c r="F40" s="116"/>
      <c r="G40" s="116"/>
      <c r="H40" s="117"/>
      <c r="I40" s="112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</row>
    <row r="41" spans="1:21" ht="12.75" customHeight="1">
      <c r="A41" s="108"/>
      <c r="B41" s="108"/>
      <c r="C41" s="108"/>
      <c r="D41" s="123"/>
      <c r="E41" s="116"/>
      <c r="F41" s="116"/>
      <c r="G41" s="116"/>
      <c r="H41" s="117"/>
      <c r="I41" s="112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</row>
    <row r="42" spans="1:21" ht="12.75" customHeight="1">
      <c r="A42" s="108"/>
      <c r="B42" s="108"/>
      <c r="C42" s="108"/>
      <c r="D42" s="123"/>
      <c r="E42" s="116"/>
      <c r="F42" s="116"/>
      <c r="G42" s="116"/>
      <c r="H42" s="117"/>
      <c r="I42" s="112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</row>
    <row r="43" spans="1:21" ht="12.75" customHeight="1">
      <c r="A43" s="108"/>
      <c r="B43" s="108"/>
      <c r="C43" s="108"/>
      <c r="D43" s="123"/>
      <c r="E43" s="116"/>
      <c r="F43" s="116"/>
      <c r="G43" s="116"/>
      <c r="H43" s="117"/>
      <c r="I43" s="112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</row>
    <row r="44" spans="1:21" ht="12.75" customHeight="1">
      <c r="A44" s="108"/>
      <c r="B44" s="108"/>
      <c r="C44" s="108"/>
      <c r="D44" s="123"/>
      <c r="E44" s="116"/>
      <c r="F44" s="116"/>
      <c r="G44" s="116"/>
      <c r="H44" s="117"/>
      <c r="I44" s="112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</row>
    <row r="45" spans="1:21" ht="12.75" customHeight="1">
      <c r="A45" s="108"/>
      <c r="B45" s="108"/>
      <c r="C45" s="108"/>
      <c r="D45" s="123"/>
      <c r="E45" s="116"/>
      <c r="F45" s="116"/>
      <c r="G45" s="116"/>
      <c r="H45" s="117"/>
      <c r="I45" s="112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</row>
    <row r="46" spans="1:21" ht="12.75" customHeight="1">
      <c r="A46" s="108"/>
      <c r="B46" s="108"/>
      <c r="C46" s="108"/>
      <c r="D46" s="123"/>
      <c r="E46" s="116"/>
      <c r="F46" s="116"/>
      <c r="G46" s="116"/>
      <c r="H46" s="117"/>
      <c r="I46" s="112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</row>
    <row r="47" spans="1:21" ht="12.75" customHeight="1">
      <c r="A47" s="108"/>
      <c r="B47" s="108"/>
      <c r="C47" s="108"/>
      <c r="D47" s="123"/>
      <c r="E47" s="116"/>
      <c r="F47" s="116"/>
      <c r="G47" s="116"/>
      <c r="H47" s="117"/>
      <c r="I47" s="112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</row>
    <row r="48" spans="1:21" ht="12.75" customHeight="1">
      <c r="A48" s="108"/>
      <c r="B48" s="108"/>
      <c r="C48" s="108"/>
      <c r="D48" s="123"/>
      <c r="E48" s="116"/>
      <c r="F48" s="116"/>
      <c r="G48" s="116"/>
      <c r="H48" s="117"/>
      <c r="I48" s="112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</row>
    <row r="49" spans="1:21" ht="12.75" customHeight="1">
      <c r="A49" s="108"/>
      <c r="B49" s="108"/>
      <c r="C49" s="108"/>
      <c r="D49" s="123"/>
      <c r="E49" s="116"/>
      <c r="F49" s="116"/>
      <c r="G49" s="116"/>
      <c r="H49" s="117"/>
      <c r="I49" s="112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</row>
    <row r="50" spans="1:21" ht="12.75" customHeight="1">
      <c r="A50" s="108"/>
      <c r="B50" s="108"/>
      <c r="C50" s="108"/>
      <c r="D50" s="123"/>
      <c r="E50" s="116"/>
      <c r="F50" s="116"/>
      <c r="G50" s="116"/>
      <c r="H50" s="117"/>
      <c r="I50" s="112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</row>
    <row r="51" spans="1:21" ht="12.75" customHeight="1">
      <c r="A51" s="108"/>
      <c r="B51" s="108"/>
      <c r="C51" s="108"/>
      <c r="D51" s="123"/>
      <c r="E51" s="116"/>
      <c r="F51" s="116"/>
      <c r="G51" s="116"/>
      <c r="H51" s="117"/>
      <c r="I51" s="112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</row>
    <row r="52" spans="1:21" ht="12.75" customHeight="1">
      <c r="A52" s="108"/>
      <c r="B52" s="108"/>
      <c r="C52" s="108"/>
      <c r="D52" s="123"/>
      <c r="E52" s="116"/>
      <c r="F52" s="116"/>
      <c r="G52" s="116"/>
      <c r="H52" s="117"/>
      <c r="I52" s="112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</row>
    <row r="53" spans="1:21" ht="12.75" customHeight="1">
      <c r="A53" s="108"/>
      <c r="B53" s="108"/>
      <c r="C53" s="108"/>
      <c r="D53" s="123"/>
      <c r="E53" s="116"/>
      <c r="F53" s="116"/>
      <c r="G53" s="116"/>
      <c r="H53" s="117"/>
      <c r="I53" s="112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</row>
    <row r="54" spans="1:21" ht="12.75" customHeight="1">
      <c r="A54" s="108"/>
      <c r="B54" s="108"/>
      <c r="C54" s="108"/>
      <c r="D54" s="123"/>
      <c r="E54" s="116"/>
      <c r="F54" s="116"/>
      <c r="G54" s="116"/>
      <c r="H54" s="117"/>
      <c r="I54" s="112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1" ht="12.75" customHeight="1">
      <c r="A55" s="108"/>
      <c r="B55" s="108"/>
      <c r="C55" s="108"/>
      <c r="D55" s="123"/>
      <c r="E55" s="116"/>
      <c r="F55" s="116"/>
      <c r="G55" s="116"/>
      <c r="H55" s="117"/>
      <c r="I55" s="112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</row>
    <row r="56" spans="1:21" ht="12.75" customHeight="1">
      <c r="A56" s="108"/>
      <c r="B56" s="108"/>
      <c r="C56" s="108"/>
      <c r="D56" s="123"/>
      <c r="E56" s="116"/>
      <c r="F56" s="116"/>
      <c r="G56" s="116"/>
      <c r="H56" s="117"/>
      <c r="I56" s="112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</row>
    <row r="57" spans="1:21" ht="12.75" customHeight="1">
      <c r="A57" s="108"/>
      <c r="B57" s="108"/>
      <c r="C57" s="108"/>
      <c r="D57" s="123"/>
      <c r="E57" s="116"/>
      <c r="F57" s="116"/>
      <c r="G57" s="116"/>
      <c r="H57" s="117"/>
      <c r="I57" s="112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</row>
    <row r="58" spans="1:21" ht="12.75" customHeight="1">
      <c r="A58" s="108"/>
      <c r="B58" s="108"/>
      <c r="C58" s="108"/>
      <c r="D58" s="123"/>
      <c r="E58" s="116"/>
      <c r="F58" s="116"/>
      <c r="G58" s="116"/>
      <c r="H58" s="117"/>
      <c r="I58" s="112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</row>
    <row r="59" spans="1:21" ht="12.75" customHeight="1">
      <c r="A59" s="108"/>
      <c r="B59" s="108"/>
      <c r="C59" s="108"/>
      <c r="D59" s="123"/>
      <c r="E59" s="116"/>
      <c r="F59" s="116"/>
      <c r="G59" s="116"/>
      <c r="H59" s="117"/>
      <c r="I59" s="112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</row>
    <row r="60" spans="1:21" ht="12.75" customHeight="1">
      <c r="A60" s="108"/>
      <c r="B60" s="108"/>
      <c r="C60" s="108"/>
      <c r="D60" s="123"/>
      <c r="E60" s="116"/>
      <c r="F60" s="116"/>
      <c r="G60" s="116"/>
      <c r="H60" s="117"/>
      <c r="I60" s="112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</row>
    <row r="61" spans="1:21" ht="12.75" customHeight="1">
      <c r="A61" s="108"/>
      <c r="B61" s="108"/>
      <c r="C61" s="108"/>
      <c r="D61" s="123"/>
      <c r="E61" s="116"/>
      <c r="F61" s="116"/>
      <c r="G61" s="116"/>
      <c r="H61" s="117"/>
      <c r="I61" s="112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</row>
    <row r="62" spans="1:21" ht="12.75" customHeight="1">
      <c r="A62" s="108"/>
      <c r="B62" s="108"/>
      <c r="C62" s="108"/>
      <c r="D62" s="123"/>
      <c r="E62" s="116"/>
      <c r="F62" s="116"/>
      <c r="G62" s="116"/>
      <c r="H62" s="117"/>
      <c r="I62" s="112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</row>
    <row r="63" spans="1:21" ht="12.75" customHeight="1">
      <c r="A63" s="108"/>
      <c r="B63" s="108"/>
      <c r="C63" s="108"/>
      <c r="D63" s="123"/>
      <c r="E63" s="116"/>
      <c r="F63" s="116"/>
      <c r="G63" s="116"/>
      <c r="H63" s="117"/>
      <c r="I63" s="112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</row>
    <row r="64" spans="1:21" ht="12.75" customHeight="1">
      <c r="A64" s="108"/>
      <c r="B64" s="108"/>
      <c r="C64" s="108"/>
      <c r="D64" s="123"/>
      <c r="E64" s="116"/>
      <c r="F64" s="116"/>
      <c r="G64" s="116"/>
      <c r="H64" s="117"/>
      <c r="I64" s="112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</row>
    <row r="65" spans="1:21" ht="12.75" customHeight="1">
      <c r="A65" s="108"/>
      <c r="B65" s="108"/>
      <c r="C65" s="108"/>
      <c r="D65" s="123"/>
      <c r="E65" s="116"/>
      <c r="F65" s="116"/>
      <c r="G65" s="116"/>
      <c r="H65" s="117"/>
      <c r="I65" s="112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</row>
    <row r="66" spans="1:21" ht="12.75" customHeight="1">
      <c r="A66" s="108"/>
      <c r="B66" s="108"/>
      <c r="C66" s="108"/>
      <c r="D66" s="123"/>
      <c r="E66" s="116"/>
      <c r="F66" s="116"/>
      <c r="G66" s="116"/>
      <c r="H66" s="117"/>
      <c r="I66" s="112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</row>
    <row r="67" spans="1:21" ht="12.75" customHeight="1">
      <c r="A67" s="108"/>
      <c r="B67" s="108"/>
      <c r="C67" s="108"/>
      <c r="D67" s="123"/>
      <c r="E67" s="116"/>
      <c r="F67" s="116"/>
      <c r="G67" s="116"/>
      <c r="H67" s="117"/>
      <c r="I67" s="112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</row>
    <row r="68" spans="1:21" ht="12.75" customHeight="1">
      <c r="A68" s="108"/>
      <c r="B68" s="108"/>
      <c r="C68" s="108"/>
      <c r="D68" s="123"/>
      <c r="E68" s="116"/>
      <c r="F68" s="116"/>
      <c r="G68" s="116"/>
      <c r="H68" s="117"/>
      <c r="I68" s="112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</row>
    <row r="69" spans="1:21" ht="12.75" customHeight="1">
      <c r="A69" s="108"/>
      <c r="B69" s="108"/>
      <c r="C69" s="108"/>
      <c r="D69" s="123"/>
      <c r="E69" s="116"/>
      <c r="F69" s="116"/>
      <c r="G69" s="116"/>
      <c r="H69" s="117"/>
      <c r="I69" s="112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</row>
    <row r="70" spans="1:21" ht="12.75" customHeight="1">
      <c r="A70" s="108"/>
      <c r="B70" s="108"/>
      <c r="C70" s="108"/>
      <c r="D70" s="123"/>
      <c r="E70" s="116"/>
      <c r="F70" s="116"/>
      <c r="G70" s="116"/>
      <c r="H70" s="117"/>
      <c r="I70" s="112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</row>
    <row r="71" spans="1:21" ht="12.75" customHeight="1">
      <c r="A71" s="108"/>
      <c r="B71" s="108"/>
      <c r="C71" s="108"/>
      <c r="D71" s="123"/>
      <c r="E71" s="116"/>
      <c r="F71" s="116"/>
      <c r="G71" s="116"/>
      <c r="H71" s="117"/>
      <c r="I71" s="112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</row>
    <row r="72" spans="1:21" ht="12.75" customHeight="1">
      <c r="A72" s="108"/>
      <c r="B72" s="108"/>
      <c r="C72" s="108"/>
      <c r="D72" s="123"/>
      <c r="E72" s="116"/>
      <c r="F72" s="116"/>
      <c r="G72" s="116"/>
      <c r="H72" s="117"/>
      <c r="I72" s="112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</row>
    <row r="73" spans="1:21" ht="12.75" customHeight="1">
      <c r="A73" s="108"/>
      <c r="B73" s="108"/>
      <c r="C73" s="108"/>
      <c r="D73" s="123"/>
      <c r="E73" s="116"/>
      <c r="F73" s="116"/>
      <c r="G73" s="116"/>
      <c r="H73" s="117"/>
      <c r="I73" s="112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</row>
    <row r="74" spans="1:21" ht="12.75" customHeight="1">
      <c r="A74" s="108"/>
      <c r="B74" s="108"/>
      <c r="C74" s="108"/>
      <c r="D74" s="123"/>
      <c r="E74" s="116"/>
      <c r="F74" s="116"/>
      <c r="G74" s="116"/>
      <c r="H74" s="117"/>
      <c r="I74" s="112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</row>
    <row r="75" spans="1:21" ht="12.75" customHeight="1">
      <c r="A75" s="108"/>
      <c r="B75" s="108"/>
      <c r="C75" s="108"/>
      <c r="D75" s="123"/>
      <c r="E75" s="116"/>
      <c r="F75" s="116"/>
      <c r="G75" s="116"/>
      <c r="H75" s="117"/>
      <c r="I75" s="112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ht="12.75" customHeight="1">
      <c r="A76" s="108"/>
      <c r="B76" s="108"/>
      <c r="C76" s="108"/>
      <c r="D76" s="123"/>
      <c r="E76" s="116"/>
      <c r="F76" s="116"/>
      <c r="G76" s="116"/>
      <c r="H76" s="117"/>
      <c r="I76" s="112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</row>
    <row r="77" spans="1:21" ht="12.75" customHeight="1">
      <c r="A77" s="108"/>
      <c r="B77" s="108"/>
      <c r="C77" s="108"/>
      <c r="D77" s="123"/>
      <c r="E77" s="116"/>
      <c r="F77" s="116"/>
      <c r="G77" s="116"/>
      <c r="H77" s="117"/>
      <c r="I77" s="112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</row>
    <row r="78" spans="1:21" ht="12.75" customHeight="1">
      <c r="A78" s="108"/>
      <c r="B78" s="108"/>
      <c r="C78" s="108"/>
      <c r="D78" s="123"/>
      <c r="E78" s="116"/>
      <c r="F78" s="116"/>
      <c r="G78" s="116"/>
      <c r="H78" s="117"/>
      <c r="I78" s="112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</row>
    <row r="79" spans="1:21" ht="12.75" customHeight="1">
      <c r="A79" s="108"/>
      <c r="B79" s="108"/>
      <c r="C79" s="108"/>
      <c r="D79" s="123"/>
      <c r="E79" s="116"/>
      <c r="F79" s="116"/>
      <c r="G79" s="116"/>
      <c r="H79" s="117"/>
      <c r="I79" s="112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</row>
    <row r="80" spans="1:21" ht="12.75" customHeight="1">
      <c r="A80" s="108"/>
      <c r="B80" s="108"/>
      <c r="C80" s="108"/>
      <c r="D80" s="123"/>
      <c r="E80" s="116"/>
      <c r="F80" s="116"/>
      <c r="G80" s="116"/>
      <c r="H80" s="117"/>
      <c r="I80" s="112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</row>
    <row r="81" spans="1:21" ht="12.75" customHeight="1">
      <c r="A81" s="108"/>
      <c r="B81" s="108"/>
      <c r="C81" s="108"/>
      <c r="D81" s="123"/>
      <c r="E81" s="116"/>
      <c r="F81" s="116"/>
      <c r="G81" s="116"/>
      <c r="H81" s="117"/>
      <c r="I81" s="112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</row>
    <row r="82" spans="1:21" ht="12.75" customHeight="1">
      <c r="A82" s="108"/>
      <c r="B82" s="108"/>
      <c r="C82" s="108"/>
      <c r="D82" s="123"/>
      <c r="E82" s="116"/>
      <c r="F82" s="116"/>
      <c r="G82" s="116"/>
      <c r="H82" s="117"/>
      <c r="I82" s="112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</row>
    <row r="83" spans="1:21" ht="12.75" customHeight="1">
      <c r="A83" s="108"/>
      <c r="B83" s="108"/>
      <c r="C83" s="108"/>
      <c r="D83" s="123"/>
      <c r="E83" s="116"/>
      <c r="F83" s="116"/>
      <c r="G83" s="116"/>
      <c r="H83" s="117"/>
      <c r="I83" s="112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</row>
    <row r="84" spans="1:21" ht="12.75" customHeight="1">
      <c r="A84" s="108"/>
      <c r="B84" s="108"/>
      <c r="C84" s="108"/>
      <c r="D84" s="123"/>
      <c r="E84" s="116"/>
      <c r="F84" s="116"/>
      <c r="G84" s="116"/>
      <c r="H84" s="117"/>
      <c r="I84" s="112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</row>
    <row r="85" spans="1:21" ht="12.75" customHeight="1">
      <c r="A85" s="108"/>
      <c r="B85" s="108"/>
      <c r="C85" s="108"/>
      <c r="D85" s="123"/>
      <c r="E85" s="116"/>
      <c r="F85" s="116"/>
      <c r="G85" s="116"/>
      <c r="H85" s="117"/>
      <c r="I85" s="112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</row>
    <row r="86" spans="1:21" ht="12.75" customHeight="1">
      <c r="A86" s="108"/>
      <c r="B86" s="108"/>
      <c r="C86" s="108"/>
      <c r="D86" s="123"/>
      <c r="E86" s="116"/>
      <c r="F86" s="116"/>
      <c r="G86" s="116"/>
      <c r="H86" s="117"/>
      <c r="I86" s="112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</row>
    <row r="87" spans="1:21" ht="12.75" customHeight="1">
      <c r="A87" s="108"/>
      <c r="B87" s="108"/>
      <c r="C87" s="108"/>
      <c r="D87" s="123"/>
      <c r="E87" s="116"/>
      <c r="F87" s="116"/>
      <c r="G87" s="116"/>
      <c r="H87" s="117"/>
      <c r="I87" s="112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</row>
    <row r="88" spans="1:21" ht="12.75" customHeight="1">
      <c r="A88" s="108"/>
      <c r="B88" s="108"/>
      <c r="C88" s="108"/>
      <c r="D88" s="123"/>
      <c r="E88" s="116"/>
      <c r="F88" s="116"/>
      <c r="G88" s="116"/>
      <c r="H88" s="117"/>
      <c r="I88" s="112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</row>
    <row r="89" spans="1:21" ht="12.75" customHeight="1">
      <c r="A89" s="108"/>
      <c r="B89" s="108"/>
      <c r="C89" s="108"/>
      <c r="D89" s="123"/>
      <c r="E89" s="116"/>
      <c r="F89" s="116"/>
      <c r="G89" s="116"/>
      <c r="H89" s="117"/>
      <c r="I89" s="112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</row>
    <row r="90" spans="1:21" ht="12.75" customHeight="1">
      <c r="A90" s="108"/>
      <c r="B90" s="108"/>
      <c r="C90" s="108"/>
      <c r="D90" s="123"/>
      <c r="E90" s="116"/>
      <c r="F90" s="116"/>
      <c r="G90" s="116"/>
      <c r="H90" s="117"/>
      <c r="I90" s="112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</row>
    <row r="91" spans="1:21" ht="12.75" customHeight="1">
      <c r="A91" s="108"/>
      <c r="B91" s="108"/>
      <c r="C91" s="108"/>
      <c r="D91" s="123"/>
      <c r="E91" s="116"/>
      <c r="F91" s="116"/>
      <c r="G91" s="116"/>
      <c r="H91" s="117"/>
      <c r="I91" s="112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</row>
    <row r="92" spans="1:21" ht="12.75" customHeight="1">
      <c r="A92" s="108"/>
      <c r="B92" s="108"/>
      <c r="C92" s="108"/>
      <c r="D92" s="123"/>
      <c r="E92" s="116"/>
      <c r="F92" s="116"/>
      <c r="G92" s="116"/>
      <c r="H92" s="117"/>
      <c r="I92" s="112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</row>
    <row r="93" spans="1:21" ht="12.75" customHeight="1">
      <c r="A93" s="108"/>
      <c r="B93" s="108"/>
      <c r="C93" s="108"/>
      <c r="D93" s="123"/>
      <c r="E93" s="116"/>
      <c r="F93" s="116"/>
      <c r="G93" s="116"/>
      <c r="H93" s="117"/>
      <c r="I93" s="112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</row>
    <row r="94" spans="1:21" ht="12.75" customHeight="1">
      <c r="A94" s="108"/>
      <c r="B94" s="108"/>
      <c r="C94" s="108"/>
      <c r="D94" s="123"/>
      <c r="E94" s="116"/>
      <c r="F94" s="116"/>
      <c r="G94" s="116"/>
      <c r="H94" s="117"/>
      <c r="I94" s="112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</row>
    <row r="95" spans="1:21" ht="12.75" customHeight="1">
      <c r="A95" s="108"/>
      <c r="B95" s="108"/>
      <c r="C95" s="108"/>
      <c r="D95" s="123"/>
      <c r="E95" s="116"/>
      <c r="F95" s="116"/>
      <c r="G95" s="116"/>
      <c r="H95" s="117"/>
      <c r="I95" s="112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</row>
    <row r="96" spans="1:21" ht="12.75" customHeight="1">
      <c r="A96" s="108"/>
      <c r="B96" s="108"/>
      <c r="C96" s="108"/>
      <c r="D96" s="123"/>
      <c r="E96" s="116"/>
      <c r="F96" s="116"/>
      <c r="G96" s="116"/>
      <c r="H96" s="117"/>
      <c r="I96" s="112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</row>
    <row r="97" spans="1:21" ht="12.75" customHeight="1">
      <c r="A97" s="108"/>
      <c r="B97" s="108"/>
      <c r="C97" s="108"/>
      <c r="D97" s="123"/>
      <c r="E97" s="116"/>
      <c r="F97" s="116"/>
      <c r="G97" s="116"/>
      <c r="H97" s="117"/>
      <c r="I97" s="112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</row>
    <row r="98" spans="1:21" ht="12.75" customHeight="1">
      <c r="A98" s="108"/>
      <c r="B98" s="108"/>
      <c r="C98" s="108"/>
      <c r="D98" s="123"/>
      <c r="E98" s="116"/>
      <c r="F98" s="116"/>
      <c r="G98" s="116"/>
      <c r="H98" s="117"/>
      <c r="I98" s="112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</row>
    <row r="99" spans="1:21" ht="12.75" customHeight="1">
      <c r="A99" s="108"/>
      <c r="B99" s="108"/>
      <c r="C99" s="108"/>
      <c r="D99" s="123"/>
      <c r="E99" s="116"/>
      <c r="F99" s="116"/>
      <c r="G99" s="116"/>
      <c r="H99" s="117"/>
      <c r="I99" s="112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</row>
    <row r="100" spans="1:21" ht="12.75" customHeight="1">
      <c r="A100" s="108"/>
      <c r="B100" s="108"/>
      <c r="C100" s="108"/>
      <c r="D100" s="123"/>
      <c r="E100" s="116"/>
      <c r="F100" s="116"/>
      <c r="G100" s="116"/>
      <c r="H100" s="117"/>
      <c r="I100" s="112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</row>
    <row r="101" spans="1:21" ht="12.75" customHeight="1">
      <c r="A101" s="108"/>
      <c r="B101" s="108"/>
      <c r="C101" s="108"/>
      <c r="D101" s="123"/>
      <c r="E101" s="116"/>
      <c r="F101" s="116"/>
      <c r="G101" s="116"/>
      <c r="H101" s="117"/>
      <c r="I101" s="112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</row>
    <row r="102" spans="1:21" ht="12.75" customHeight="1">
      <c r="A102" s="108"/>
      <c r="B102" s="108"/>
      <c r="C102" s="108"/>
      <c r="D102" s="123"/>
      <c r="E102" s="116"/>
      <c r="F102" s="116"/>
      <c r="G102" s="116"/>
      <c r="H102" s="117"/>
      <c r="I102" s="112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</row>
    <row r="103" spans="1:21" ht="12.75" customHeight="1">
      <c r="A103" s="108"/>
      <c r="B103" s="108"/>
      <c r="C103" s="108"/>
      <c r="D103" s="123"/>
      <c r="E103" s="116"/>
      <c r="F103" s="116"/>
      <c r="G103" s="116"/>
      <c r="H103" s="117"/>
      <c r="I103" s="112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</row>
    <row r="104" spans="1:21" ht="12.75" customHeight="1">
      <c r="A104" s="108"/>
      <c r="B104" s="108"/>
      <c r="C104" s="108"/>
      <c r="D104" s="123"/>
      <c r="E104" s="116"/>
      <c r="F104" s="116"/>
      <c r="G104" s="116"/>
      <c r="H104" s="117"/>
      <c r="I104" s="112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</row>
    <row r="105" spans="1:21" ht="12.75" customHeight="1">
      <c r="A105" s="108"/>
      <c r="B105" s="108"/>
      <c r="C105" s="108"/>
      <c r="D105" s="123"/>
      <c r="E105" s="116"/>
      <c r="F105" s="116"/>
      <c r="G105" s="116"/>
      <c r="H105" s="117"/>
      <c r="I105" s="112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</row>
    <row r="106" spans="1:21" ht="12.75" customHeight="1">
      <c r="A106" s="108"/>
      <c r="B106" s="108"/>
      <c r="C106" s="108"/>
      <c r="D106" s="123"/>
      <c r="E106" s="116"/>
      <c r="F106" s="116"/>
      <c r="G106" s="116"/>
      <c r="H106" s="117"/>
      <c r="I106" s="112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</row>
    <row r="107" spans="1:21" ht="12.75" customHeight="1">
      <c r="A107" s="108"/>
      <c r="B107" s="108"/>
      <c r="C107" s="108"/>
      <c r="D107" s="123"/>
      <c r="E107" s="116"/>
      <c r="F107" s="116"/>
      <c r="G107" s="116"/>
      <c r="H107" s="117"/>
      <c r="I107" s="112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</row>
    <row r="108" spans="1:21" ht="12.75" customHeight="1">
      <c r="A108" s="108"/>
      <c r="B108" s="108"/>
      <c r="C108" s="108"/>
      <c r="D108" s="123"/>
      <c r="E108" s="116"/>
      <c r="F108" s="116"/>
      <c r="G108" s="116"/>
      <c r="H108" s="117"/>
      <c r="I108" s="112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</row>
    <row r="109" spans="1:21" ht="12.75" customHeight="1">
      <c r="A109" s="108"/>
      <c r="B109" s="108"/>
      <c r="C109" s="108"/>
      <c r="D109" s="123"/>
      <c r="E109" s="116"/>
      <c r="F109" s="116"/>
      <c r="G109" s="116"/>
      <c r="H109" s="117"/>
      <c r="I109" s="112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</row>
    <row r="110" spans="1:21" ht="12.75" customHeight="1">
      <c r="A110" s="108"/>
      <c r="B110" s="108"/>
      <c r="C110" s="108"/>
      <c r="D110" s="123"/>
      <c r="E110" s="116"/>
      <c r="F110" s="116"/>
      <c r="G110" s="116"/>
      <c r="H110" s="117"/>
      <c r="I110" s="112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</row>
    <row r="111" spans="1:21" ht="12.75" customHeight="1">
      <c r="A111" s="108"/>
      <c r="B111" s="108"/>
      <c r="C111" s="108"/>
      <c r="D111" s="123"/>
      <c r="E111" s="116"/>
      <c r="F111" s="116"/>
      <c r="G111" s="116"/>
      <c r="H111" s="117"/>
      <c r="I111" s="112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</row>
    <row r="112" spans="1:21" ht="12.75" customHeight="1">
      <c r="A112" s="108"/>
      <c r="B112" s="108"/>
      <c r="C112" s="108"/>
      <c r="D112" s="123"/>
      <c r="E112" s="116"/>
      <c r="F112" s="116"/>
      <c r="G112" s="116"/>
      <c r="H112" s="117"/>
      <c r="I112" s="112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</row>
    <row r="113" spans="1:21" ht="12.75" customHeight="1">
      <c r="A113" s="108"/>
      <c r="B113" s="108"/>
      <c r="C113" s="108"/>
      <c r="D113" s="123"/>
      <c r="E113" s="116"/>
      <c r="F113" s="116"/>
      <c r="G113" s="116"/>
      <c r="H113" s="117"/>
      <c r="I113" s="112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</row>
    <row r="114" spans="1:21" ht="12.75" customHeight="1">
      <c r="A114" s="108"/>
      <c r="B114" s="108"/>
      <c r="C114" s="108"/>
      <c r="D114" s="123"/>
      <c r="E114" s="116"/>
      <c r="F114" s="116"/>
      <c r="G114" s="116"/>
      <c r="H114" s="117"/>
      <c r="I114" s="112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</row>
    <row r="115" spans="1:21" ht="12.75" customHeight="1">
      <c r="A115" s="108"/>
      <c r="B115" s="108"/>
      <c r="C115" s="108"/>
      <c r="D115" s="123"/>
      <c r="E115" s="116"/>
      <c r="F115" s="116"/>
      <c r="G115" s="116"/>
      <c r="H115" s="117"/>
      <c r="I115" s="112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</row>
    <row r="116" spans="1:21" ht="12.75" customHeight="1">
      <c r="A116" s="108"/>
      <c r="B116" s="108"/>
      <c r="C116" s="108"/>
      <c r="D116" s="123"/>
      <c r="E116" s="116"/>
      <c r="F116" s="116"/>
      <c r="G116" s="116"/>
      <c r="H116" s="117"/>
      <c r="I116" s="112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</row>
    <row r="117" spans="1:21" ht="12.75" customHeight="1">
      <c r="A117" s="108"/>
      <c r="B117" s="108"/>
      <c r="C117" s="108"/>
      <c r="D117" s="123"/>
      <c r="E117" s="116"/>
      <c r="F117" s="116"/>
      <c r="G117" s="116"/>
      <c r="H117" s="117"/>
      <c r="I117" s="112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</row>
    <row r="118" spans="1:21" ht="12.75" customHeight="1">
      <c r="A118" s="108"/>
      <c r="B118" s="108"/>
      <c r="C118" s="108"/>
      <c r="D118" s="123"/>
      <c r="E118" s="116"/>
      <c r="F118" s="116"/>
      <c r="G118" s="116"/>
      <c r="H118" s="117"/>
      <c r="I118" s="112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</row>
    <row r="119" spans="1:21" ht="12.75" customHeight="1">
      <c r="A119" s="108"/>
      <c r="B119" s="108"/>
      <c r="C119" s="108"/>
      <c r="D119" s="123"/>
      <c r="E119" s="116"/>
      <c r="F119" s="116"/>
      <c r="G119" s="116"/>
      <c r="H119" s="117"/>
      <c r="I119" s="112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</row>
    <row r="120" spans="1:21" ht="12.75" customHeight="1">
      <c r="A120" s="108"/>
      <c r="B120" s="108"/>
      <c r="C120" s="108"/>
      <c r="D120" s="123"/>
      <c r="E120" s="116"/>
      <c r="F120" s="116"/>
      <c r="G120" s="116"/>
      <c r="H120" s="117"/>
      <c r="I120" s="112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</row>
    <row r="121" spans="1:21" ht="12.75" customHeight="1">
      <c r="A121" s="108"/>
      <c r="B121" s="108"/>
      <c r="C121" s="108"/>
      <c r="D121" s="123"/>
      <c r="E121" s="116"/>
      <c r="F121" s="116"/>
      <c r="G121" s="116"/>
      <c r="H121" s="117"/>
      <c r="I121" s="112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</row>
    <row r="122" spans="1:21" ht="12.75" customHeight="1">
      <c r="A122" s="108"/>
      <c r="B122" s="108"/>
      <c r="C122" s="108"/>
      <c r="D122" s="123"/>
      <c r="E122" s="116"/>
      <c r="F122" s="116"/>
      <c r="G122" s="116"/>
      <c r="H122" s="117"/>
      <c r="I122" s="112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</row>
    <row r="123" spans="1:21" ht="12.75" customHeight="1">
      <c r="A123" s="108"/>
      <c r="B123" s="108"/>
      <c r="C123" s="108"/>
      <c r="D123" s="123"/>
      <c r="E123" s="116"/>
      <c r="F123" s="116"/>
      <c r="G123" s="116"/>
      <c r="H123" s="117"/>
      <c r="I123" s="112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</row>
    <row r="124" spans="1:21" ht="12.75" customHeight="1">
      <c r="A124" s="108"/>
      <c r="B124" s="108"/>
      <c r="C124" s="108"/>
      <c r="D124" s="123"/>
      <c r="E124" s="116"/>
      <c r="F124" s="116"/>
      <c r="G124" s="116"/>
      <c r="H124" s="117"/>
      <c r="I124" s="112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</row>
    <row r="125" spans="1:21" ht="12.75" customHeight="1">
      <c r="A125" s="108"/>
      <c r="B125" s="108"/>
      <c r="C125" s="108"/>
      <c r="D125" s="123"/>
      <c r="E125" s="116"/>
      <c r="F125" s="116"/>
      <c r="G125" s="116"/>
      <c r="H125" s="117"/>
      <c r="I125" s="112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</row>
    <row r="126" spans="1:21" ht="12.75" customHeight="1">
      <c r="A126" s="108"/>
      <c r="B126" s="108"/>
      <c r="C126" s="108"/>
      <c r="D126" s="123"/>
      <c r="E126" s="116"/>
      <c r="F126" s="116"/>
      <c r="G126" s="116"/>
      <c r="H126" s="117"/>
      <c r="I126" s="112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</row>
    <row r="127" spans="1:21" ht="12.75" customHeight="1">
      <c r="A127" s="108"/>
      <c r="B127" s="108"/>
      <c r="C127" s="108"/>
      <c r="D127" s="123"/>
      <c r="E127" s="116"/>
      <c r="F127" s="116"/>
      <c r="G127" s="116"/>
      <c r="H127" s="117"/>
      <c r="I127" s="112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</row>
    <row r="128" spans="1:21" ht="12.75" customHeight="1">
      <c r="A128" s="108"/>
      <c r="B128" s="108"/>
      <c r="C128" s="108"/>
      <c r="D128" s="123"/>
      <c r="E128" s="116"/>
      <c r="F128" s="116"/>
      <c r="G128" s="116"/>
      <c r="H128" s="117"/>
      <c r="I128" s="112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21" ht="12.75" customHeight="1">
      <c r="A129" s="108"/>
      <c r="B129" s="108"/>
      <c r="C129" s="108"/>
      <c r="D129" s="123"/>
      <c r="E129" s="116"/>
      <c r="F129" s="116"/>
      <c r="G129" s="116"/>
      <c r="H129" s="117"/>
      <c r="I129" s="112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</row>
    <row r="130" spans="1:21" ht="12.75" customHeight="1">
      <c r="A130" s="108"/>
      <c r="B130" s="108"/>
      <c r="C130" s="108"/>
      <c r="D130" s="123"/>
      <c r="E130" s="116"/>
      <c r="F130" s="116"/>
      <c r="G130" s="116"/>
      <c r="H130" s="117"/>
      <c r="I130" s="112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</row>
    <row r="131" spans="1:21" ht="12.75" customHeight="1">
      <c r="A131" s="108"/>
      <c r="B131" s="108"/>
      <c r="C131" s="108"/>
      <c r="D131" s="123"/>
      <c r="E131" s="116"/>
      <c r="F131" s="116"/>
      <c r="G131" s="116"/>
      <c r="H131" s="117"/>
      <c r="I131" s="112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</row>
    <row r="132" spans="1:21" ht="12.75" customHeight="1">
      <c r="A132" s="108"/>
      <c r="B132" s="108"/>
      <c r="C132" s="108"/>
      <c r="D132" s="123"/>
      <c r="E132" s="116"/>
      <c r="F132" s="116"/>
      <c r="G132" s="116"/>
      <c r="H132" s="117"/>
      <c r="I132" s="112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</row>
    <row r="133" spans="1:21" ht="12.75" customHeight="1">
      <c r="A133" s="108"/>
      <c r="B133" s="108"/>
      <c r="C133" s="108"/>
      <c r="D133" s="123"/>
      <c r="E133" s="116"/>
      <c r="F133" s="116"/>
      <c r="G133" s="116"/>
      <c r="H133" s="117"/>
      <c r="I133" s="112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</row>
    <row r="134" spans="1:21" ht="12.75" customHeight="1">
      <c r="A134" s="108"/>
      <c r="B134" s="108"/>
      <c r="C134" s="108"/>
      <c r="D134" s="123"/>
      <c r="E134" s="116"/>
      <c r="F134" s="116"/>
      <c r="G134" s="116"/>
      <c r="H134" s="117"/>
      <c r="I134" s="112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</row>
    <row r="135" spans="1:21" ht="12.75" customHeight="1">
      <c r="A135" s="108"/>
      <c r="B135" s="108"/>
      <c r="C135" s="108"/>
      <c r="D135" s="123"/>
      <c r="E135" s="116"/>
      <c r="F135" s="116"/>
      <c r="G135" s="116"/>
      <c r="H135" s="117"/>
      <c r="I135" s="112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</row>
    <row r="136" spans="1:21" ht="12.75" customHeight="1">
      <c r="A136" s="108"/>
      <c r="B136" s="108"/>
      <c r="C136" s="108"/>
      <c r="D136" s="123"/>
      <c r="E136" s="116"/>
      <c r="F136" s="116"/>
      <c r="G136" s="116"/>
      <c r="H136" s="117"/>
      <c r="I136" s="112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</row>
    <row r="137" spans="1:21" ht="12.75" customHeight="1">
      <c r="A137" s="108"/>
      <c r="B137" s="108"/>
      <c r="C137" s="108"/>
      <c r="D137" s="123"/>
      <c r="E137" s="116"/>
      <c r="F137" s="116"/>
      <c r="G137" s="116"/>
      <c r="H137" s="117"/>
      <c r="I137" s="112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</row>
    <row r="138" spans="1:21" ht="12.75" customHeight="1">
      <c r="A138" s="108"/>
      <c r="B138" s="108"/>
      <c r="C138" s="108"/>
      <c r="D138" s="123"/>
      <c r="E138" s="116"/>
      <c r="F138" s="116"/>
      <c r="G138" s="116"/>
      <c r="H138" s="117"/>
      <c r="I138" s="112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</row>
    <row r="139" spans="1:21" ht="12.75" customHeight="1">
      <c r="A139" s="108"/>
      <c r="B139" s="108"/>
      <c r="C139" s="108"/>
      <c r="D139" s="123"/>
      <c r="E139" s="116"/>
      <c r="F139" s="116"/>
      <c r="G139" s="116"/>
      <c r="H139" s="117"/>
      <c r="I139" s="112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</row>
    <row r="140" spans="1:21" ht="12.75" customHeight="1">
      <c r="A140" s="108"/>
      <c r="B140" s="108"/>
      <c r="C140" s="108"/>
      <c r="D140" s="123"/>
      <c r="E140" s="116"/>
      <c r="F140" s="116"/>
      <c r="G140" s="116"/>
      <c r="H140" s="117"/>
      <c r="I140" s="112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</row>
    <row r="141" spans="1:21" ht="12.75" customHeight="1">
      <c r="A141" s="108"/>
      <c r="B141" s="108"/>
      <c r="C141" s="108"/>
      <c r="D141" s="123"/>
      <c r="E141" s="116"/>
      <c r="F141" s="116"/>
      <c r="G141" s="116"/>
      <c r="H141" s="117"/>
      <c r="I141" s="112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</row>
    <row r="142" spans="1:21" ht="12.75" customHeight="1">
      <c r="A142" s="108"/>
      <c r="B142" s="108"/>
      <c r="C142" s="108"/>
      <c r="D142" s="123"/>
      <c r="E142" s="116"/>
      <c r="F142" s="116"/>
      <c r="G142" s="116"/>
      <c r="H142" s="117"/>
      <c r="I142" s="112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</row>
    <row r="143" spans="1:21" ht="12.75" customHeight="1">
      <c r="A143" s="108"/>
      <c r="B143" s="108"/>
      <c r="C143" s="108"/>
      <c r="D143" s="123"/>
      <c r="E143" s="116"/>
      <c r="F143" s="116"/>
      <c r="G143" s="116"/>
      <c r="H143" s="117"/>
      <c r="I143" s="112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</row>
    <row r="144" spans="1:21" ht="12.75" customHeight="1">
      <c r="A144" s="108"/>
      <c r="B144" s="108"/>
      <c r="C144" s="108"/>
      <c r="D144" s="123"/>
      <c r="E144" s="116"/>
      <c r="F144" s="116"/>
      <c r="G144" s="116"/>
      <c r="H144" s="117"/>
      <c r="I144" s="112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</row>
    <row r="145" spans="1:21" ht="12.75" customHeight="1">
      <c r="A145" s="108"/>
      <c r="B145" s="108"/>
      <c r="C145" s="108"/>
      <c r="D145" s="123"/>
      <c r="E145" s="116"/>
      <c r="F145" s="116"/>
      <c r="G145" s="116"/>
      <c r="H145" s="117"/>
      <c r="I145" s="112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</row>
    <row r="146" spans="1:21" ht="12.75" customHeight="1">
      <c r="A146" s="108"/>
      <c r="B146" s="108"/>
      <c r="C146" s="108"/>
      <c r="D146" s="123"/>
      <c r="E146" s="116"/>
      <c r="F146" s="116"/>
      <c r="G146" s="116"/>
      <c r="H146" s="117"/>
      <c r="I146" s="112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</row>
    <row r="147" spans="1:21" ht="12.75" customHeight="1">
      <c r="A147" s="108"/>
      <c r="B147" s="108"/>
      <c r="C147" s="108"/>
      <c r="D147" s="123"/>
      <c r="E147" s="116"/>
      <c r="F147" s="116"/>
      <c r="G147" s="116"/>
      <c r="H147" s="117"/>
      <c r="I147" s="112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</row>
    <row r="148" spans="1:21" ht="12.75" customHeight="1">
      <c r="A148" s="108"/>
      <c r="B148" s="108"/>
      <c r="C148" s="108"/>
      <c r="D148" s="123"/>
      <c r="E148" s="116"/>
      <c r="F148" s="116"/>
      <c r="G148" s="116"/>
      <c r="H148" s="117"/>
      <c r="I148" s="112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</row>
    <row r="149" spans="1:21" ht="12.75" customHeight="1">
      <c r="A149" s="108"/>
      <c r="B149" s="108"/>
      <c r="C149" s="108"/>
      <c r="D149" s="123"/>
      <c r="E149" s="116"/>
      <c r="F149" s="116"/>
      <c r="G149" s="116"/>
      <c r="H149" s="117"/>
      <c r="I149" s="112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</row>
    <row r="150" spans="1:21" ht="12.75" customHeight="1">
      <c r="A150" s="108"/>
      <c r="B150" s="108"/>
      <c r="C150" s="108"/>
      <c r="D150" s="123"/>
      <c r="E150" s="116"/>
      <c r="F150" s="116"/>
      <c r="G150" s="116"/>
      <c r="H150" s="117"/>
      <c r="I150" s="112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</row>
    <row r="151" spans="1:21" ht="12.75" customHeight="1">
      <c r="A151" s="108"/>
      <c r="B151" s="108"/>
      <c r="C151" s="108"/>
      <c r="D151" s="123"/>
      <c r="E151" s="116"/>
      <c r="F151" s="116"/>
      <c r="G151" s="116"/>
      <c r="H151" s="117"/>
      <c r="I151" s="112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</row>
    <row r="152" spans="1:21" ht="12.75" customHeight="1">
      <c r="A152" s="108"/>
      <c r="B152" s="108"/>
      <c r="C152" s="108"/>
      <c r="D152" s="123"/>
      <c r="E152" s="116"/>
      <c r="F152" s="116"/>
      <c r="G152" s="116"/>
      <c r="H152" s="117"/>
      <c r="I152" s="112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</row>
    <row r="153" spans="1:21" ht="12.75" customHeight="1">
      <c r="A153" s="108"/>
      <c r="B153" s="108"/>
      <c r="C153" s="108"/>
      <c r="D153" s="123"/>
      <c r="E153" s="116"/>
      <c r="F153" s="116"/>
      <c r="G153" s="116"/>
      <c r="H153" s="117"/>
      <c r="I153" s="112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</row>
    <row r="154" spans="1:21" ht="12.75" customHeight="1">
      <c r="A154" s="108"/>
      <c r="B154" s="108"/>
      <c r="C154" s="108"/>
      <c r="D154" s="123"/>
      <c r="E154" s="116"/>
      <c r="F154" s="116"/>
      <c r="G154" s="116"/>
      <c r="H154" s="117"/>
      <c r="I154" s="112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</row>
    <row r="155" spans="1:21" ht="12.75" customHeight="1">
      <c r="A155" s="108"/>
      <c r="B155" s="108"/>
      <c r="C155" s="108"/>
      <c r="D155" s="123"/>
      <c r="E155" s="116"/>
      <c r="F155" s="116"/>
      <c r="G155" s="116"/>
      <c r="H155" s="117"/>
      <c r="I155" s="112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</row>
    <row r="156" spans="1:21" ht="12.75" customHeight="1">
      <c r="A156" s="108"/>
      <c r="B156" s="108"/>
      <c r="C156" s="108"/>
      <c r="D156" s="123"/>
      <c r="E156" s="116"/>
      <c r="F156" s="116"/>
      <c r="G156" s="116"/>
      <c r="H156" s="117"/>
      <c r="I156" s="112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</row>
    <row r="157" spans="1:21" ht="12.75" customHeight="1">
      <c r="A157" s="108"/>
      <c r="B157" s="108"/>
      <c r="C157" s="108"/>
      <c r="D157" s="123"/>
      <c r="E157" s="116"/>
      <c r="F157" s="116"/>
      <c r="G157" s="116"/>
      <c r="H157" s="117"/>
      <c r="I157" s="112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</row>
    <row r="158" spans="1:21" ht="12.75" customHeight="1">
      <c r="A158" s="108"/>
      <c r="B158" s="108"/>
      <c r="C158" s="108"/>
      <c r="D158" s="123"/>
      <c r="E158" s="116"/>
      <c r="F158" s="116"/>
      <c r="G158" s="116"/>
      <c r="H158" s="117"/>
      <c r="I158" s="112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</row>
    <row r="159" spans="1:21" ht="12.75" customHeight="1">
      <c r="A159" s="108"/>
      <c r="B159" s="108"/>
      <c r="C159" s="108"/>
      <c r="D159" s="123"/>
      <c r="E159" s="116"/>
      <c r="F159" s="116"/>
      <c r="G159" s="116"/>
      <c r="H159" s="117"/>
      <c r="I159" s="112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</row>
    <row r="160" spans="1:21" ht="12.75" customHeight="1">
      <c r="A160" s="108"/>
      <c r="B160" s="108"/>
      <c r="C160" s="108"/>
      <c r="D160" s="123"/>
      <c r="E160" s="116"/>
      <c r="F160" s="116"/>
      <c r="G160" s="116"/>
      <c r="H160" s="117"/>
      <c r="I160" s="112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</row>
    <row r="161" spans="1:21" ht="12.75" customHeight="1">
      <c r="A161" s="108"/>
      <c r="B161" s="108"/>
      <c r="C161" s="108"/>
      <c r="D161" s="123"/>
      <c r="E161" s="116"/>
      <c r="F161" s="116"/>
      <c r="G161" s="116"/>
      <c r="H161" s="117"/>
      <c r="I161" s="112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</row>
    <row r="162" spans="1:21" ht="12.75" customHeight="1">
      <c r="A162" s="108"/>
      <c r="B162" s="108"/>
      <c r="C162" s="108"/>
      <c r="D162" s="123"/>
      <c r="E162" s="116"/>
      <c r="F162" s="116"/>
      <c r="G162" s="116"/>
      <c r="H162" s="117"/>
      <c r="I162" s="112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</row>
    <row r="163" spans="1:21" ht="12.75" customHeight="1">
      <c r="A163" s="108"/>
      <c r="B163" s="108"/>
      <c r="C163" s="108"/>
      <c r="D163" s="123"/>
      <c r="E163" s="116"/>
      <c r="F163" s="116"/>
      <c r="G163" s="116"/>
      <c r="H163" s="117"/>
      <c r="I163" s="112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</row>
    <row r="164" spans="1:21" ht="12.75" customHeight="1">
      <c r="A164" s="108"/>
      <c r="B164" s="108"/>
      <c r="C164" s="108"/>
      <c r="D164" s="123"/>
      <c r="E164" s="116"/>
      <c r="F164" s="116"/>
      <c r="G164" s="116"/>
      <c r="H164" s="117"/>
      <c r="I164" s="112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</row>
    <row r="165" spans="1:21" ht="12.75" customHeight="1">
      <c r="A165" s="108"/>
      <c r="B165" s="108"/>
      <c r="C165" s="108"/>
      <c r="D165" s="123"/>
      <c r="E165" s="116"/>
      <c r="F165" s="116"/>
      <c r="G165" s="116"/>
      <c r="H165" s="117"/>
      <c r="I165" s="112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</row>
    <row r="166" spans="1:21" ht="12.75" customHeight="1">
      <c r="A166" s="108"/>
      <c r="B166" s="108"/>
      <c r="C166" s="108"/>
      <c r="D166" s="123"/>
      <c r="E166" s="116"/>
      <c r="F166" s="116"/>
      <c r="G166" s="116"/>
      <c r="H166" s="117"/>
      <c r="I166" s="112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</row>
    <row r="167" spans="1:21" ht="12.75" customHeight="1">
      <c r="A167" s="108"/>
      <c r="B167" s="108"/>
      <c r="C167" s="108"/>
      <c r="D167" s="123"/>
      <c r="E167" s="116"/>
      <c r="F167" s="116"/>
      <c r="G167" s="116"/>
      <c r="H167" s="117"/>
      <c r="I167" s="112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</row>
    <row r="168" spans="1:21" ht="12.75" customHeight="1">
      <c r="A168" s="108"/>
      <c r="B168" s="108"/>
      <c r="C168" s="108"/>
      <c r="D168" s="123"/>
      <c r="E168" s="116"/>
      <c r="F168" s="116"/>
      <c r="G168" s="116"/>
      <c r="H168" s="117"/>
      <c r="I168" s="112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</row>
    <row r="169" spans="1:21" ht="12.75" customHeight="1">
      <c r="A169" s="108"/>
      <c r="B169" s="108"/>
      <c r="C169" s="108"/>
      <c r="D169" s="123"/>
      <c r="E169" s="116"/>
      <c r="F169" s="116"/>
      <c r="G169" s="116"/>
      <c r="H169" s="117"/>
      <c r="I169" s="112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</row>
    <row r="170" spans="1:21" ht="12.75" customHeight="1">
      <c r="A170" s="108"/>
      <c r="B170" s="108"/>
      <c r="C170" s="108"/>
      <c r="D170" s="123"/>
      <c r="E170" s="116"/>
      <c r="F170" s="116"/>
      <c r="G170" s="116"/>
      <c r="H170" s="117"/>
      <c r="I170" s="112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</row>
    <row r="171" spans="1:21" ht="12.75" customHeight="1">
      <c r="A171" s="108"/>
      <c r="B171" s="108"/>
      <c r="C171" s="108"/>
      <c r="D171" s="123"/>
      <c r="E171" s="116"/>
      <c r="F171" s="116"/>
      <c r="G171" s="116"/>
      <c r="H171" s="117"/>
      <c r="I171" s="112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</row>
    <row r="172" spans="1:21" ht="12.75" customHeight="1">
      <c r="A172" s="108"/>
      <c r="B172" s="108"/>
      <c r="C172" s="108"/>
      <c r="D172" s="123"/>
      <c r="E172" s="116"/>
      <c r="F172" s="116"/>
      <c r="G172" s="116"/>
      <c r="H172" s="117"/>
      <c r="I172" s="112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</row>
    <row r="173" spans="1:21" ht="12.75" customHeight="1">
      <c r="A173" s="108"/>
      <c r="B173" s="108"/>
      <c r="C173" s="108"/>
      <c r="D173" s="123"/>
      <c r="E173" s="116"/>
      <c r="F173" s="116"/>
      <c r="G173" s="116"/>
      <c r="H173" s="117"/>
      <c r="I173" s="112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</row>
    <row r="174" spans="1:21" ht="12.75" customHeight="1">
      <c r="A174" s="108"/>
      <c r="B174" s="108"/>
      <c r="C174" s="108"/>
      <c r="D174" s="123"/>
      <c r="E174" s="116"/>
      <c r="F174" s="116"/>
      <c r="G174" s="116"/>
      <c r="H174" s="117"/>
      <c r="I174" s="112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</row>
    <row r="175" spans="1:21" ht="12.75" customHeight="1">
      <c r="A175" s="108"/>
      <c r="B175" s="108"/>
      <c r="C175" s="108"/>
      <c r="D175" s="123"/>
      <c r="E175" s="116"/>
      <c r="F175" s="116"/>
      <c r="G175" s="116"/>
      <c r="H175" s="117"/>
      <c r="I175" s="112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</row>
    <row r="176" spans="1:21" ht="12.75" customHeight="1">
      <c r="A176" s="108"/>
      <c r="B176" s="108"/>
      <c r="C176" s="108"/>
      <c r="D176" s="123"/>
      <c r="E176" s="116"/>
      <c r="F176" s="116"/>
      <c r="G176" s="116"/>
      <c r="H176" s="117"/>
      <c r="I176" s="112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</row>
    <row r="177" spans="1:21" ht="12.75" customHeight="1">
      <c r="A177" s="108"/>
      <c r="B177" s="108"/>
      <c r="C177" s="108"/>
      <c r="D177" s="123"/>
      <c r="E177" s="116"/>
      <c r="F177" s="116"/>
      <c r="G177" s="116"/>
      <c r="H177" s="117"/>
      <c r="I177" s="112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</row>
    <row r="178" spans="1:21" ht="12.75" customHeight="1">
      <c r="A178" s="108"/>
      <c r="B178" s="108"/>
      <c r="C178" s="108"/>
      <c r="D178" s="123"/>
      <c r="E178" s="116"/>
      <c r="F178" s="116"/>
      <c r="G178" s="116"/>
      <c r="H178" s="117"/>
      <c r="I178" s="112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</row>
    <row r="179" spans="1:21" ht="12.75" customHeight="1">
      <c r="A179" s="108"/>
      <c r="B179" s="108"/>
      <c r="C179" s="108"/>
      <c r="D179" s="123"/>
      <c r="E179" s="116"/>
      <c r="F179" s="116"/>
      <c r="G179" s="116"/>
      <c r="H179" s="117"/>
      <c r="I179" s="112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</row>
    <row r="180" spans="1:21" ht="12.75" customHeight="1">
      <c r="A180" s="108"/>
      <c r="B180" s="108"/>
      <c r="C180" s="108"/>
      <c r="D180" s="123"/>
      <c r="E180" s="116"/>
      <c r="F180" s="116"/>
      <c r="G180" s="116"/>
      <c r="H180" s="117"/>
      <c r="I180" s="112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</row>
    <row r="181" spans="1:21" ht="12.75" customHeight="1">
      <c r="A181" s="108"/>
      <c r="B181" s="108"/>
      <c r="C181" s="108"/>
      <c r="D181" s="123"/>
      <c r="E181" s="116"/>
      <c r="F181" s="116"/>
      <c r="G181" s="116"/>
      <c r="H181" s="117"/>
      <c r="I181" s="112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</row>
    <row r="182" spans="1:21" ht="12.75" customHeight="1">
      <c r="A182" s="108"/>
      <c r="B182" s="108"/>
      <c r="C182" s="108"/>
      <c r="D182" s="123"/>
      <c r="E182" s="116"/>
      <c r="F182" s="116"/>
      <c r="G182" s="116"/>
      <c r="H182" s="117"/>
      <c r="I182" s="112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</row>
    <row r="183" spans="1:21" ht="12.75" customHeight="1">
      <c r="A183" s="108"/>
      <c r="B183" s="108"/>
      <c r="C183" s="108"/>
      <c r="D183" s="123"/>
      <c r="E183" s="116"/>
      <c r="F183" s="116"/>
      <c r="G183" s="116"/>
      <c r="H183" s="117"/>
      <c r="I183" s="112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</row>
    <row r="184" spans="1:21" ht="12.75" customHeight="1">
      <c r="A184" s="108"/>
      <c r="B184" s="108"/>
      <c r="C184" s="108"/>
      <c r="D184" s="123"/>
      <c r="E184" s="116"/>
      <c r="F184" s="116"/>
      <c r="G184" s="116"/>
      <c r="H184" s="117"/>
      <c r="I184" s="112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</row>
    <row r="185" spans="1:21" ht="12.75" customHeight="1">
      <c r="A185" s="108"/>
      <c r="B185" s="108"/>
      <c r="C185" s="108"/>
      <c r="D185" s="123"/>
      <c r="E185" s="116"/>
      <c r="F185" s="116"/>
      <c r="G185" s="116"/>
      <c r="H185" s="117"/>
      <c r="I185" s="112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</row>
    <row r="186" spans="1:21" ht="12.75" customHeight="1">
      <c r="A186" s="108"/>
      <c r="B186" s="108"/>
      <c r="C186" s="108"/>
      <c r="D186" s="123"/>
      <c r="E186" s="116"/>
      <c r="F186" s="116"/>
      <c r="G186" s="116"/>
      <c r="H186" s="117"/>
      <c r="I186" s="112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</row>
    <row r="187" spans="1:21" ht="12.75" customHeight="1">
      <c r="A187" s="108"/>
      <c r="B187" s="108"/>
      <c r="C187" s="108"/>
      <c r="D187" s="123"/>
      <c r="E187" s="116"/>
      <c r="F187" s="116"/>
      <c r="G187" s="116"/>
      <c r="H187" s="117"/>
      <c r="I187" s="112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</row>
    <row r="188" spans="1:21" ht="12.75" customHeight="1">
      <c r="A188" s="108"/>
      <c r="B188" s="108"/>
      <c r="C188" s="108"/>
      <c r="D188" s="123"/>
      <c r="E188" s="116"/>
      <c r="F188" s="116"/>
      <c r="G188" s="116"/>
      <c r="H188" s="117"/>
      <c r="I188" s="112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</row>
    <row r="189" spans="1:21" ht="12.75" customHeight="1">
      <c r="A189" s="108"/>
      <c r="B189" s="108"/>
      <c r="C189" s="108"/>
      <c r="D189" s="123"/>
      <c r="E189" s="116"/>
      <c r="F189" s="116"/>
      <c r="G189" s="116"/>
      <c r="H189" s="117"/>
      <c r="I189" s="112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</row>
    <row r="190" spans="1:21" ht="12.75" customHeight="1">
      <c r="A190" s="108"/>
      <c r="B190" s="108"/>
      <c r="C190" s="108"/>
      <c r="D190" s="123"/>
      <c r="E190" s="116"/>
      <c r="F190" s="116"/>
      <c r="G190" s="116"/>
      <c r="H190" s="117"/>
      <c r="I190" s="112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</row>
    <row r="191" spans="1:21" ht="12.75" customHeight="1">
      <c r="A191" s="108"/>
      <c r="B191" s="108"/>
      <c r="C191" s="108"/>
      <c r="D191" s="123"/>
      <c r="E191" s="116"/>
      <c r="F191" s="116"/>
      <c r="G191" s="116"/>
      <c r="H191" s="117"/>
      <c r="I191" s="112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</row>
    <row r="192" spans="1:21" ht="12.75" customHeight="1">
      <c r="A192" s="108"/>
      <c r="B192" s="108"/>
      <c r="C192" s="108"/>
      <c r="D192" s="123"/>
      <c r="E192" s="116"/>
      <c r="F192" s="116"/>
      <c r="G192" s="116"/>
      <c r="H192" s="117"/>
      <c r="I192" s="112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</row>
    <row r="193" spans="1:21" ht="12.75" customHeight="1">
      <c r="A193" s="108"/>
      <c r="B193" s="108"/>
      <c r="C193" s="108"/>
      <c r="D193" s="123"/>
      <c r="E193" s="116"/>
      <c r="F193" s="116"/>
      <c r="G193" s="116"/>
      <c r="H193" s="117"/>
      <c r="I193" s="112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</row>
    <row r="194" spans="1:21" ht="12.75" customHeight="1">
      <c r="A194" s="108"/>
      <c r="B194" s="108"/>
      <c r="C194" s="108"/>
      <c r="D194" s="123"/>
      <c r="E194" s="116"/>
      <c r="F194" s="116"/>
      <c r="G194" s="116"/>
      <c r="H194" s="117"/>
      <c r="I194" s="112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</row>
    <row r="195" spans="1:21" ht="12.75" customHeight="1">
      <c r="A195" s="108"/>
      <c r="B195" s="108"/>
      <c r="C195" s="108"/>
      <c r="D195" s="123"/>
      <c r="E195" s="116"/>
      <c r="F195" s="116"/>
      <c r="G195" s="116"/>
      <c r="H195" s="117"/>
      <c r="I195" s="112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</row>
    <row r="196" spans="1:21" ht="12.75" customHeight="1">
      <c r="A196" s="108"/>
      <c r="B196" s="108"/>
      <c r="C196" s="108"/>
      <c r="D196" s="123"/>
      <c r="E196" s="116"/>
      <c r="F196" s="116"/>
      <c r="G196" s="116"/>
      <c r="H196" s="117"/>
      <c r="I196" s="112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</row>
    <row r="197" spans="1:21" ht="12.75" customHeight="1">
      <c r="A197" s="108"/>
      <c r="B197" s="108"/>
      <c r="C197" s="108"/>
      <c r="D197" s="123"/>
      <c r="E197" s="116"/>
      <c r="F197" s="116"/>
      <c r="G197" s="116"/>
      <c r="H197" s="117"/>
      <c r="I197" s="112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</row>
    <row r="198" spans="1:21" ht="12.75" customHeight="1">
      <c r="A198" s="108"/>
      <c r="B198" s="108"/>
      <c r="C198" s="108"/>
      <c r="D198" s="123"/>
      <c r="E198" s="116"/>
      <c r="F198" s="116"/>
      <c r="G198" s="116"/>
      <c r="H198" s="117"/>
      <c r="I198" s="112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</row>
    <row r="199" spans="1:21" ht="12.75" customHeight="1">
      <c r="A199" s="108"/>
      <c r="B199" s="108"/>
      <c r="C199" s="108"/>
      <c r="D199" s="123"/>
      <c r="E199" s="116"/>
      <c r="F199" s="116"/>
      <c r="G199" s="116"/>
      <c r="H199" s="117"/>
      <c r="I199" s="112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</row>
    <row r="200" spans="1:21" ht="12.75" customHeight="1">
      <c r="A200" s="108"/>
      <c r="B200" s="108"/>
      <c r="C200" s="108"/>
      <c r="D200" s="123"/>
      <c r="E200" s="116"/>
      <c r="F200" s="116"/>
      <c r="G200" s="116"/>
      <c r="H200" s="117"/>
      <c r="I200" s="112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</row>
    <row r="201" spans="1:21" ht="12.75" customHeight="1">
      <c r="A201" s="108"/>
      <c r="B201" s="108"/>
      <c r="C201" s="108"/>
      <c r="D201" s="123"/>
      <c r="E201" s="116"/>
      <c r="F201" s="116"/>
      <c r="G201" s="116"/>
      <c r="H201" s="117"/>
      <c r="I201" s="112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</row>
    <row r="202" spans="1:21" ht="12.75" customHeight="1">
      <c r="A202" s="108"/>
      <c r="B202" s="108"/>
      <c r="C202" s="108"/>
      <c r="D202" s="123"/>
      <c r="E202" s="116"/>
      <c r="F202" s="116"/>
      <c r="G202" s="116"/>
      <c r="H202" s="117"/>
      <c r="I202" s="112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</row>
    <row r="203" spans="1:21" ht="12.75" customHeight="1">
      <c r="A203" s="108"/>
      <c r="B203" s="108"/>
      <c r="C203" s="108"/>
      <c r="D203" s="123"/>
      <c r="E203" s="116"/>
      <c r="F203" s="116"/>
      <c r="G203" s="116"/>
      <c r="H203" s="117"/>
      <c r="I203" s="112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</row>
    <row r="204" spans="1:21" ht="12.75" customHeight="1">
      <c r="A204" s="108"/>
      <c r="B204" s="108"/>
      <c r="C204" s="108"/>
      <c r="D204" s="123"/>
      <c r="E204" s="116"/>
      <c r="F204" s="116"/>
      <c r="G204" s="116"/>
      <c r="H204" s="117"/>
      <c r="I204" s="112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</row>
    <row r="205" spans="1:21" ht="12.75" customHeight="1">
      <c r="A205" s="108"/>
      <c r="B205" s="108"/>
      <c r="C205" s="108"/>
      <c r="D205" s="123"/>
      <c r="E205" s="116"/>
      <c r="F205" s="116"/>
      <c r="G205" s="116"/>
      <c r="H205" s="117"/>
      <c r="I205" s="112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</row>
    <row r="206" spans="1:21" ht="12.75" customHeight="1">
      <c r="A206" s="108"/>
      <c r="B206" s="108"/>
      <c r="C206" s="108"/>
      <c r="D206" s="123"/>
      <c r="E206" s="116"/>
      <c r="F206" s="116"/>
      <c r="G206" s="116"/>
      <c r="H206" s="117"/>
      <c r="I206" s="112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</row>
    <row r="207" spans="1:21" ht="12.75" customHeight="1">
      <c r="A207" s="108"/>
      <c r="B207" s="108"/>
      <c r="C207" s="108"/>
      <c r="D207" s="123"/>
      <c r="E207" s="116"/>
      <c r="F207" s="116"/>
      <c r="G207" s="116"/>
      <c r="H207" s="117"/>
      <c r="I207" s="112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</row>
    <row r="208" spans="1:21" ht="12.75" customHeight="1">
      <c r="A208" s="108"/>
      <c r="B208" s="108"/>
      <c r="C208" s="108"/>
      <c r="D208" s="123"/>
      <c r="E208" s="116"/>
      <c r="F208" s="116"/>
      <c r="G208" s="116"/>
      <c r="H208" s="117"/>
      <c r="I208" s="112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</row>
    <row r="209" spans="1:21" ht="12.75" customHeight="1">
      <c r="A209" s="108"/>
      <c r="B209" s="108"/>
      <c r="C209" s="108"/>
      <c r="D209" s="123"/>
      <c r="E209" s="116"/>
      <c r="F209" s="116"/>
      <c r="G209" s="116"/>
      <c r="H209" s="117"/>
      <c r="I209" s="112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</row>
    <row r="210" spans="1:21" ht="12.75" customHeight="1">
      <c r="A210" s="108"/>
      <c r="B210" s="108"/>
      <c r="C210" s="108"/>
      <c r="D210" s="123"/>
      <c r="E210" s="116"/>
      <c r="F210" s="116"/>
      <c r="G210" s="116"/>
      <c r="H210" s="117"/>
      <c r="I210" s="112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</row>
    <row r="211" spans="1:21" ht="12.75" customHeight="1">
      <c r="A211" s="108"/>
      <c r="B211" s="108"/>
      <c r="C211" s="108"/>
      <c r="D211" s="123"/>
      <c r="E211" s="116"/>
      <c r="F211" s="116"/>
      <c r="G211" s="116"/>
      <c r="H211" s="117"/>
      <c r="I211" s="112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</row>
    <row r="212" spans="1:21" ht="12.75" customHeight="1">
      <c r="A212" s="108"/>
      <c r="B212" s="108"/>
      <c r="C212" s="108"/>
      <c r="D212" s="123"/>
      <c r="E212" s="116"/>
      <c r="F212" s="116"/>
      <c r="G212" s="116"/>
      <c r="H212" s="117"/>
      <c r="I212" s="112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</row>
    <row r="213" spans="1:21" ht="12.75" customHeight="1">
      <c r="A213" s="108"/>
      <c r="B213" s="108"/>
      <c r="C213" s="108"/>
      <c r="D213" s="123"/>
      <c r="E213" s="116"/>
      <c r="F213" s="116"/>
      <c r="G213" s="116"/>
      <c r="H213" s="117"/>
      <c r="I213" s="112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</row>
    <row r="214" spans="1:21" ht="12.75" customHeight="1">
      <c r="A214" s="108"/>
      <c r="B214" s="108"/>
      <c r="C214" s="108"/>
      <c r="D214" s="123"/>
      <c r="E214" s="116"/>
      <c r="F214" s="116"/>
      <c r="G214" s="116"/>
      <c r="H214" s="117"/>
      <c r="I214" s="112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</row>
    <row r="215" spans="1:21" ht="12.75" customHeight="1">
      <c r="A215" s="108"/>
      <c r="B215" s="108"/>
      <c r="C215" s="108"/>
      <c r="D215" s="123"/>
      <c r="E215" s="116"/>
      <c r="F215" s="116"/>
      <c r="G215" s="116"/>
      <c r="H215" s="117"/>
      <c r="I215" s="112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</row>
    <row r="216" spans="1:21" ht="12.75" customHeight="1">
      <c r="A216" s="108"/>
      <c r="B216" s="108"/>
      <c r="C216" s="108"/>
      <c r="D216" s="123"/>
      <c r="E216" s="116"/>
      <c r="F216" s="116"/>
      <c r="G216" s="116"/>
      <c r="H216" s="117"/>
      <c r="I216" s="112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</row>
    <row r="217" spans="1:21" ht="12.75" customHeight="1">
      <c r="A217" s="108"/>
      <c r="B217" s="108"/>
      <c r="C217" s="108"/>
      <c r="D217" s="123"/>
      <c r="E217" s="116"/>
      <c r="F217" s="116"/>
      <c r="G217" s="116"/>
      <c r="H217" s="117"/>
      <c r="I217" s="112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</row>
    <row r="218" spans="1:21" ht="12.75" customHeight="1">
      <c r="A218" s="108"/>
      <c r="B218" s="108"/>
      <c r="C218" s="108"/>
      <c r="D218" s="123"/>
      <c r="E218" s="116"/>
      <c r="F218" s="116"/>
      <c r="G218" s="116"/>
      <c r="H218" s="117"/>
      <c r="I218" s="112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</row>
    <row r="219" spans="1:21" ht="12.75" customHeight="1">
      <c r="A219" s="108"/>
      <c r="B219" s="108"/>
      <c r="C219" s="108"/>
      <c r="D219" s="123"/>
      <c r="E219" s="116"/>
      <c r="F219" s="116"/>
      <c r="G219" s="116"/>
      <c r="H219" s="117"/>
      <c r="I219" s="112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</row>
    <row r="220" spans="1:21" ht="12.75" customHeight="1">
      <c r="A220" s="108"/>
      <c r="B220" s="108"/>
      <c r="C220" s="108"/>
      <c r="D220" s="123"/>
      <c r="E220" s="116"/>
      <c r="F220" s="116"/>
      <c r="G220" s="116"/>
      <c r="H220" s="117"/>
      <c r="I220" s="112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</row>
    <row r="221" spans="1:21" ht="12.75" customHeight="1">
      <c r="A221" s="108"/>
      <c r="B221" s="108"/>
      <c r="C221" s="108"/>
      <c r="D221" s="123"/>
      <c r="E221" s="116"/>
      <c r="F221" s="116"/>
      <c r="G221" s="116"/>
      <c r="H221" s="117"/>
      <c r="I221" s="112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</row>
    <row r="222" spans="1:21" ht="12.75" customHeight="1">
      <c r="A222" s="108"/>
      <c r="B222" s="108"/>
      <c r="C222" s="108"/>
      <c r="D222" s="123"/>
      <c r="E222" s="116"/>
      <c r="F222" s="116"/>
      <c r="G222" s="116"/>
      <c r="H222" s="117"/>
      <c r="I222" s="112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</row>
    <row r="223" spans="1:21" ht="12.75" customHeight="1">
      <c r="A223" s="108"/>
      <c r="B223" s="108"/>
      <c r="C223" s="108"/>
      <c r="D223" s="123"/>
      <c r="E223" s="116"/>
      <c r="F223" s="116"/>
      <c r="G223" s="116"/>
      <c r="H223" s="117"/>
      <c r="I223" s="112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</row>
    <row r="224" spans="1:21" ht="12.75" customHeight="1">
      <c r="A224" s="108"/>
      <c r="B224" s="108"/>
      <c r="C224" s="108"/>
      <c r="D224" s="123"/>
      <c r="E224" s="116"/>
      <c r="F224" s="116"/>
      <c r="G224" s="116"/>
      <c r="H224" s="117"/>
      <c r="I224" s="112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</row>
    <row r="225" spans="1:21" ht="12.75" customHeight="1">
      <c r="A225" s="108"/>
      <c r="B225" s="108"/>
      <c r="C225" s="108"/>
      <c r="D225" s="123"/>
      <c r="E225" s="116"/>
      <c r="F225" s="116"/>
      <c r="G225" s="116"/>
      <c r="H225" s="117"/>
      <c r="I225" s="112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</row>
    <row r="226" spans="1:21" ht="12.75" customHeight="1">
      <c r="A226" s="108"/>
      <c r="B226" s="108"/>
      <c r="C226" s="108"/>
      <c r="D226" s="123"/>
      <c r="E226" s="116"/>
      <c r="F226" s="116"/>
      <c r="G226" s="116"/>
      <c r="H226" s="117"/>
      <c r="I226" s="112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</row>
    <row r="227" spans="1:21" ht="12.75" customHeight="1">
      <c r="A227" s="108"/>
      <c r="B227" s="108"/>
      <c r="C227" s="108"/>
      <c r="D227" s="123"/>
      <c r="E227" s="116"/>
      <c r="F227" s="116"/>
      <c r="G227" s="116"/>
      <c r="H227" s="117"/>
      <c r="I227" s="112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</row>
    <row r="228" spans="1:21" ht="12.75" customHeight="1">
      <c r="A228" s="108"/>
      <c r="B228" s="108"/>
      <c r="C228" s="108"/>
      <c r="D228" s="123"/>
      <c r="E228" s="116"/>
      <c r="F228" s="116"/>
      <c r="G228" s="116"/>
      <c r="H228" s="117"/>
      <c r="I228" s="112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</row>
    <row r="229" spans="1:21" ht="12.75" customHeight="1">
      <c r="A229" s="108"/>
      <c r="B229" s="108"/>
      <c r="C229" s="108"/>
      <c r="D229" s="123"/>
      <c r="E229" s="116"/>
      <c r="F229" s="116"/>
      <c r="G229" s="116"/>
      <c r="H229" s="117"/>
      <c r="I229" s="112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</row>
    <row r="230" spans="1:21" ht="12.75" customHeight="1">
      <c r="A230" s="108"/>
      <c r="B230" s="108"/>
      <c r="C230" s="108"/>
      <c r="D230" s="123"/>
      <c r="E230" s="116"/>
      <c r="F230" s="116"/>
      <c r="G230" s="116"/>
      <c r="H230" s="117"/>
      <c r="I230" s="112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</row>
    <row r="231" spans="1:21" ht="12.75" customHeight="1">
      <c r="A231" s="108"/>
      <c r="B231" s="108"/>
      <c r="C231" s="108"/>
      <c r="D231" s="123"/>
      <c r="E231" s="116"/>
      <c r="F231" s="116"/>
      <c r="G231" s="116"/>
      <c r="H231" s="117"/>
      <c r="I231" s="112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</row>
    <row r="232" spans="1:21" ht="12.75" customHeight="1">
      <c r="A232" s="108"/>
      <c r="B232" s="108"/>
      <c r="C232" s="108"/>
      <c r="D232" s="123"/>
      <c r="E232" s="116"/>
      <c r="F232" s="116"/>
      <c r="G232" s="116"/>
      <c r="H232" s="117"/>
      <c r="I232" s="112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</row>
    <row r="233" spans="1:21" ht="12.75" customHeight="1">
      <c r="A233" s="108"/>
      <c r="B233" s="108"/>
      <c r="C233" s="108"/>
      <c r="D233" s="123"/>
      <c r="E233" s="116"/>
      <c r="F233" s="116"/>
      <c r="G233" s="116"/>
      <c r="H233" s="117"/>
      <c r="I233" s="112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</row>
    <row r="234" spans="1:21" ht="12.75" customHeight="1">
      <c r="A234" s="108"/>
      <c r="B234" s="108"/>
      <c r="C234" s="108"/>
      <c r="D234" s="123"/>
      <c r="E234" s="116"/>
      <c r="F234" s="116"/>
      <c r="G234" s="116"/>
      <c r="H234" s="117"/>
      <c r="I234" s="112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</row>
    <row r="235" spans="1:21" ht="12.75" customHeight="1">
      <c r="A235" s="108"/>
      <c r="B235" s="108"/>
      <c r="C235" s="108"/>
      <c r="D235" s="123"/>
      <c r="E235" s="116"/>
      <c r="F235" s="116"/>
      <c r="G235" s="116"/>
      <c r="H235" s="117"/>
      <c r="I235" s="112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</row>
    <row r="236" spans="1:21" ht="12.75" customHeight="1">
      <c r="A236" s="108"/>
      <c r="B236" s="108"/>
      <c r="C236" s="108"/>
      <c r="D236" s="123"/>
      <c r="E236" s="116"/>
      <c r="F236" s="116"/>
      <c r="G236" s="116"/>
      <c r="H236" s="117"/>
      <c r="I236" s="112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</row>
    <row r="237" spans="1:21" ht="12.75" customHeight="1">
      <c r="A237" s="108"/>
      <c r="B237" s="108"/>
      <c r="C237" s="108"/>
      <c r="D237" s="123"/>
      <c r="E237" s="116"/>
      <c r="F237" s="116"/>
      <c r="G237" s="116"/>
      <c r="H237" s="117"/>
      <c r="I237" s="112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</row>
    <row r="238" spans="1:21" ht="12.75" customHeight="1">
      <c r="A238" s="108"/>
      <c r="B238" s="108"/>
      <c r="C238" s="108"/>
      <c r="D238" s="123"/>
      <c r="E238" s="116"/>
      <c r="F238" s="116"/>
      <c r="G238" s="116"/>
      <c r="H238" s="117"/>
      <c r="I238" s="112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</row>
    <row r="239" spans="1:21" ht="12.75" customHeight="1">
      <c r="A239" s="108"/>
      <c r="B239" s="108"/>
      <c r="C239" s="108"/>
      <c r="D239" s="123"/>
      <c r="E239" s="116"/>
      <c r="F239" s="116"/>
      <c r="G239" s="116"/>
      <c r="H239" s="117"/>
      <c r="I239" s="112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</row>
    <row r="240" spans="1:21" ht="12.75" customHeight="1">
      <c r="A240" s="108"/>
      <c r="B240" s="108"/>
      <c r="C240" s="108"/>
      <c r="D240" s="123"/>
      <c r="E240" s="116"/>
      <c r="F240" s="116"/>
      <c r="G240" s="116"/>
      <c r="H240" s="117"/>
      <c r="I240" s="112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</row>
    <row r="241" spans="1:21" ht="12.75" customHeight="1">
      <c r="A241" s="108"/>
      <c r="B241" s="108"/>
      <c r="C241" s="108"/>
      <c r="D241" s="123"/>
      <c r="E241" s="116"/>
      <c r="F241" s="116"/>
      <c r="G241" s="116"/>
      <c r="H241" s="117"/>
      <c r="I241" s="112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</row>
    <row r="242" spans="1:21" ht="12.75" customHeight="1">
      <c r="A242" s="108"/>
      <c r="B242" s="108"/>
      <c r="C242" s="108"/>
      <c r="D242" s="123"/>
      <c r="E242" s="116"/>
      <c r="F242" s="116"/>
      <c r="G242" s="116"/>
      <c r="H242" s="117"/>
      <c r="I242" s="112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</row>
    <row r="243" spans="1:21" ht="12.75" customHeight="1">
      <c r="A243" s="108"/>
      <c r="B243" s="108"/>
      <c r="C243" s="108"/>
      <c r="D243" s="123"/>
      <c r="E243" s="116"/>
      <c r="F243" s="116"/>
      <c r="G243" s="116"/>
      <c r="H243" s="117"/>
      <c r="I243" s="112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</row>
    <row r="244" spans="1:21" ht="12.75" customHeight="1">
      <c r="A244" s="108"/>
      <c r="B244" s="108"/>
      <c r="C244" s="108"/>
      <c r="D244" s="123"/>
      <c r="E244" s="116"/>
      <c r="F244" s="116"/>
      <c r="G244" s="116"/>
      <c r="H244" s="117"/>
      <c r="I244" s="112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</row>
    <row r="245" spans="1:21" ht="12.75" customHeight="1">
      <c r="A245" s="108"/>
      <c r="B245" s="108"/>
      <c r="C245" s="108"/>
      <c r="D245" s="123"/>
      <c r="E245" s="116"/>
      <c r="F245" s="116"/>
      <c r="G245" s="116"/>
      <c r="H245" s="117"/>
      <c r="I245" s="112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</row>
    <row r="246" spans="1:21" ht="12.75" customHeight="1">
      <c r="A246" s="108"/>
      <c r="B246" s="108"/>
      <c r="C246" s="108"/>
      <c r="D246" s="123"/>
      <c r="E246" s="116"/>
      <c r="F246" s="116"/>
      <c r="G246" s="116"/>
      <c r="H246" s="117"/>
      <c r="I246" s="112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</row>
    <row r="247" spans="1:21" ht="12.75" customHeight="1">
      <c r="A247" s="108"/>
      <c r="B247" s="108"/>
      <c r="C247" s="108"/>
      <c r="D247" s="123"/>
      <c r="E247" s="116"/>
      <c r="F247" s="116"/>
      <c r="G247" s="116"/>
      <c r="H247" s="117"/>
      <c r="I247" s="112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</row>
    <row r="248" spans="1:21" ht="12.75" customHeight="1">
      <c r="A248" s="108"/>
      <c r="B248" s="108"/>
      <c r="C248" s="108"/>
      <c r="D248" s="123"/>
      <c r="E248" s="116"/>
      <c r="F248" s="116"/>
      <c r="G248" s="116"/>
      <c r="H248" s="117"/>
      <c r="I248" s="112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</row>
    <row r="249" spans="1:21" ht="12.75" customHeight="1">
      <c r="A249" s="108"/>
      <c r="B249" s="108"/>
      <c r="C249" s="108"/>
      <c r="D249" s="123"/>
      <c r="E249" s="116"/>
      <c r="F249" s="116"/>
      <c r="G249" s="116"/>
      <c r="H249" s="117"/>
      <c r="I249" s="112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</row>
    <row r="250" spans="1:21" ht="12.75" customHeight="1">
      <c r="A250" s="108"/>
      <c r="B250" s="108"/>
      <c r="C250" s="108"/>
      <c r="D250" s="123"/>
      <c r="E250" s="116"/>
      <c r="F250" s="116"/>
      <c r="G250" s="116"/>
      <c r="H250" s="117"/>
      <c r="I250" s="112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</row>
    <row r="251" spans="1:21" ht="12.75" customHeight="1">
      <c r="A251" s="108"/>
      <c r="B251" s="108"/>
      <c r="C251" s="108"/>
      <c r="D251" s="123"/>
      <c r="E251" s="116"/>
      <c r="F251" s="116"/>
      <c r="G251" s="116"/>
      <c r="H251" s="117"/>
      <c r="I251" s="112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</row>
    <row r="252" spans="1:21" ht="12.75" customHeight="1">
      <c r="A252" s="108"/>
      <c r="B252" s="108"/>
      <c r="C252" s="108"/>
      <c r="D252" s="123"/>
      <c r="E252" s="116"/>
      <c r="F252" s="116"/>
      <c r="G252" s="116"/>
      <c r="H252" s="117"/>
      <c r="I252" s="112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</row>
    <row r="253" spans="1:21" ht="12.75" customHeight="1">
      <c r="A253" s="108"/>
      <c r="B253" s="108"/>
      <c r="C253" s="108"/>
      <c r="D253" s="123"/>
      <c r="E253" s="116"/>
      <c r="F253" s="116"/>
      <c r="G253" s="116"/>
      <c r="H253" s="117"/>
      <c r="I253" s="112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</row>
    <row r="254" spans="1:21" ht="12.75" customHeight="1">
      <c r="A254" s="108"/>
      <c r="B254" s="108"/>
      <c r="C254" s="108"/>
      <c r="D254" s="123"/>
      <c r="E254" s="116"/>
      <c r="F254" s="116"/>
      <c r="G254" s="116"/>
      <c r="H254" s="117"/>
      <c r="I254" s="112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</row>
    <row r="255" spans="1:21" ht="12.75" customHeight="1">
      <c r="A255" s="108"/>
      <c r="B255" s="108"/>
      <c r="C255" s="108"/>
      <c r="D255" s="123"/>
      <c r="E255" s="116"/>
      <c r="F255" s="116"/>
      <c r="G255" s="116"/>
      <c r="H255" s="117"/>
      <c r="I255" s="112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</row>
    <row r="256" spans="1:21" ht="12.75" customHeight="1">
      <c r="A256" s="108"/>
      <c r="B256" s="108"/>
      <c r="C256" s="108"/>
      <c r="D256" s="123"/>
      <c r="E256" s="116"/>
      <c r="F256" s="116"/>
      <c r="G256" s="116"/>
      <c r="H256" s="117"/>
      <c r="I256" s="112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</row>
    <row r="257" spans="1:21" ht="12.75" customHeight="1">
      <c r="A257" s="108"/>
      <c r="B257" s="108"/>
      <c r="C257" s="108"/>
      <c r="D257" s="123"/>
      <c r="E257" s="116"/>
      <c r="F257" s="116"/>
      <c r="G257" s="116"/>
      <c r="H257" s="117"/>
      <c r="I257" s="112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</row>
    <row r="258" spans="1:21" ht="12.75" customHeight="1">
      <c r="A258" s="108"/>
      <c r="B258" s="108"/>
      <c r="C258" s="108"/>
      <c r="D258" s="123"/>
      <c r="E258" s="116"/>
      <c r="F258" s="116"/>
      <c r="G258" s="116"/>
      <c r="H258" s="117"/>
      <c r="I258" s="112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</row>
    <row r="259" spans="1:21" ht="12.75" customHeight="1">
      <c r="A259" s="108"/>
      <c r="B259" s="108"/>
      <c r="C259" s="108"/>
      <c r="D259" s="123"/>
      <c r="E259" s="116"/>
      <c r="F259" s="116"/>
      <c r="G259" s="116"/>
      <c r="H259" s="117"/>
      <c r="I259" s="112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</row>
    <row r="260" spans="1:21" ht="12.75" customHeight="1">
      <c r="A260" s="108"/>
      <c r="B260" s="108"/>
      <c r="C260" s="108"/>
      <c r="D260" s="123"/>
      <c r="E260" s="116"/>
      <c r="F260" s="116"/>
      <c r="G260" s="116"/>
      <c r="H260" s="117"/>
      <c r="I260" s="112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</row>
    <row r="261" spans="1:21" ht="12.75" customHeight="1">
      <c r="A261" s="108"/>
      <c r="B261" s="108"/>
      <c r="C261" s="108"/>
      <c r="D261" s="123"/>
      <c r="E261" s="116"/>
      <c r="F261" s="116"/>
      <c r="G261" s="116"/>
      <c r="H261" s="117"/>
      <c r="I261" s="112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</row>
    <row r="262" spans="1:21" ht="12.75" customHeight="1">
      <c r="A262" s="108"/>
      <c r="B262" s="108"/>
      <c r="C262" s="108"/>
      <c r="D262" s="123"/>
      <c r="E262" s="116"/>
      <c r="F262" s="116"/>
      <c r="G262" s="116"/>
      <c r="H262" s="117"/>
      <c r="I262" s="112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</row>
    <row r="263" spans="1:21" ht="12.75" customHeight="1">
      <c r="A263" s="108"/>
      <c r="B263" s="108"/>
      <c r="C263" s="108"/>
      <c r="D263" s="123"/>
      <c r="E263" s="116"/>
      <c r="F263" s="116"/>
      <c r="G263" s="116"/>
      <c r="H263" s="117"/>
      <c r="I263" s="112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</row>
    <row r="264" spans="1:21" ht="12.75" customHeight="1">
      <c r="A264" s="108"/>
      <c r="B264" s="108"/>
      <c r="C264" s="108"/>
      <c r="D264" s="123"/>
      <c r="E264" s="116"/>
      <c r="F264" s="116"/>
      <c r="G264" s="116"/>
      <c r="H264" s="117"/>
      <c r="I264" s="112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</row>
    <row r="265" spans="1:21" ht="12.75" customHeight="1">
      <c r="A265" s="108"/>
      <c r="B265" s="108"/>
      <c r="C265" s="108"/>
      <c r="D265" s="123"/>
      <c r="E265" s="116"/>
      <c r="F265" s="116"/>
      <c r="G265" s="116"/>
      <c r="H265" s="117"/>
      <c r="I265" s="112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</row>
    <row r="266" spans="1:21" ht="12.75" customHeight="1">
      <c r="A266" s="108"/>
      <c r="B266" s="108"/>
      <c r="C266" s="108"/>
      <c r="D266" s="123"/>
      <c r="E266" s="116"/>
      <c r="F266" s="116"/>
      <c r="G266" s="116"/>
      <c r="H266" s="117"/>
      <c r="I266" s="112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</row>
    <row r="267" spans="1:21" ht="12.75" customHeight="1">
      <c r="A267" s="108"/>
      <c r="B267" s="108"/>
      <c r="C267" s="108"/>
      <c r="D267" s="123"/>
      <c r="E267" s="116"/>
      <c r="F267" s="116"/>
      <c r="G267" s="116"/>
      <c r="H267" s="117"/>
      <c r="I267" s="112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</row>
    <row r="268" spans="1:21" ht="12.75" customHeight="1">
      <c r="A268" s="108"/>
      <c r="B268" s="108"/>
      <c r="C268" s="108"/>
      <c r="D268" s="123"/>
      <c r="E268" s="116"/>
      <c r="F268" s="116"/>
      <c r="G268" s="116"/>
      <c r="H268" s="117"/>
      <c r="I268" s="112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</row>
    <row r="269" spans="1:21" ht="12.75" customHeight="1">
      <c r="A269" s="108"/>
      <c r="B269" s="108"/>
      <c r="C269" s="108"/>
      <c r="D269" s="123"/>
      <c r="E269" s="116"/>
      <c r="F269" s="116"/>
      <c r="G269" s="116"/>
      <c r="H269" s="117"/>
      <c r="I269" s="112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</row>
    <row r="270" spans="1:21" ht="12.75" customHeight="1">
      <c r="A270" s="108"/>
      <c r="B270" s="108"/>
      <c r="C270" s="108"/>
      <c r="D270" s="123"/>
      <c r="E270" s="116"/>
      <c r="F270" s="116"/>
      <c r="G270" s="116"/>
      <c r="H270" s="117"/>
      <c r="I270" s="112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</row>
    <row r="271" spans="1:21" ht="12.75" customHeight="1">
      <c r="A271" s="108"/>
      <c r="B271" s="108"/>
      <c r="C271" s="108"/>
      <c r="D271" s="123"/>
      <c r="E271" s="116"/>
      <c r="F271" s="116"/>
      <c r="G271" s="116"/>
      <c r="H271" s="117"/>
      <c r="I271" s="112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</row>
    <row r="272" spans="1:21" ht="12.75" customHeight="1">
      <c r="A272" s="108"/>
      <c r="B272" s="108"/>
      <c r="C272" s="108"/>
      <c r="D272" s="123"/>
      <c r="E272" s="116"/>
      <c r="F272" s="116"/>
      <c r="G272" s="116"/>
      <c r="H272" s="117"/>
      <c r="I272" s="112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</row>
    <row r="273" spans="1:21" ht="12.75" customHeight="1">
      <c r="A273" s="108"/>
      <c r="B273" s="108"/>
      <c r="C273" s="108"/>
      <c r="D273" s="123"/>
      <c r="E273" s="116"/>
      <c r="F273" s="116"/>
      <c r="G273" s="116"/>
      <c r="H273" s="117"/>
      <c r="I273" s="112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</row>
    <row r="274" spans="1:21" ht="12.75" customHeight="1">
      <c r="A274" s="108"/>
      <c r="B274" s="108"/>
      <c r="C274" s="108"/>
      <c r="D274" s="123"/>
      <c r="E274" s="116"/>
      <c r="F274" s="116"/>
      <c r="G274" s="116"/>
      <c r="H274" s="117"/>
      <c r="I274" s="112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</row>
    <row r="275" spans="1:21" ht="12.75" customHeight="1">
      <c r="A275" s="108"/>
      <c r="B275" s="108"/>
      <c r="C275" s="108"/>
      <c r="D275" s="123"/>
      <c r="E275" s="116"/>
      <c r="F275" s="116"/>
      <c r="G275" s="116"/>
      <c r="H275" s="117"/>
      <c r="I275" s="112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</row>
    <row r="276" spans="1:21" ht="12.75" customHeight="1">
      <c r="A276" s="108"/>
      <c r="B276" s="108"/>
      <c r="C276" s="108"/>
      <c r="D276" s="123"/>
      <c r="E276" s="116"/>
      <c r="F276" s="116"/>
      <c r="G276" s="116"/>
      <c r="H276" s="117"/>
      <c r="I276" s="112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</row>
    <row r="277" spans="1:21" ht="12.75" customHeight="1">
      <c r="A277" s="108"/>
      <c r="B277" s="108"/>
      <c r="C277" s="108"/>
      <c r="D277" s="123"/>
      <c r="E277" s="116"/>
      <c r="F277" s="116"/>
      <c r="G277" s="116"/>
      <c r="H277" s="117"/>
      <c r="I277" s="112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</row>
    <row r="278" spans="1:21" ht="12.75" customHeight="1">
      <c r="A278" s="108"/>
      <c r="B278" s="108"/>
      <c r="C278" s="108"/>
      <c r="D278" s="123"/>
      <c r="E278" s="116"/>
      <c r="F278" s="116"/>
      <c r="G278" s="116"/>
      <c r="H278" s="117"/>
      <c r="I278" s="112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</row>
    <row r="279" spans="1:21" ht="12.75" customHeight="1">
      <c r="A279" s="108"/>
      <c r="B279" s="108"/>
      <c r="C279" s="108"/>
      <c r="D279" s="123"/>
      <c r="E279" s="116"/>
      <c r="F279" s="116"/>
      <c r="G279" s="116"/>
      <c r="H279" s="117"/>
      <c r="I279" s="112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</row>
    <row r="280" spans="1:21" ht="12.75" customHeight="1">
      <c r="A280" s="108"/>
      <c r="B280" s="108"/>
      <c r="C280" s="108"/>
      <c r="D280" s="123"/>
      <c r="E280" s="116"/>
      <c r="F280" s="116"/>
      <c r="G280" s="116"/>
      <c r="H280" s="117"/>
      <c r="I280" s="112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</row>
    <row r="281" spans="1:21" ht="12.75" customHeight="1">
      <c r="A281" s="108"/>
      <c r="B281" s="108"/>
      <c r="C281" s="108"/>
      <c r="D281" s="123"/>
      <c r="E281" s="116"/>
      <c r="F281" s="116"/>
      <c r="G281" s="116"/>
      <c r="H281" s="117"/>
      <c r="I281" s="112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</row>
    <row r="282" spans="1:21" ht="12.75" customHeight="1">
      <c r="A282" s="108"/>
      <c r="B282" s="108"/>
      <c r="C282" s="108"/>
      <c r="D282" s="123"/>
      <c r="E282" s="116"/>
      <c r="F282" s="116"/>
      <c r="G282" s="116"/>
      <c r="H282" s="117"/>
      <c r="I282" s="112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</row>
    <row r="283" spans="1:21" ht="12.75" customHeight="1">
      <c r="A283" s="108"/>
      <c r="B283" s="108"/>
      <c r="C283" s="108"/>
      <c r="D283" s="123"/>
      <c r="E283" s="116"/>
      <c r="F283" s="116"/>
      <c r="G283" s="116"/>
      <c r="H283" s="117"/>
      <c r="I283" s="112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</row>
    <row r="284" spans="1:21" ht="12.75" customHeight="1">
      <c r="A284" s="108"/>
      <c r="B284" s="108"/>
      <c r="C284" s="108"/>
      <c r="D284" s="123"/>
      <c r="E284" s="116"/>
      <c r="F284" s="116"/>
      <c r="G284" s="116"/>
      <c r="H284" s="117"/>
      <c r="I284" s="112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</row>
    <row r="285" spans="1:21" ht="12.75" customHeight="1">
      <c r="A285" s="108"/>
      <c r="B285" s="108"/>
      <c r="C285" s="108"/>
      <c r="D285" s="123"/>
      <c r="E285" s="116"/>
      <c r="F285" s="116"/>
      <c r="G285" s="116"/>
      <c r="H285" s="117"/>
      <c r="I285" s="112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</row>
    <row r="286" spans="1:21" ht="12.75" customHeight="1">
      <c r="A286" s="108"/>
      <c r="B286" s="108"/>
      <c r="C286" s="108"/>
      <c r="D286" s="123"/>
      <c r="E286" s="116"/>
      <c r="F286" s="116"/>
      <c r="G286" s="116"/>
      <c r="H286" s="117"/>
      <c r="I286" s="112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</row>
    <row r="287" spans="1:21" ht="12.75" customHeight="1">
      <c r="A287" s="108"/>
      <c r="B287" s="108"/>
      <c r="C287" s="108"/>
      <c r="D287" s="123"/>
      <c r="E287" s="116"/>
      <c r="F287" s="116"/>
      <c r="G287" s="116"/>
      <c r="H287" s="117"/>
      <c r="I287" s="112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</row>
    <row r="288" spans="1:21" ht="12.75" customHeight="1">
      <c r="A288" s="108"/>
      <c r="B288" s="108"/>
      <c r="C288" s="108"/>
      <c r="D288" s="123"/>
      <c r="E288" s="116"/>
      <c r="F288" s="116"/>
      <c r="G288" s="116"/>
      <c r="H288" s="117"/>
      <c r="I288" s="112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</row>
    <row r="289" spans="1:21" ht="12.75" customHeight="1">
      <c r="A289" s="108"/>
      <c r="B289" s="108"/>
      <c r="C289" s="108"/>
      <c r="D289" s="123"/>
      <c r="E289" s="116"/>
      <c r="F289" s="116"/>
      <c r="G289" s="116"/>
      <c r="H289" s="117"/>
      <c r="I289" s="112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</row>
    <row r="290" spans="1:21" ht="12.75" customHeight="1">
      <c r="A290" s="108"/>
      <c r="B290" s="108"/>
      <c r="C290" s="108"/>
      <c r="D290" s="123"/>
      <c r="E290" s="116"/>
      <c r="F290" s="116"/>
      <c r="G290" s="116"/>
      <c r="H290" s="117"/>
      <c r="I290" s="112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</row>
    <row r="291" spans="1:21" ht="12.75" customHeight="1">
      <c r="A291" s="108"/>
      <c r="B291" s="108"/>
      <c r="C291" s="108"/>
      <c r="D291" s="123"/>
      <c r="E291" s="116"/>
      <c r="F291" s="116"/>
      <c r="G291" s="116"/>
      <c r="H291" s="117"/>
      <c r="I291" s="112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</row>
    <row r="292" spans="1:21" ht="12.75" customHeight="1">
      <c r="A292" s="108"/>
      <c r="B292" s="108"/>
      <c r="C292" s="108"/>
      <c r="D292" s="123"/>
      <c r="E292" s="116"/>
      <c r="F292" s="116"/>
      <c r="G292" s="116"/>
      <c r="H292" s="117"/>
      <c r="I292" s="112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</row>
    <row r="293" spans="1:21" ht="12.75" customHeight="1">
      <c r="A293" s="108"/>
      <c r="B293" s="108"/>
      <c r="C293" s="108"/>
      <c r="D293" s="123"/>
      <c r="E293" s="116"/>
      <c r="F293" s="116"/>
      <c r="G293" s="116"/>
      <c r="H293" s="117"/>
      <c r="I293" s="112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</row>
    <row r="294" spans="1:21" ht="12.75" customHeight="1">
      <c r="A294" s="108"/>
      <c r="B294" s="108"/>
      <c r="C294" s="108"/>
      <c r="D294" s="123"/>
      <c r="E294" s="116"/>
      <c r="F294" s="116"/>
      <c r="G294" s="116"/>
      <c r="H294" s="117"/>
      <c r="I294" s="112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</row>
    <row r="295" spans="1:21" ht="12.75" customHeight="1">
      <c r="A295" s="108"/>
      <c r="B295" s="108"/>
      <c r="C295" s="108"/>
      <c r="D295" s="123"/>
      <c r="E295" s="116"/>
      <c r="F295" s="116"/>
      <c r="G295" s="116"/>
      <c r="H295" s="117"/>
      <c r="I295" s="112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</row>
    <row r="296" spans="1:21" ht="12.75" customHeight="1">
      <c r="A296" s="108"/>
      <c r="B296" s="108"/>
      <c r="C296" s="108"/>
      <c r="D296" s="123"/>
      <c r="E296" s="116"/>
      <c r="F296" s="116"/>
      <c r="G296" s="116"/>
      <c r="H296" s="117"/>
      <c r="I296" s="112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</row>
    <row r="297" spans="1:21" ht="12.75" customHeight="1">
      <c r="A297" s="108"/>
      <c r="B297" s="108"/>
      <c r="C297" s="108"/>
      <c r="D297" s="123"/>
      <c r="E297" s="116"/>
      <c r="F297" s="116"/>
      <c r="G297" s="116"/>
      <c r="H297" s="117"/>
      <c r="I297" s="112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</row>
    <row r="298" spans="1:21" ht="12.75" customHeight="1">
      <c r="A298" s="108"/>
      <c r="B298" s="108"/>
      <c r="C298" s="108"/>
      <c r="D298" s="123"/>
      <c r="E298" s="116"/>
      <c r="F298" s="116"/>
      <c r="G298" s="116"/>
      <c r="H298" s="117"/>
      <c r="I298" s="112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</row>
    <row r="299" spans="1:21" ht="12.75" customHeight="1">
      <c r="A299" s="108"/>
      <c r="B299" s="108"/>
      <c r="C299" s="108"/>
      <c r="D299" s="123"/>
      <c r="E299" s="116"/>
      <c r="F299" s="116"/>
      <c r="G299" s="116"/>
      <c r="H299" s="117"/>
      <c r="I299" s="112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</row>
    <row r="300" spans="1:21" ht="12.75" customHeight="1">
      <c r="A300" s="108"/>
      <c r="B300" s="108"/>
      <c r="C300" s="108"/>
      <c r="D300" s="123"/>
      <c r="E300" s="116"/>
      <c r="F300" s="116"/>
      <c r="G300" s="116"/>
      <c r="H300" s="117"/>
      <c r="I300" s="112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</row>
    <row r="301" spans="1:21" ht="12.75" customHeight="1">
      <c r="A301" s="108"/>
      <c r="B301" s="108"/>
      <c r="C301" s="108"/>
      <c r="D301" s="123"/>
      <c r="E301" s="116"/>
      <c r="F301" s="116"/>
      <c r="G301" s="116"/>
      <c r="H301" s="117"/>
      <c r="I301" s="112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</row>
    <row r="302" spans="1:21" ht="12.75" customHeight="1">
      <c r="A302" s="108"/>
      <c r="B302" s="108"/>
      <c r="C302" s="108"/>
      <c r="D302" s="123"/>
      <c r="E302" s="116"/>
      <c r="F302" s="116"/>
      <c r="G302" s="116"/>
      <c r="H302" s="117"/>
      <c r="I302" s="112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</row>
    <row r="303" spans="1:21" ht="12.75" customHeight="1">
      <c r="A303" s="108"/>
      <c r="B303" s="108"/>
      <c r="C303" s="108"/>
      <c r="D303" s="123"/>
      <c r="E303" s="116"/>
      <c r="F303" s="116"/>
      <c r="G303" s="116"/>
      <c r="H303" s="117"/>
      <c r="I303" s="112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</row>
    <row r="304" spans="1:21" ht="12.75" customHeight="1">
      <c r="A304" s="108"/>
      <c r="B304" s="108"/>
      <c r="C304" s="108"/>
      <c r="D304" s="123"/>
      <c r="E304" s="116"/>
      <c r="F304" s="116"/>
      <c r="G304" s="116"/>
      <c r="H304" s="117"/>
      <c r="I304" s="112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</row>
    <row r="305" spans="1:21" ht="12.75" customHeight="1">
      <c r="A305" s="108"/>
      <c r="B305" s="108"/>
      <c r="C305" s="108"/>
      <c r="D305" s="123"/>
      <c r="E305" s="116"/>
      <c r="F305" s="116"/>
      <c r="G305" s="116"/>
      <c r="H305" s="117"/>
      <c r="I305" s="112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</row>
    <row r="306" spans="1:21" ht="12.75" customHeight="1">
      <c r="A306" s="108"/>
      <c r="B306" s="108"/>
      <c r="C306" s="108"/>
      <c r="D306" s="123"/>
      <c r="E306" s="116"/>
      <c r="F306" s="116"/>
      <c r="G306" s="116"/>
      <c r="H306" s="117"/>
      <c r="I306" s="112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</row>
    <row r="307" spans="1:21" ht="12.75" customHeight="1">
      <c r="A307" s="108"/>
      <c r="B307" s="108"/>
      <c r="C307" s="108"/>
      <c r="D307" s="123"/>
      <c r="E307" s="116"/>
      <c r="F307" s="116"/>
      <c r="G307" s="116"/>
      <c r="H307" s="117"/>
      <c r="I307" s="112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</row>
    <row r="308" spans="1:21" ht="12.75" customHeight="1">
      <c r="A308" s="108"/>
      <c r="B308" s="108"/>
      <c r="C308" s="108"/>
      <c r="D308" s="123"/>
      <c r="E308" s="116"/>
      <c r="F308" s="116"/>
      <c r="G308" s="116"/>
      <c r="H308" s="117"/>
      <c r="I308" s="112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</row>
    <row r="309" spans="1:21" ht="12.75" customHeight="1">
      <c r="A309" s="108"/>
      <c r="B309" s="108"/>
      <c r="C309" s="108"/>
      <c r="D309" s="123"/>
      <c r="E309" s="116"/>
      <c r="F309" s="116"/>
      <c r="G309" s="116"/>
      <c r="H309" s="117"/>
      <c r="I309" s="112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</row>
    <row r="310" spans="1:21" ht="12.75" customHeight="1">
      <c r="A310" s="108"/>
      <c r="B310" s="108"/>
      <c r="C310" s="108"/>
      <c r="D310" s="123"/>
      <c r="E310" s="116"/>
      <c r="F310" s="116"/>
      <c r="G310" s="116"/>
      <c r="H310" s="117"/>
      <c r="I310" s="112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</row>
    <row r="311" spans="1:21" ht="12.75" customHeight="1">
      <c r="A311" s="108"/>
      <c r="B311" s="108"/>
      <c r="C311" s="108"/>
      <c r="D311" s="123"/>
      <c r="E311" s="116"/>
      <c r="F311" s="116"/>
      <c r="G311" s="116"/>
      <c r="H311" s="117"/>
      <c r="I311" s="112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</row>
    <row r="312" spans="1:21" ht="12.75" customHeight="1">
      <c r="A312" s="108"/>
      <c r="B312" s="108"/>
      <c r="C312" s="108"/>
      <c r="D312" s="123"/>
      <c r="E312" s="116"/>
      <c r="F312" s="116"/>
      <c r="G312" s="116"/>
      <c r="H312" s="117"/>
      <c r="I312" s="112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</row>
    <row r="313" spans="1:21" ht="12.75" customHeight="1">
      <c r="A313" s="108"/>
      <c r="B313" s="108"/>
      <c r="C313" s="108"/>
      <c r="D313" s="123"/>
      <c r="E313" s="116"/>
      <c r="F313" s="116"/>
      <c r="G313" s="116"/>
      <c r="H313" s="117"/>
      <c r="I313" s="112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</row>
    <row r="314" spans="1:21" ht="12.75" customHeight="1">
      <c r="A314" s="108"/>
      <c r="B314" s="108"/>
      <c r="C314" s="108"/>
      <c r="D314" s="123"/>
      <c r="E314" s="116"/>
      <c r="F314" s="116"/>
      <c r="G314" s="116"/>
      <c r="H314" s="117"/>
      <c r="I314" s="112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</row>
    <row r="315" spans="1:21" ht="12.75" customHeight="1">
      <c r="A315" s="108"/>
      <c r="B315" s="108"/>
      <c r="C315" s="108"/>
      <c r="D315" s="123"/>
      <c r="E315" s="116"/>
      <c r="F315" s="116"/>
      <c r="G315" s="116"/>
      <c r="H315" s="117"/>
      <c r="I315" s="112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</row>
    <row r="316" spans="1:21" ht="12.75" customHeight="1">
      <c r="A316" s="108"/>
      <c r="B316" s="108"/>
      <c r="C316" s="108"/>
      <c r="D316" s="123"/>
      <c r="E316" s="116"/>
      <c r="F316" s="116"/>
      <c r="G316" s="116"/>
      <c r="H316" s="117"/>
      <c r="I316" s="112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</row>
    <row r="317" spans="1:21" ht="12.75" customHeight="1">
      <c r="A317" s="108"/>
      <c r="B317" s="108"/>
      <c r="C317" s="108"/>
      <c r="D317" s="123"/>
      <c r="E317" s="116"/>
      <c r="F317" s="116"/>
      <c r="G317" s="116"/>
      <c r="H317" s="117"/>
      <c r="I317" s="112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</row>
    <row r="318" spans="1:21" ht="12.75" customHeight="1">
      <c r="A318" s="108"/>
      <c r="B318" s="108"/>
      <c r="C318" s="108"/>
      <c r="D318" s="123"/>
      <c r="E318" s="116"/>
      <c r="F318" s="116"/>
      <c r="G318" s="116"/>
      <c r="H318" s="117"/>
      <c r="I318" s="112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</row>
    <row r="319" spans="1:21" ht="12.75" customHeight="1">
      <c r="A319" s="108"/>
      <c r="B319" s="108"/>
      <c r="C319" s="108"/>
      <c r="D319" s="123"/>
      <c r="E319" s="116"/>
      <c r="F319" s="116"/>
      <c r="G319" s="116"/>
      <c r="H319" s="117"/>
      <c r="I319" s="112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</row>
    <row r="320" spans="1:21" ht="12.75" customHeight="1">
      <c r="A320" s="108"/>
      <c r="B320" s="108"/>
      <c r="C320" s="108"/>
      <c r="D320" s="123"/>
      <c r="E320" s="116"/>
      <c r="F320" s="116"/>
      <c r="G320" s="116"/>
      <c r="H320" s="117"/>
      <c r="I320" s="112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</row>
    <row r="321" spans="1:21" ht="12.75" customHeight="1">
      <c r="A321" s="108"/>
      <c r="B321" s="108"/>
      <c r="C321" s="108"/>
      <c r="D321" s="123"/>
      <c r="E321" s="116"/>
      <c r="F321" s="116"/>
      <c r="G321" s="116"/>
      <c r="H321" s="117"/>
      <c r="I321" s="112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</row>
    <row r="322" spans="1:21" ht="12.75" customHeight="1">
      <c r="A322" s="108"/>
      <c r="B322" s="108"/>
      <c r="C322" s="108"/>
      <c r="D322" s="123"/>
      <c r="E322" s="116"/>
      <c r="F322" s="116"/>
      <c r="G322" s="116"/>
      <c r="H322" s="117"/>
      <c r="I322" s="112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</row>
    <row r="323" spans="1:21" ht="12.75" customHeight="1">
      <c r="A323" s="108"/>
      <c r="B323" s="108"/>
      <c r="C323" s="108"/>
      <c r="D323" s="123"/>
      <c r="E323" s="116"/>
      <c r="F323" s="116"/>
      <c r="G323" s="116"/>
      <c r="H323" s="117"/>
      <c r="I323" s="112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</row>
    <row r="324" spans="1:21" ht="12.75" customHeight="1">
      <c r="A324" s="108"/>
      <c r="B324" s="108"/>
      <c r="C324" s="108"/>
      <c r="D324" s="123"/>
      <c r="E324" s="116"/>
      <c r="F324" s="116"/>
      <c r="G324" s="116"/>
      <c r="H324" s="117"/>
      <c r="I324" s="112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</row>
    <row r="325" spans="1:21" ht="12.75" customHeight="1">
      <c r="A325" s="108"/>
      <c r="B325" s="108"/>
      <c r="C325" s="108"/>
      <c r="D325" s="123"/>
      <c r="E325" s="116"/>
      <c r="F325" s="116"/>
      <c r="G325" s="116"/>
      <c r="H325" s="117"/>
      <c r="I325" s="112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</row>
    <row r="326" spans="1:21" ht="12.75" customHeight="1">
      <c r="A326" s="108"/>
      <c r="B326" s="108"/>
      <c r="C326" s="108"/>
      <c r="D326" s="123"/>
      <c r="E326" s="116"/>
      <c r="F326" s="116"/>
      <c r="G326" s="116"/>
      <c r="H326" s="117"/>
      <c r="I326" s="112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</row>
    <row r="327" spans="1:21" ht="12.75" customHeight="1">
      <c r="A327" s="108"/>
      <c r="B327" s="108"/>
      <c r="C327" s="108"/>
      <c r="D327" s="123"/>
      <c r="E327" s="116"/>
      <c r="F327" s="116"/>
      <c r="G327" s="116"/>
      <c r="H327" s="117"/>
      <c r="I327" s="112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</row>
    <row r="328" spans="1:21" ht="12.75" customHeight="1">
      <c r="A328" s="108"/>
      <c r="B328" s="108"/>
      <c r="C328" s="108"/>
      <c r="D328" s="123"/>
      <c r="E328" s="116"/>
      <c r="F328" s="116"/>
      <c r="G328" s="116"/>
      <c r="H328" s="117"/>
      <c r="I328" s="112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</row>
    <row r="329" spans="1:21" ht="12.75" customHeight="1">
      <c r="A329" s="108"/>
      <c r="B329" s="108"/>
      <c r="C329" s="108"/>
      <c r="D329" s="123"/>
      <c r="E329" s="116"/>
      <c r="F329" s="116"/>
      <c r="G329" s="116"/>
      <c r="H329" s="117"/>
      <c r="I329" s="112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</row>
    <row r="330" spans="1:21" ht="12.75" customHeight="1">
      <c r="A330" s="108"/>
      <c r="B330" s="108"/>
      <c r="C330" s="108"/>
      <c r="D330" s="123"/>
      <c r="E330" s="116"/>
      <c r="F330" s="116"/>
      <c r="G330" s="116"/>
      <c r="H330" s="117"/>
      <c r="I330" s="112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</row>
    <row r="331" spans="1:21" ht="12.75" customHeight="1">
      <c r="A331" s="108"/>
      <c r="B331" s="108"/>
      <c r="C331" s="108"/>
      <c r="D331" s="123"/>
      <c r="E331" s="116"/>
      <c r="F331" s="116"/>
      <c r="G331" s="116"/>
      <c r="H331" s="117"/>
      <c r="I331" s="112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</row>
    <row r="332" spans="1:21" ht="12.75" customHeight="1">
      <c r="A332" s="108"/>
      <c r="B332" s="108"/>
      <c r="C332" s="108"/>
      <c r="D332" s="123"/>
      <c r="E332" s="116"/>
      <c r="F332" s="116"/>
      <c r="G332" s="116"/>
      <c r="H332" s="117"/>
      <c r="I332" s="112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</row>
    <row r="333" spans="1:21" ht="12.75" customHeight="1">
      <c r="A333" s="108"/>
      <c r="B333" s="108"/>
      <c r="C333" s="108"/>
      <c r="D333" s="123"/>
      <c r="E333" s="116"/>
      <c r="F333" s="116"/>
      <c r="G333" s="116"/>
      <c r="H333" s="117"/>
      <c r="I333" s="112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</row>
    <row r="334" spans="1:21" ht="12.75" customHeight="1">
      <c r="A334" s="108"/>
      <c r="B334" s="108"/>
      <c r="C334" s="108"/>
      <c r="D334" s="123"/>
      <c r="E334" s="116"/>
      <c r="F334" s="116"/>
      <c r="G334" s="116"/>
      <c r="H334" s="117"/>
      <c r="I334" s="112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</row>
    <row r="335" spans="1:21" ht="12.75" customHeight="1">
      <c r="A335" s="108"/>
      <c r="B335" s="108"/>
      <c r="C335" s="108"/>
      <c r="D335" s="123"/>
      <c r="E335" s="116"/>
      <c r="F335" s="116"/>
      <c r="G335" s="116"/>
      <c r="H335" s="117"/>
      <c r="I335" s="112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</row>
    <row r="336" spans="1:21" ht="12.75" customHeight="1">
      <c r="A336" s="108"/>
      <c r="B336" s="108"/>
      <c r="C336" s="108"/>
      <c r="D336" s="123"/>
      <c r="E336" s="116"/>
      <c r="F336" s="116"/>
      <c r="G336" s="116"/>
      <c r="H336" s="117"/>
      <c r="I336" s="112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</row>
    <row r="337" spans="1:21" ht="12.75" customHeight="1">
      <c r="A337" s="108"/>
      <c r="B337" s="108"/>
      <c r="C337" s="108"/>
      <c r="D337" s="123"/>
      <c r="E337" s="116"/>
      <c r="F337" s="116"/>
      <c r="G337" s="116"/>
      <c r="H337" s="117"/>
      <c r="I337" s="112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</row>
    <row r="338" spans="1:21" ht="12.75" customHeight="1">
      <c r="A338" s="108"/>
      <c r="B338" s="108"/>
      <c r="C338" s="108"/>
      <c r="D338" s="123"/>
      <c r="E338" s="116"/>
      <c r="F338" s="116"/>
      <c r="G338" s="116"/>
      <c r="H338" s="117"/>
      <c r="I338" s="112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</row>
    <row r="339" spans="1:21" ht="12.75" customHeight="1">
      <c r="A339" s="108"/>
      <c r="B339" s="108"/>
      <c r="C339" s="108"/>
      <c r="D339" s="123"/>
      <c r="E339" s="116"/>
      <c r="F339" s="116"/>
      <c r="G339" s="116"/>
      <c r="H339" s="117"/>
      <c r="I339" s="112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</row>
    <row r="340" spans="1:21" ht="12.75" customHeight="1">
      <c r="A340" s="108"/>
      <c r="B340" s="108"/>
      <c r="C340" s="108"/>
      <c r="D340" s="123"/>
      <c r="E340" s="116"/>
      <c r="F340" s="116"/>
      <c r="G340" s="116"/>
      <c r="H340" s="117"/>
      <c r="I340" s="112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</row>
    <row r="341" spans="1:21" ht="12.75" customHeight="1">
      <c r="A341" s="108"/>
      <c r="B341" s="108"/>
      <c r="C341" s="108"/>
      <c r="D341" s="123"/>
      <c r="E341" s="116"/>
      <c r="F341" s="116"/>
      <c r="G341" s="116"/>
      <c r="H341" s="117"/>
      <c r="I341" s="112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</row>
    <row r="342" spans="1:21" ht="12.75" customHeight="1">
      <c r="A342" s="108"/>
      <c r="B342" s="108"/>
      <c r="C342" s="108"/>
      <c r="D342" s="123"/>
      <c r="E342" s="116"/>
      <c r="F342" s="116"/>
      <c r="G342" s="116"/>
      <c r="H342" s="117"/>
      <c r="I342" s="112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</row>
    <row r="343" spans="1:21" ht="12.75" customHeight="1">
      <c r="A343" s="108"/>
      <c r="B343" s="108"/>
      <c r="C343" s="108"/>
      <c r="D343" s="123"/>
      <c r="E343" s="116"/>
      <c r="F343" s="116"/>
      <c r="G343" s="116"/>
      <c r="H343" s="117"/>
      <c r="I343" s="112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</row>
    <row r="344" spans="1:21" ht="12.75" customHeight="1">
      <c r="A344" s="108"/>
      <c r="B344" s="108"/>
      <c r="C344" s="108"/>
      <c r="D344" s="123"/>
      <c r="E344" s="116"/>
      <c r="F344" s="116"/>
      <c r="G344" s="116"/>
      <c r="H344" s="117"/>
      <c r="I344" s="112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</row>
    <row r="345" spans="1:21" ht="12.75" customHeight="1">
      <c r="A345" s="108"/>
      <c r="B345" s="108"/>
      <c r="C345" s="108"/>
      <c r="D345" s="123"/>
      <c r="E345" s="116"/>
      <c r="F345" s="116"/>
      <c r="G345" s="116"/>
      <c r="H345" s="117"/>
      <c r="I345" s="112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</row>
    <row r="346" spans="1:21" ht="12.75" customHeight="1">
      <c r="A346" s="108"/>
      <c r="B346" s="108"/>
      <c r="C346" s="108"/>
      <c r="D346" s="123"/>
      <c r="E346" s="116"/>
      <c r="F346" s="116"/>
      <c r="G346" s="116"/>
      <c r="H346" s="117"/>
      <c r="I346" s="112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</row>
    <row r="347" spans="1:21" ht="12.75" customHeight="1">
      <c r="A347" s="108"/>
      <c r="B347" s="108"/>
      <c r="C347" s="108"/>
      <c r="D347" s="123"/>
      <c r="E347" s="116"/>
      <c r="F347" s="116"/>
      <c r="G347" s="116"/>
      <c r="H347" s="117"/>
      <c r="I347" s="112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</row>
    <row r="348" spans="1:21" ht="12.75" customHeight="1">
      <c r="A348" s="108"/>
      <c r="B348" s="108"/>
      <c r="C348" s="108"/>
      <c r="D348" s="123"/>
      <c r="E348" s="116"/>
      <c r="F348" s="116"/>
      <c r="G348" s="116"/>
      <c r="H348" s="117"/>
      <c r="I348" s="112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</row>
    <row r="349" spans="1:21" ht="12.75" customHeight="1">
      <c r="A349" s="108"/>
      <c r="B349" s="108"/>
      <c r="C349" s="108"/>
      <c r="D349" s="123"/>
      <c r="E349" s="116"/>
      <c r="F349" s="116"/>
      <c r="G349" s="116"/>
      <c r="H349" s="117"/>
      <c r="I349" s="112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</row>
    <row r="350" spans="1:21" ht="12.75" customHeight="1">
      <c r="A350" s="108"/>
      <c r="B350" s="108"/>
      <c r="C350" s="108"/>
      <c r="D350" s="123"/>
      <c r="E350" s="116"/>
      <c r="F350" s="116"/>
      <c r="G350" s="116"/>
      <c r="H350" s="117"/>
      <c r="I350" s="112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</row>
    <row r="351" spans="1:21" ht="12.75" customHeight="1">
      <c r="A351" s="108"/>
      <c r="B351" s="108"/>
      <c r="C351" s="108"/>
      <c r="D351" s="123"/>
      <c r="E351" s="116"/>
      <c r="F351" s="116"/>
      <c r="G351" s="116"/>
      <c r="H351" s="117"/>
      <c r="I351" s="112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</row>
    <row r="352" spans="1:21" ht="12.75" customHeight="1">
      <c r="A352" s="108"/>
      <c r="B352" s="108"/>
      <c r="C352" s="108"/>
      <c r="D352" s="123"/>
      <c r="E352" s="116"/>
      <c r="F352" s="116"/>
      <c r="G352" s="116"/>
      <c r="H352" s="117"/>
      <c r="I352" s="112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</row>
    <row r="353" spans="1:21" ht="12.75" customHeight="1">
      <c r="A353" s="108"/>
      <c r="B353" s="108"/>
      <c r="C353" s="108"/>
      <c r="D353" s="123"/>
      <c r="E353" s="116"/>
      <c r="F353" s="116"/>
      <c r="G353" s="116"/>
      <c r="H353" s="117"/>
      <c r="I353" s="112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</row>
    <row r="354" spans="1:21" ht="12.75" customHeight="1">
      <c r="A354" s="108"/>
      <c r="B354" s="108"/>
      <c r="C354" s="108"/>
      <c r="D354" s="123"/>
      <c r="E354" s="116"/>
      <c r="F354" s="116"/>
      <c r="G354" s="116"/>
      <c r="H354" s="117"/>
      <c r="I354" s="112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</row>
    <row r="355" spans="1:21" ht="12.75" customHeight="1">
      <c r="A355" s="108"/>
      <c r="B355" s="108"/>
      <c r="C355" s="108"/>
      <c r="D355" s="123"/>
      <c r="E355" s="116"/>
      <c r="F355" s="116"/>
      <c r="G355" s="116"/>
      <c r="H355" s="117"/>
      <c r="I355" s="112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</row>
    <row r="356" spans="1:21" ht="12.75" customHeight="1">
      <c r="A356" s="108"/>
      <c r="B356" s="108"/>
      <c r="C356" s="108"/>
      <c r="D356" s="123"/>
      <c r="E356" s="116"/>
      <c r="F356" s="116"/>
      <c r="G356" s="116"/>
      <c r="H356" s="117"/>
      <c r="I356" s="112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</row>
    <row r="357" spans="1:21" ht="12.75" customHeight="1">
      <c r="A357" s="108"/>
      <c r="B357" s="108"/>
      <c r="C357" s="108"/>
      <c r="D357" s="123"/>
      <c r="E357" s="116"/>
      <c r="F357" s="116"/>
      <c r="G357" s="116"/>
      <c r="H357" s="117"/>
      <c r="I357" s="112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</row>
    <row r="358" spans="1:21" ht="12.75" customHeight="1">
      <c r="A358" s="108"/>
      <c r="B358" s="108"/>
      <c r="C358" s="108"/>
      <c r="D358" s="123"/>
      <c r="E358" s="116"/>
      <c r="F358" s="116"/>
      <c r="G358" s="116"/>
      <c r="H358" s="117"/>
      <c r="I358" s="112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</row>
    <row r="359" spans="1:21" ht="12.75" customHeight="1">
      <c r="A359" s="108"/>
      <c r="B359" s="108"/>
      <c r="C359" s="108"/>
      <c r="D359" s="123"/>
      <c r="E359" s="116"/>
      <c r="F359" s="116"/>
      <c r="G359" s="116"/>
      <c r="H359" s="117"/>
      <c r="I359" s="112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</row>
    <row r="360" spans="1:21" ht="12.75" customHeight="1">
      <c r="A360" s="108"/>
      <c r="B360" s="108"/>
      <c r="C360" s="108"/>
      <c r="D360" s="123"/>
      <c r="E360" s="116"/>
      <c r="F360" s="116"/>
      <c r="G360" s="116"/>
      <c r="H360" s="117"/>
      <c r="I360" s="112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</row>
    <row r="361" spans="1:21" ht="12.75" customHeight="1">
      <c r="A361" s="108"/>
      <c r="B361" s="108"/>
      <c r="C361" s="108"/>
      <c r="D361" s="123"/>
      <c r="E361" s="116"/>
      <c r="F361" s="116"/>
      <c r="G361" s="116"/>
      <c r="H361" s="117"/>
      <c r="I361" s="112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</row>
    <row r="362" spans="1:21" ht="12.75" customHeight="1">
      <c r="A362" s="108"/>
      <c r="B362" s="108"/>
      <c r="C362" s="108"/>
      <c r="D362" s="123"/>
      <c r="E362" s="116"/>
      <c r="F362" s="116"/>
      <c r="G362" s="116"/>
      <c r="H362" s="117"/>
      <c r="I362" s="112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</row>
    <row r="363" spans="1:21" ht="12.75" customHeight="1">
      <c r="A363" s="108"/>
      <c r="B363" s="108"/>
      <c r="C363" s="108"/>
      <c r="D363" s="123"/>
      <c r="E363" s="116"/>
      <c r="F363" s="116"/>
      <c r="G363" s="116"/>
      <c r="H363" s="117"/>
      <c r="I363" s="112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</row>
    <row r="364" spans="1:21" ht="12.75" customHeight="1">
      <c r="A364" s="108"/>
      <c r="B364" s="108"/>
      <c r="C364" s="108"/>
      <c r="D364" s="123"/>
      <c r="E364" s="116"/>
      <c r="F364" s="116"/>
      <c r="G364" s="116"/>
      <c r="H364" s="117"/>
      <c r="I364" s="112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</row>
    <row r="365" spans="1:21" ht="12.75" customHeight="1">
      <c r="A365" s="108"/>
      <c r="B365" s="108"/>
      <c r="C365" s="108"/>
      <c r="D365" s="123"/>
      <c r="E365" s="116"/>
      <c r="F365" s="116"/>
      <c r="G365" s="116"/>
      <c r="H365" s="117"/>
      <c r="I365" s="112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</row>
    <row r="366" spans="1:21" ht="12.75" customHeight="1">
      <c r="A366" s="108"/>
      <c r="B366" s="108"/>
      <c r="C366" s="108"/>
      <c r="D366" s="123"/>
      <c r="E366" s="116"/>
      <c r="F366" s="116"/>
      <c r="G366" s="116"/>
      <c r="H366" s="117"/>
      <c r="I366" s="112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</row>
    <row r="367" spans="1:21" ht="12.75" customHeight="1">
      <c r="A367" s="108"/>
      <c r="B367" s="108"/>
      <c r="C367" s="108"/>
      <c r="D367" s="123"/>
      <c r="E367" s="116"/>
      <c r="F367" s="116"/>
      <c r="G367" s="116"/>
      <c r="H367" s="117"/>
      <c r="I367" s="112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</row>
    <row r="368" spans="1:21" ht="12.75" customHeight="1">
      <c r="A368" s="108"/>
      <c r="B368" s="108"/>
      <c r="C368" s="108"/>
      <c r="D368" s="123"/>
      <c r="E368" s="116"/>
      <c r="F368" s="116"/>
      <c r="G368" s="116"/>
      <c r="H368" s="117"/>
      <c r="I368" s="112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</row>
    <row r="369" spans="1:21" ht="12.75" customHeight="1">
      <c r="A369" s="108"/>
      <c r="B369" s="108"/>
      <c r="C369" s="108"/>
      <c r="D369" s="123"/>
      <c r="E369" s="116"/>
      <c r="F369" s="116"/>
      <c r="G369" s="116"/>
      <c r="H369" s="117"/>
      <c r="I369" s="112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</row>
    <row r="370" spans="1:21" ht="12.75" customHeight="1">
      <c r="A370" s="108"/>
      <c r="B370" s="108"/>
      <c r="C370" s="108"/>
      <c r="D370" s="123"/>
      <c r="E370" s="116"/>
      <c r="F370" s="116"/>
      <c r="G370" s="116"/>
      <c r="H370" s="117"/>
      <c r="I370" s="112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</row>
    <row r="371" spans="1:21" ht="12.75" customHeight="1">
      <c r="A371" s="108"/>
      <c r="B371" s="108"/>
      <c r="C371" s="108"/>
      <c r="D371" s="123"/>
      <c r="E371" s="116"/>
      <c r="F371" s="116"/>
      <c r="G371" s="116"/>
      <c r="H371" s="117"/>
      <c r="I371" s="112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</row>
    <row r="372" spans="1:21" ht="12.75" customHeight="1">
      <c r="A372" s="108"/>
      <c r="B372" s="108"/>
      <c r="C372" s="108"/>
      <c r="D372" s="123"/>
      <c r="E372" s="116"/>
      <c r="F372" s="116"/>
      <c r="G372" s="116"/>
      <c r="H372" s="117"/>
      <c r="I372" s="112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</row>
    <row r="373" spans="1:21" ht="12.75" customHeight="1">
      <c r="A373" s="108"/>
      <c r="B373" s="108"/>
      <c r="C373" s="108"/>
      <c r="D373" s="123"/>
      <c r="E373" s="116"/>
      <c r="F373" s="116"/>
      <c r="G373" s="116"/>
      <c r="H373" s="117"/>
      <c r="I373" s="112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</row>
    <row r="374" spans="1:21" ht="12.75" customHeight="1">
      <c r="A374" s="108"/>
      <c r="B374" s="108"/>
      <c r="C374" s="108"/>
      <c r="D374" s="123"/>
      <c r="E374" s="116"/>
      <c r="F374" s="116"/>
      <c r="G374" s="116"/>
      <c r="H374" s="117"/>
      <c r="I374" s="112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</row>
    <row r="375" spans="1:21" ht="12.75" customHeight="1">
      <c r="A375" s="108"/>
      <c r="B375" s="108"/>
      <c r="C375" s="108"/>
      <c r="D375" s="123"/>
      <c r="E375" s="116"/>
      <c r="F375" s="116"/>
      <c r="G375" s="116"/>
      <c r="H375" s="117"/>
      <c r="I375" s="112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</row>
    <row r="376" spans="1:21" ht="12.75" customHeight="1">
      <c r="A376" s="108"/>
      <c r="B376" s="108"/>
      <c r="C376" s="108"/>
      <c r="D376" s="123"/>
      <c r="E376" s="116"/>
      <c r="F376" s="116"/>
      <c r="G376" s="116"/>
      <c r="H376" s="117"/>
      <c r="I376" s="112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</row>
    <row r="377" spans="1:21" ht="12.75" customHeight="1">
      <c r="A377" s="108"/>
      <c r="B377" s="108"/>
      <c r="C377" s="108"/>
      <c r="D377" s="123"/>
      <c r="E377" s="116"/>
      <c r="F377" s="116"/>
      <c r="G377" s="116"/>
      <c r="H377" s="117"/>
      <c r="I377" s="112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</row>
    <row r="378" spans="1:21" ht="12.75" customHeight="1">
      <c r="A378" s="108"/>
      <c r="B378" s="108"/>
      <c r="C378" s="108"/>
      <c r="D378" s="123"/>
      <c r="E378" s="116"/>
      <c r="F378" s="116"/>
      <c r="G378" s="116"/>
      <c r="H378" s="117"/>
      <c r="I378" s="112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</row>
    <row r="379" spans="1:21" ht="12.75" customHeight="1">
      <c r="A379" s="108"/>
      <c r="B379" s="108"/>
      <c r="C379" s="108"/>
      <c r="D379" s="123"/>
      <c r="E379" s="116"/>
      <c r="F379" s="116"/>
      <c r="G379" s="116"/>
      <c r="H379" s="117"/>
      <c r="I379" s="112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</row>
    <row r="380" spans="1:21" ht="12.75" customHeight="1">
      <c r="A380" s="108"/>
      <c r="B380" s="108"/>
      <c r="C380" s="108"/>
      <c r="D380" s="123"/>
      <c r="E380" s="116"/>
      <c r="F380" s="116"/>
      <c r="G380" s="116"/>
      <c r="H380" s="117"/>
      <c r="I380" s="112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</row>
    <row r="381" spans="1:21" ht="12.75" customHeight="1">
      <c r="A381" s="108"/>
      <c r="B381" s="108"/>
      <c r="C381" s="108"/>
      <c r="D381" s="123"/>
      <c r="E381" s="116"/>
      <c r="F381" s="116"/>
      <c r="G381" s="116"/>
      <c r="H381" s="117"/>
      <c r="I381" s="112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</row>
    <row r="382" spans="1:21" ht="12.75" customHeight="1">
      <c r="A382" s="108"/>
      <c r="B382" s="108"/>
      <c r="C382" s="108"/>
      <c r="D382" s="123"/>
      <c r="E382" s="116"/>
      <c r="F382" s="116"/>
      <c r="G382" s="116"/>
      <c r="H382" s="117"/>
      <c r="I382" s="112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</row>
    <row r="383" spans="1:21" ht="12.75" customHeight="1">
      <c r="A383" s="108"/>
      <c r="B383" s="108"/>
      <c r="C383" s="108"/>
      <c r="D383" s="123"/>
      <c r="E383" s="116"/>
      <c r="F383" s="116"/>
      <c r="G383" s="116"/>
      <c r="H383" s="117"/>
      <c r="I383" s="112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</row>
    <row r="384" spans="1:21" ht="12.75" customHeight="1">
      <c r="A384" s="108"/>
      <c r="B384" s="108"/>
      <c r="C384" s="108"/>
      <c r="D384" s="123"/>
      <c r="E384" s="116"/>
      <c r="F384" s="116"/>
      <c r="G384" s="116"/>
      <c r="H384" s="117"/>
      <c r="I384" s="112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</row>
    <row r="385" spans="1:21" ht="12.75" customHeight="1">
      <c r="A385" s="108"/>
      <c r="B385" s="108"/>
      <c r="C385" s="108"/>
      <c r="D385" s="123"/>
      <c r="E385" s="116"/>
      <c r="F385" s="116"/>
      <c r="G385" s="116"/>
      <c r="H385" s="117"/>
      <c r="I385" s="112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</row>
    <row r="386" spans="1:21" ht="12.75" customHeight="1">
      <c r="A386" s="108"/>
      <c r="B386" s="108"/>
      <c r="C386" s="108"/>
      <c r="D386" s="123"/>
      <c r="E386" s="116"/>
      <c r="F386" s="116"/>
      <c r="G386" s="116"/>
      <c r="H386" s="117"/>
      <c r="I386" s="112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</row>
    <row r="387" spans="1:21" ht="12.75" customHeight="1">
      <c r="A387" s="108"/>
      <c r="B387" s="108"/>
      <c r="C387" s="108"/>
      <c r="D387" s="123"/>
      <c r="E387" s="116"/>
      <c r="F387" s="116"/>
      <c r="G387" s="116"/>
      <c r="H387" s="117"/>
      <c r="I387" s="112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</row>
    <row r="388" spans="1:21" ht="12.75" customHeight="1">
      <c r="A388" s="108"/>
      <c r="B388" s="108"/>
      <c r="C388" s="108"/>
      <c r="D388" s="123"/>
      <c r="E388" s="116"/>
      <c r="F388" s="116"/>
      <c r="G388" s="116"/>
      <c r="H388" s="117"/>
      <c r="I388" s="112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</row>
    <row r="389" spans="1:21" ht="12.75" customHeight="1">
      <c r="A389" s="108"/>
      <c r="B389" s="108"/>
      <c r="C389" s="108"/>
      <c r="D389" s="123"/>
      <c r="E389" s="116"/>
      <c r="F389" s="116"/>
      <c r="G389" s="116"/>
      <c r="H389" s="117"/>
      <c r="I389" s="112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</row>
    <row r="390" spans="1:21" ht="12.75" customHeight="1">
      <c r="A390" s="108"/>
      <c r="B390" s="108"/>
      <c r="C390" s="108"/>
      <c r="D390" s="123"/>
      <c r="E390" s="116"/>
      <c r="F390" s="116"/>
      <c r="G390" s="116"/>
      <c r="H390" s="117"/>
      <c r="I390" s="112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</row>
    <row r="391" spans="1:21" ht="12.75" customHeight="1">
      <c r="A391" s="108"/>
      <c r="B391" s="108"/>
      <c r="C391" s="108"/>
      <c r="D391" s="123"/>
      <c r="E391" s="116"/>
      <c r="F391" s="116"/>
      <c r="G391" s="116"/>
      <c r="H391" s="117"/>
      <c r="I391" s="112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</row>
    <row r="392" spans="1:21" ht="12.75" customHeight="1">
      <c r="A392" s="108"/>
      <c r="B392" s="108"/>
      <c r="C392" s="108"/>
      <c r="D392" s="123"/>
      <c r="E392" s="116"/>
      <c r="F392" s="116"/>
      <c r="G392" s="116"/>
      <c r="H392" s="117"/>
      <c r="I392" s="112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</row>
    <row r="393" spans="1:21" ht="12.75" customHeight="1">
      <c r="A393" s="108"/>
      <c r="B393" s="108"/>
      <c r="C393" s="108"/>
      <c r="D393" s="123"/>
      <c r="E393" s="116"/>
      <c r="F393" s="116"/>
      <c r="G393" s="116"/>
      <c r="H393" s="117"/>
      <c r="I393" s="112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</row>
    <row r="394" spans="1:21" ht="12.75" customHeight="1">
      <c r="A394" s="108"/>
      <c r="B394" s="108"/>
      <c r="C394" s="108"/>
      <c r="D394" s="123"/>
      <c r="E394" s="116"/>
      <c r="F394" s="116"/>
      <c r="G394" s="116"/>
      <c r="H394" s="117"/>
      <c r="I394" s="112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</row>
    <row r="395" spans="1:21" ht="12.75" customHeight="1">
      <c r="A395" s="108"/>
      <c r="B395" s="108"/>
      <c r="C395" s="108"/>
      <c r="D395" s="123"/>
      <c r="E395" s="116"/>
      <c r="F395" s="116"/>
      <c r="G395" s="116"/>
      <c r="H395" s="117"/>
      <c r="I395" s="112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</row>
    <row r="396" spans="1:21" ht="12.75" customHeight="1">
      <c r="A396" s="108"/>
      <c r="B396" s="108"/>
      <c r="C396" s="108"/>
      <c r="D396" s="123"/>
      <c r="E396" s="116"/>
      <c r="F396" s="116"/>
      <c r="G396" s="116"/>
      <c r="H396" s="117"/>
      <c r="I396" s="112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</row>
    <row r="397" spans="1:21" ht="12.75" customHeight="1">
      <c r="A397" s="108"/>
      <c r="B397" s="108"/>
      <c r="C397" s="108"/>
      <c r="D397" s="123"/>
      <c r="E397" s="116"/>
      <c r="F397" s="116"/>
      <c r="G397" s="116"/>
      <c r="H397" s="117"/>
      <c r="I397" s="112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</row>
    <row r="398" spans="1:21" ht="12.75" customHeight="1">
      <c r="A398" s="108"/>
      <c r="B398" s="108"/>
      <c r="C398" s="108"/>
      <c r="D398" s="123"/>
      <c r="E398" s="116"/>
      <c r="F398" s="116"/>
      <c r="G398" s="116"/>
      <c r="H398" s="117"/>
      <c r="I398" s="112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</row>
    <row r="399" spans="1:21" ht="12.75" customHeight="1">
      <c r="A399" s="108"/>
      <c r="B399" s="108"/>
      <c r="C399" s="108"/>
      <c r="D399" s="123"/>
      <c r="E399" s="116"/>
      <c r="F399" s="116"/>
      <c r="G399" s="116"/>
      <c r="H399" s="117"/>
      <c r="I399" s="112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</row>
    <row r="400" spans="1:21" ht="12.75" customHeight="1">
      <c r="A400" s="108"/>
      <c r="B400" s="108"/>
      <c r="C400" s="108"/>
      <c r="D400" s="123"/>
      <c r="E400" s="116"/>
      <c r="F400" s="116"/>
      <c r="G400" s="116"/>
      <c r="H400" s="117"/>
      <c r="I400" s="112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</row>
    <row r="401" spans="1:21" ht="12.75" customHeight="1">
      <c r="A401" s="108"/>
      <c r="B401" s="108"/>
      <c r="C401" s="108"/>
      <c r="D401" s="123"/>
      <c r="E401" s="116"/>
      <c r="F401" s="116"/>
      <c r="G401" s="116"/>
      <c r="H401" s="117"/>
      <c r="I401" s="112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</row>
    <row r="402" spans="1:21" ht="12.75" customHeight="1">
      <c r="A402" s="108"/>
      <c r="B402" s="108"/>
      <c r="C402" s="108"/>
      <c r="D402" s="123"/>
      <c r="E402" s="116"/>
      <c r="F402" s="116"/>
      <c r="G402" s="116"/>
      <c r="H402" s="117"/>
      <c r="I402" s="112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</row>
    <row r="403" spans="1:21" ht="12.75" customHeight="1">
      <c r="A403" s="108"/>
      <c r="B403" s="108"/>
      <c r="C403" s="108"/>
      <c r="D403" s="123"/>
      <c r="E403" s="116"/>
      <c r="F403" s="116"/>
      <c r="G403" s="116"/>
      <c r="H403" s="117"/>
      <c r="I403" s="112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</row>
    <row r="404" spans="1:21" ht="12.75" customHeight="1">
      <c r="A404" s="108"/>
      <c r="B404" s="108"/>
      <c r="C404" s="108"/>
      <c r="D404" s="123"/>
      <c r="E404" s="116"/>
      <c r="F404" s="116"/>
      <c r="G404" s="116"/>
      <c r="H404" s="117"/>
      <c r="I404" s="112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</row>
    <row r="405" spans="1:21" ht="12.75" customHeight="1">
      <c r="A405" s="108"/>
      <c r="B405" s="108"/>
      <c r="C405" s="108"/>
      <c r="D405" s="123"/>
      <c r="E405" s="116"/>
      <c r="F405" s="116"/>
      <c r="G405" s="116"/>
      <c r="H405" s="117"/>
      <c r="I405" s="112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</row>
    <row r="406" spans="1:21" ht="12.75" customHeight="1">
      <c r="A406" s="108"/>
      <c r="B406" s="108"/>
      <c r="C406" s="108"/>
      <c r="D406" s="123"/>
      <c r="E406" s="116"/>
      <c r="F406" s="116"/>
      <c r="G406" s="116"/>
      <c r="H406" s="117"/>
      <c r="I406" s="112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</row>
    <row r="407" spans="1:21" ht="12.75" customHeight="1">
      <c r="A407" s="108"/>
      <c r="B407" s="108"/>
      <c r="C407" s="108"/>
      <c r="D407" s="123"/>
      <c r="E407" s="116"/>
      <c r="F407" s="116"/>
      <c r="G407" s="116"/>
      <c r="H407" s="117"/>
      <c r="I407" s="112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</row>
    <row r="408" spans="1:21" ht="12.75" customHeight="1">
      <c r="A408" s="108"/>
      <c r="B408" s="108"/>
      <c r="C408" s="108"/>
      <c r="D408" s="123"/>
      <c r="E408" s="116"/>
      <c r="F408" s="116"/>
      <c r="G408" s="116"/>
      <c r="H408" s="117"/>
      <c r="I408" s="112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</row>
    <row r="409" spans="1:21" ht="12.75" customHeight="1">
      <c r="A409" s="108"/>
      <c r="B409" s="108"/>
      <c r="C409" s="108"/>
      <c r="D409" s="123"/>
      <c r="E409" s="116"/>
      <c r="F409" s="116"/>
      <c r="G409" s="116"/>
      <c r="H409" s="117"/>
      <c r="I409" s="112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</row>
    <row r="410" spans="1:21" ht="12.75" customHeight="1">
      <c r="A410" s="108"/>
      <c r="B410" s="108"/>
      <c r="C410" s="108"/>
      <c r="D410" s="123"/>
      <c r="E410" s="116"/>
      <c r="F410" s="116"/>
      <c r="G410" s="116"/>
      <c r="H410" s="117"/>
      <c r="I410" s="112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</row>
    <row r="411" spans="1:21" ht="12.75" customHeight="1">
      <c r="A411" s="108"/>
      <c r="B411" s="108"/>
      <c r="C411" s="108"/>
      <c r="D411" s="123"/>
      <c r="E411" s="116"/>
      <c r="F411" s="116"/>
      <c r="G411" s="116"/>
      <c r="H411" s="117"/>
      <c r="I411" s="112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</row>
    <row r="412" spans="1:21" ht="12.75" customHeight="1">
      <c r="A412" s="108"/>
      <c r="B412" s="108"/>
      <c r="C412" s="108"/>
      <c r="D412" s="123"/>
      <c r="E412" s="116"/>
      <c r="F412" s="116"/>
      <c r="G412" s="116"/>
      <c r="H412" s="117"/>
      <c r="I412" s="112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</row>
    <row r="413" spans="1:21" ht="12.75" customHeight="1">
      <c r="A413" s="108"/>
      <c r="B413" s="108"/>
      <c r="C413" s="108"/>
      <c r="D413" s="123"/>
      <c r="E413" s="116"/>
      <c r="F413" s="116"/>
      <c r="G413" s="116"/>
      <c r="H413" s="117"/>
      <c r="I413" s="112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</row>
    <row r="414" spans="1:21" ht="12.75" customHeight="1">
      <c r="A414" s="108"/>
      <c r="B414" s="108"/>
      <c r="C414" s="108"/>
      <c r="D414" s="123"/>
      <c r="E414" s="116"/>
      <c r="F414" s="116"/>
      <c r="G414" s="116"/>
      <c r="H414" s="117"/>
      <c r="I414" s="112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</row>
    <row r="415" spans="1:21" ht="12.75" customHeight="1">
      <c r="A415" s="108"/>
      <c r="B415" s="108"/>
      <c r="C415" s="108"/>
      <c r="D415" s="123"/>
      <c r="E415" s="116"/>
      <c r="F415" s="116"/>
      <c r="G415" s="116"/>
      <c r="H415" s="117"/>
      <c r="I415" s="112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</row>
    <row r="416" spans="1:21" ht="12.75" customHeight="1">
      <c r="A416" s="108"/>
      <c r="B416" s="108"/>
      <c r="C416" s="108"/>
      <c r="D416" s="123"/>
      <c r="E416" s="116"/>
      <c r="F416" s="116"/>
      <c r="G416" s="116"/>
      <c r="H416" s="117"/>
      <c r="I416" s="112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</row>
    <row r="417" spans="1:21" ht="12.75" customHeight="1">
      <c r="A417" s="108"/>
      <c r="B417" s="108"/>
      <c r="C417" s="108"/>
      <c r="D417" s="123"/>
      <c r="E417" s="116"/>
      <c r="F417" s="116"/>
      <c r="G417" s="116"/>
      <c r="H417" s="117"/>
      <c r="I417" s="112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</row>
    <row r="418" spans="1:21" ht="12.75" customHeight="1">
      <c r="A418" s="108"/>
      <c r="B418" s="108"/>
      <c r="C418" s="108"/>
      <c r="D418" s="123"/>
      <c r="E418" s="116"/>
      <c r="F418" s="116"/>
      <c r="G418" s="116"/>
      <c r="H418" s="117"/>
      <c r="I418" s="112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</row>
    <row r="419" spans="1:21" ht="12.75" customHeight="1">
      <c r="A419" s="108"/>
      <c r="B419" s="108"/>
      <c r="C419" s="108"/>
      <c r="D419" s="123"/>
      <c r="E419" s="116"/>
      <c r="F419" s="116"/>
      <c r="G419" s="116"/>
      <c r="H419" s="117"/>
      <c r="I419" s="112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</row>
    <row r="420" spans="1:21" ht="12.75" customHeight="1">
      <c r="A420" s="108"/>
      <c r="B420" s="108"/>
      <c r="C420" s="108"/>
      <c r="D420" s="123"/>
      <c r="E420" s="116"/>
      <c r="F420" s="116"/>
      <c r="G420" s="116"/>
      <c r="H420" s="117"/>
      <c r="I420" s="112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</row>
    <row r="421" spans="1:21" ht="12.75" customHeight="1">
      <c r="A421" s="108"/>
      <c r="B421" s="108"/>
      <c r="C421" s="108"/>
      <c r="D421" s="123"/>
      <c r="E421" s="116"/>
      <c r="F421" s="116"/>
      <c r="G421" s="116"/>
      <c r="H421" s="117"/>
      <c r="I421" s="112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</row>
    <row r="422" spans="1:21" ht="12.75" customHeight="1">
      <c r="A422" s="108"/>
      <c r="B422" s="108"/>
      <c r="C422" s="108"/>
      <c r="D422" s="123"/>
      <c r="E422" s="116"/>
      <c r="F422" s="116"/>
      <c r="G422" s="116"/>
      <c r="H422" s="117"/>
      <c r="I422" s="112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</row>
    <row r="423" spans="1:21" ht="12.75" customHeight="1">
      <c r="A423" s="108"/>
      <c r="B423" s="108"/>
      <c r="C423" s="108"/>
      <c r="D423" s="123"/>
      <c r="E423" s="116"/>
      <c r="F423" s="116"/>
      <c r="G423" s="116"/>
      <c r="H423" s="117"/>
      <c r="I423" s="112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</row>
    <row r="424" spans="1:21" ht="12.75" customHeight="1">
      <c r="A424" s="108"/>
      <c r="B424" s="108"/>
      <c r="C424" s="108"/>
      <c r="D424" s="123"/>
      <c r="E424" s="116"/>
      <c r="F424" s="116"/>
      <c r="G424" s="116"/>
      <c r="H424" s="117"/>
      <c r="I424" s="112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</row>
    <row r="425" spans="1:21" ht="12.75" customHeight="1">
      <c r="A425" s="108"/>
      <c r="B425" s="108"/>
      <c r="C425" s="108"/>
      <c r="D425" s="123"/>
      <c r="E425" s="116"/>
      <c r="F425" s="116"/>
      <c r="G425" s="116"/>
      <c r="H425" s="117"/>
      <c r="I425" s="112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</row>
    <row r="426" spans="1:21" ht="12.75" customHeight="1">
      <c r="A426" s="108"/>
      <c r="B426" s="108"/>
      <c r="C426" s="108"/>
      <c r="D426" s="123"/>
      <c r="E426" s="116"/>
      <c r="F426" s="116"/>
      <c r="G426" s="116"/>
      <c r="H426" s="117"/>
      <c r="I426" s="112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</row>
    <row r="427" spans="1:21" ht="12.75" customHeight="1">
      <c r="A427" s="108"/>
      <c r="B427" s="108"/>
      <c r="C427" s="108"/>
      <c r="D427" s="123"/>
      <c r="E427" s="116"/>
      <c r="F427" s="116"/>
      <c r="G427" s="116"/>
      <c r="H427" s="117"/>
      <c r="I427" s="112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</row>
    <row r="428" spans="1:21" ht="12.75" customHeight="1">
      <c r="A428" s="108"/>
      <c r="B428" s="108"/>
      <c r="C428" s="108"/>
      <c r="D428" s="123"/>
      <c r="E428" s="116"/>
      <c r="F428" s="116"/>
      <c r="G428" s="116"/>
      <c r="H428" s="117"/>
      <c r="I428" s="112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</row>
    <row r="429" spans="1:21" ht="12.75" customHeight="1">
      <c r="A429" s="108"/>
      <c r="B429" s="108"/>
      <c r="C429" s="108"/>
      <c r="D429" s="123"/>
      <c r="E429" s="116"/>
      <c r="F429" s="116"/>
      <c r="G429" s="116"/>
      <c r="H429" s="117"/>
      <c r="I429" s="112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</row>
    <row r="430" spans="1:21" ht="12.75" customHeight="1">
      <c r="A430" s="108"/>
      <c r="B430" s="108"/>
      <c r="C430" s="108"/>
      <c r="D430" s="123"/>
      <c r="E430" s="116"/>
      <c r="F430" s="116"/>
      <c r="G430" s="116"/>
      <c r="H430" s="117"/>
      <c r="I430" s="112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</row>
    <row r="431" spans="1:21" ht="12.75" customHeight="1">
      <c r="A431" s="108"/>
      <c r="B431" s="108"/>
      <c r="C431" s="108"/>
      <c r="D431" s="123"/>
      <c r="E431" s="116"/>
      <c r="F431" s="116"/>
      <c r="G431" s="116"/>
      <c r="H431" s="117"/>
      <c r="I431" s="112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</row>
    <row r="432" spans="1:21" ht="12.75" customHeight="1">
      <c r="A432" s="108"/>
      <c r="B432" s="108"/>
      <c r="C432" s="108"/>
      <c r="D432" s="123"/>
      <c r="E432" s="116"/>
      <c r="F432" s="116"/>
      <c r="G432" s="116"/>
      <c r="H432" s="117"/>
      <c r="I432" s="112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</row>
    <row r="433" spans="1:21" ht="12.75" customHeight="1">
      <c r="A433" s="108"/>
      <c r="B433" s="108"/>
      <c r="C433" s="108"/>
      <c r="D433" s="123"/>
      <c r="E433" s="116"/>
      <c r="F433" s="116"/>
      <c r="G433" s="116"/>
      <c r="H433" s="117"/>
      <c r="I433" s="112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</row>
    <row r="434" spans="1:21" ht="12.75" customHeight="1">
      <c r="A434" s="108"/>
      <c r="B434" s="108"/>
      <c r="C434" s="108"/>
      <c r="D434" s="123"/>
      <c r="E434" s="116"/>
      <c r="F434" s="116"/>
      <c r="G434" s="116"/>
      <c r="H434" s="117"/>
      <c r="I434" s="112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</row>
    <row r="435" spans="1:21" ht="12.75" customHeight="1">
      <c r="A435" s="108"/>
      <c r="B435" s="108"/>
      <c r="C435" s="108"/>
      <c r="D435" s="123"/>
      <c r="E435" s="116"/>
      <c r="F435" s="116"/>
      <c r="G435" s="116"/>
      <c r="H435" s="117"/>
      <c r="I435" s="112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</row>
    <row r="436" spans="1:21" ht="12.75" customHeight="1">
      <c r="A436" s="108"/>
      <c r="B436" s="108"/>
      <c r="C436" s="108"/>
      <c r="D436" s="123"/>
      <c r="E436" s="116"/>
      <c r="F436" s="116"/>
      <c r="G436" s="116"/>
      <c r="H436" s="117"/>
      <c r="I436" s="112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</row>
    <row r="437" spans="1:21" ht="12.75" customHeight="1">
      <c r="A437" s="108"/>
      <c r="B437" s="108"/>
      <c r="C437" s="108"/>
      <c r="D437" s="123"/>
      <c r="E437" s="116"/>
      <c r="F437" s="116"/>
      <c r="G437" s="116"/>
      <c r="H437" s="117"/>
      <c r="I437" s="112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</row>
    <row r="438" spans="1:21" ht="12.75" customHeight="1">
      <c r="A438" s="108"/>
      <c r="B438" s="108"/>
      <c r="C438" s="108"/>
      <c r="D438" s="123"/>
      <c r="E438" s="116"/>
      <c r="F438" s="116"/>
      <c r="G438" s="116"/>
      <c r="H438" s="117"/>
      <c r="I438" s="112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</row>
    <row r="439" spans="1:21" ht="12.75" customHeight="1">
      <c r="A439" s="108"/>
      <c r="B439" s="108"/>
      <c r="C439" s="108"/>
      <c r="D439" s="123"/>
      <c r="E439" s="116"/>
      <c r="F439" s="116"/>
      <c r="G439" s="116"/>
      <c r="H439" s="117"/>
      <c r="I439" s="112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</row>
    <row r="440" spans="1:21" ht="12.75" customHeight="1">
      <c r="A440" s="108"/>
      <c r="B440" s="108"/>
      <c r="C440" s="108"/>
      <c r="D440" s="123"/>
      <c r="E440" s="116"/>
      <c r="F440" s="116"/>
      <c r="G440" s="116"/>
      <c r="H440" s="117"/>
      <c r="I440" s="112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</row>
    <row r="441" spans="1:21" ht="12.75" customHeight="1">
      <c r="A441" s="108"/>
      <c r="B441" s="108"/>
      <c r="C441" s="108"/>
      <c r="D441" s="123"/>
      <c r="E441" s="116"/>
      <c r="F441" s="116"/>
      <c r="G441" s="116"/>
      <c r="H441" s="117"/>
      <c r="I441" s="112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</row>
    <row r="442" spans="1:21" ht="12.75" customHeight="1">
      <c r="A442" s="108"/>
      <c r="B442" s="108"/>
      <c r="C442" s="108"/>
      <c r="D442" s="123"/>
      <c r="E442" s="116"/>
      <c r="F442" s="116"/>
      <c r="G442" s="116"/>
      <c r="H442" s="117"/>
      <c r="I442" s="112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</row>
    <row r="443" spans="1:21" ht="12.75" customHeight="1">
      <c r="A443" s="108"/>
      <c r="B443" s="108"/>
      <c r="C443" s="108"/>
      <c r="D443" s="123"/>
      <c r="E443" s="116"/>
      <c r="F443" s="116"/>
      <c r="G443" s="116"/>
      <c r="H443" s="117"/>
      <c r="I443" s="112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</row>
    <row r="444" spans="1:21" ht="12.75" customHeight="1">
      <c r="A444" s="108"/>
      <c r="B444" s="108"/>
      <c r="C444" s="108"/>
      <c r="D444" s="123"/>
      <c r="E444" s="116"/>
      <c r="F444" s="116"/>
      <c r="G444" s="116"/>
      <c r="H444" s="117"/>
      <c r="I444" s="112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</row>
    <row r="445" spans="1:21" ht="12.75" customHeight="1">
      <c r="A445" s="108"/>
      <c r="B445" s="108"/>
      <c r="C445" s="108"/>
      <c r="D445" s="123"/>
      <c r="E445" s="116"/>
      <c r="F445" s="116"/>
      <c r="G445" s="116"/>
      <c r="H445" s="117"/>
      <c r="I445" s="112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</row>
    <row r="446" spans="1:21" ht="12.75" customHeight="1">
      <c r="A446" s="108"/>
      <c r="B446" s="108"/>
      <c r="C446" s="108"/>
      <c r="D446" s="123"/>
      <c r="E446" s="116"/>
      <c r="F446" s="116"/>
      <c r="G446" s="116"/>
      <c r="H446" s="117"/>
      <c r="I446" s="112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</row>
    <row r="447" spans="1:21" ht="12.75" customHeight="1">
      <c r="A447" s="108"/>
      <c r="B447" s="108"/>
      <c r="C447" s="108"/>
      <c r="D447" s="123"/>
      <c r="E447" s="116"/>
      <c r="F447" s="116"/>
      <c r="G447" s="116"/>
      <c r="H447" s="117"/>
      <c r="I447" s="112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</row>
    <row r="448" spans="1:21" ht="12.75" customHeight="1">
      <c r="A448" s="108"/>
      <c r="B448" s="108"/>
      <c r="C448" s="108"/>
      <c r="D448" s="123"/>
      <c r="E448" s="116"/>
      <c r="F448" s="116"/>
      <c r="G448" s="116"/>
      <c r="H448" s="117"/>
      <c r="I448" s="112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</row>
    <row r="449" spans="1:21" ht="12.75" customHeight="1">
      <c r="A449" s="108"/>
      <c r="B449" s="108"/>
      <c r="C449" s="108"/>
      <c r="D449" s="123"/>
      <c r="E449" s="116"/>
      <c r="F449" s="116"/>
      <c r="G449" s="116"/>
      <c r="H449" s="117"/>
      <c r="I449" s="112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</row>
    <row r="450" spans="1:21" ht="12.75" customHeight="1">
      <c r="A450" s="108"/>
      <c r="B450" s="108"/>
      <c r="C450" s="108"/>
      <c r="D450" s="123"/>
      <c r="E450" s="116"/>
      <c r="F450" s="116"/>
      <c r="G450" s="116"/>
      <c r="H450" s="117"/>
      <c r="I450" s="112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</row>
    <row r="451" spans="1:21" ht="12.75" customHeight="1">
      <c r="A451" s="108"/>
      <c r="B451" s="108"/>
      <c r="C451" s="108"/>
      <c r="D451" s="123"/>
      <c r="E451" s="116"/>
      <c r="F451" s="116"/>
      <c r="G451" s="116"/>
      <c r="H451" s="117"/>
      <c r="I451" s="112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</row>
    <row r="452" spans="1:21" ht="12.75" customHeight="1">
      <c r="A452" s="108"/>
      <c r="B452" s="108"/>
      <c r="C452" s="108"/>
      <c r="D452" s="123"/>
      <c r="E452" s="116"/>
      <c r="F452" s="116"/>
      <c r="G452" s="116"/>
      <c r="H452" s="117"/>
      <c r="I452" s="112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</row>
    <row r="453" spans="1:21" ht="12.75" customHeight="1">
      <c r="A453" s="108"/>
      <c r="B453" s="108"/>
      <c r="C453" s="108"/>
      <c r="D453" s="123"/>
      <c r="E453" s="116"/>
      <c r="F453" s="116"/>
      <c r="G453" s="116"/>
      <c r="H453" s="117"/>
      <c r="I453" s="112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</row>
    <row r="454" spans="1:21" ht="12.75" customHeight="1">
      <c r="A454" s="108"/>
      <c r="B454" s="108"/>
      <c r="C454" s="108"/>
      <c r="D454" s="123"/>
      <c r="E454" s="116"/>
      <c r="F454" s="116"/>
      <c r="G454" s="116"/>
      <c r="H454" s="117"/>
      <c r="I454" s="112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</row>
    <row r="455" spans="1:21" ht="12.75" customHeight="1">
      <c r="A455" s="108"/>
      <c r="B455" s="108"/>
      <c r="C455" s="108"/>
      <c r="D455" s="123"/>
      <c r="E455" s="116"/>
      <c r="F455" s="116"/>
      <c r="G455" s="116"/>
      <c r="H455" s="117"/>
      <c r="I455" s="112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</row>
    <row r="456" spans="1:21" ht="12.75" customHeight="1">
      <c r="A456" s="108"/>
      <c r="B456" s="108"/>
      <c r="C456" s="108"/>
      <c r="D456" s="123"/>
      <c r="E456" s="116"/>
      <c r="F456" s="116"/>
      <c r="G456" s="116"/>
      <c r="H456" s="117"/>
      <c r="I456" s="112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</row>
    <row r="457" spans="1:21" ht="12.75" customHeight="1">
      <c r="A457" s="108"/>
      <c r="B457" s="108"/>
      <c r="C457" s="108"/>
      <c r="D457" s="123"/>
      <c r="E457" s="116"/>
      <c r="F457" s="116"/>
      <c r="G457" s="116"/>
      <c r="H457" s="117"/>
      <c r="I457" s="112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</row>
    <row r="458" spans="1:21" ht="12.75" customHeight="1">
      <c r="A458" s="108"/>
      <c r="B458" s="108"/>
      <c r="C458" s="108"/>
      <c r="D458" s="123"/>
      <c r="E458" s="116"/>
      <c r="F458" s="116"/>
      <c r="G458" s="116"/>
      <c r="H458" s="117"/>
      <c r="I458" s="112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</row>
    <row r="459" spans="1:21" ht="12.75" customHeight="1">
      <c r="A459" s="108"/>
      <c r="B459" s="108"/>
      <c r="C459" s="108"/>
      <c r="D459" s="123"/>
      <c r="E459" s="116"/>
      <c r="F459" s="116"/>
      <c r="G459" s="116"/>
      <c r="H459" s="117"/>
      <c r="I459" s="112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</row>
    <row r="460" spans="1:21" ht="12.75" customHeight="1">
      <c r="A460" s="108"/>
      <c r="B460" s="108"/>
      <c r="C460" s="108"/>
      <c r="D460" s="123"/>
      <c r="E460" s="116"/>
      <c r="F460" s="116"/>
      <c r="G460" s="116"/>
      <c r="H460" s="117"/>
      <c r="I460" s="112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</row>
    <row r="461" spans="1:21" ht="12.75" customHeight="1">
      <c r="A461" s="108"/>
      <c r="B461" s="108"/>
      <c r="C461" s="108"/>
      <c r="D461" s="123"/>
      <c r="E461" s="116"/>
      <c r="F461" s="116"/>
      <c r="G461" s="116"/>
      <c r="H461" s="117"/>
      <c r="I461" s="112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</row>
    <row r="462" spans="1:21" ht="12.75" customHeight="1">
      <c r="A462" s="108"/>
      <c r="B462" s="108"/>
      <c r="C462" s="108"/>
      <c r="D462" s="123"/>
      <c r="E462" s="116"/>
      <c r="F462" s="116"/>
      <c r="G462" s="116"/>
      <c r="H462" s="117"/>
      <c r="I462" s="112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</row>
    <row r="463" spans="1:21" ht="12.75" customHeight="1">
      <c r="A463" s="108"/>
      <c r="B463" s="108"/>
      <c r="C463" s="108"/>
      <c r="D463" s="123"/>
      <c r="E463" s="116"/>
      <c r="F463" s="116"/>
      <c r="G463" s="116"/>
      <c r="H463" s="117"/>
      <c r="I463" s="112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</row>
    <row r="464" spans="1:21" ht="12.75" customHeight="1">
      <c r="A464" s="108"/>
      <c r="B464" s="108"/>
      <c r="C464" s="108"/>
      <c r="D464" s="123"/>
      <c r="E464" s="116"/>
      <c r="F464" s="116"/>
      <c r="G464" s="116"/>
      <c r="H464" s="117"/>
      <c r="I464" s="112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</row>
    <row r="465" spans="1:21" ht="12.75" customHeight="1">
      <c r="A465" s="108"/>
      <c r="B465" s="108"/>
      <c r="C465" s="108"/>
      <c r="D465" s="123"/>
      <c r="E465" s="116"/>
      <c r="F465" s="116"/>
      <c r="G465" s="116"/>
      <c r="H465" s="117"/>
      <c r="I465" s="112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</row>
    <row r="466" spans="1:21" ht="12.75" customHeight="1">
      <c r="A466" s="108"/>
      <c r="B466" s="108"/>
      <c r="C466" s="108"/>
      <c r="D466" s="123"/>
      <c r="E466" s="116"/>
      <c r="F466" s="116"/>
      <c r="G466" s="116"/>
      <c r="H466" s="117"/>
      <c r="I466" s="112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</row>
    <row r="467" spans="1:21" ht="12.75" customHeight="1">
      <c r="A467" s="108"/>
      <c r="B467" s="108"/>
      <c r="C467" s="108"/>
      <c r="D467" s="123"/>
      <c r="E467" s="116"/>
      <c r="F467" s="116"/>
      <c r="G467" s="116"/>
      <c r="H467" s="117"/>
      <c r="I467" s="112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</row>
    <row r="468" spans="1:21" ht="12.75" customHeight="1">
      <c r="A468" s="108"/>
      <c r="B468" s="108"/>
      <c r="C468" s="108"/>
      <c r="D468" s="123"/>
      <c r="E468" s="116"/>
      <c r="F468" s="116"/>
      <c r="G468" s="116"/>
      <c r="H468" s="117"/>
      <c r="I468" s="112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</row>
    <row r="469" spans="1:21" ht="12.75" customHeight="1">
      <c r="A469" s="108"/>
      <c r="B469" s="108"/>
      <c r="C469" s="108"/>
      <c r="D469" s="123"/>
      <c r="E469" s="116"/>
      <c r="F469" s="116"/>
      <c r="G469" s="116"/>
      <c r="H469" s="117"/>
      <c r="I469" s="112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</row>
    <row r="470" spans="1:21" ht="12.75" customHeight="1">
      <c r="A470" s="108"/>
      <c r="B470" s="108"/>
      <c r="C470" s="108"/>
      <c r="D470" s="123"/>
      <c r="E470" s="116"/>
      <c r="F470" s="116"/>
      <c r="G470" s="116"/>
      <c r="H470" s="117"/>
      <c r="I470" s="112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</row>
    <row r="471" spans="1:21" ht="12.75" customHeight="1">
      <c r="A471" s="108"/>
      <c r="B471" s="108"/>
      <c r="C471" s="108"/>
      <c r="D471" s="123"/>
      <c r="E471" s="116"/>
      <c r="F471" s="116"/>
      <c r="G471" s="116"/>
      <c r="H471" s="117"/>
      <c r="I471" s="112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</row>
    <row r="472" spans="1:21" ht="12.75" customHeight="1">
      <c r="A472" s="108"/>
      <c r="B472" s="108"/>
      <c r="C472" s="108"/>
      <c r="D472" s="123"/>
      <c r="E472" s="116"/>
      <c r="F472" s="116"/>
      <c r="G472" s="116"/>
      <c r="H472" s="117"/>
      <c r="I472" s="112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</row>
    <row r="473" spans="1:21" ht="12.75" customHeight="1">
      <c r="A473" s="108"/>
      <c r="B473" s="108"/>
      <c r="C473" s="108"/>
      <c r="D473" s="123"/>
      <c r="E473" s="116"/>
      <c r="F473" s="116"/>
      <c r="G473" s="116"/>
      <c r="H473" s="117"/>
      <c r="I473" s="112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</row>
    <row r="474" spans="1:21" ht="12.75" customHeight="1">
      <c r="A474" s="108"/>
      <c r="B474" s="108"/>
      <c r="C474" s="108"/>
      <c r="D474" s="123"/>
      <c r="E474" s="116"/>
      <c r="F474" s="116"/>
      <c r="G474" s="116"/>
      <c r="H474" s="117"/>
      <c r="I474" s="112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</row>
    <row r="475" spans="1:21" ht="12.75" customHeight="1">
      <c r="A475" s="108"/>
      <c r="B475" s="108"/>
      <c r="C475" s="108"/>
      <c r="D475" s="123"/>
      <c r="E475" s="116"/>
      <c r="F475" s="116"/>
      <c r="G475" s="116"/>
      <c r="H475" s="117"/>
      <c r="I475" s="112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</row>
    <row r="476" spans="1:21" ht="12.75" customHeight="1">
      <c r="A476" s="108"/>
      <c r="B476" s="108"/>
      <c r="C476" s="108"/>
      <c r="D476" s="123"/>
      <c r="E476" s="116"/>
      <c r="F476" s="116"/>
      <c r="G476" s="116"/>
      <c r="H476" s="117"/>
      <c r="I476" s="112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</row>
    <row r="477" spans="1:21" ht="12.75" customHeight="1">
      <c r="A477" s="108"/>
      <c r="B477" s="108"/>
      <c r="C477" s="108"/>
      <c r="D477" s="123"/>
      <c r="E477" s="116"/>
      <c r="F477" s="116"/>
      <c r="G477" s="116"/>
      <c r="H477" s="117"/>
      <c r="I477" s="112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</row>
    <row r="478" spans="1:21" ht="12.75" customHeight="1">
      <c r="A478" s="108"/>
      <c r="B478" s="108"/>
      <c r="C478" s="108"/>
      <c r="D478" s="123"/>
      <c r="E478" s="116"/>
      <c r="F478" s="116"/>
      <c r="G478" s="116"/>
      <c r="H478" s="117"/>
      <c r="I478" s="112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</row>
    <row r="479" spans="1:21" ht="12.75" customHeight="1">
      <c r="A479" s="108"/>
      <c r="B479" s="108"/>
      <c r="C479" s="108"/>
      <c r="D479" s="123"/>
      <c r="E479" s="116"/>
      <c r="F479" s="116"/>
      <c r="G479" s="116"/>
      <c r="H479" s="117"/>
      <c r="I479" s="112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</row>
    <row r="480" spans="1:21" ht="12.75" customHeight="1">
      <c r="A480" s="108"/>
      <c r="B480" s="108"/>
      <c r="C480" s="108"/>
      <c r="D480" s="123"/>
      <c r="E480" s="116"/>
      <c r="F480" s="116"/>
      <c r="G480" s="116"/>
      <c r="H480" s="117"/>
      <c r="I480" s="112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</row>
    <row r="481" spans="1:21" ht="12.75" customHeight="1">
      <c r="A481" s="108"/>
      <c r="B481" s="108"/>
      <c r="C481" s="108"/>
      <c r="D481" s="123"/>
      <c r="E481" s="116"/>
      <c r="F481" s="116"/>
      <c r="G481" s="116"/>
      <c r="H481" s="117"/>
      <c r="I481" s="112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</row>
    <row r="482" spans="1:21" ht="12.75" customHeight="1">
      <c r="A482" s="108"/>
      <c r="B482" s="108"/>
      <c r="C482" s="108"/>
      <c r="D482" s="123"/>
      <c r="E482" s="116"/>
      <c r="F482" s="116"/>
      <c r="G482" s="116"/>
      <c r="H482" s="117"/>
      <c r="I482" s="112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</row>
    <row r="483" spans="1:21" ht="12.75" customHeight="1">
      <c r="A483" s="108"/>
      <c r="B483" s="108"/>
      <c r="C483" s="108"/>
      <c r="D483" s="123"/>
      <c r="E483" s="116"/>
      <c r="F483" s="116"/>
      <c r="G483" s="116"/>
      <c r="H483" s="117"/>
      <c r="I483" s="112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</row>
    <row r="484" spans="1:21" ht="12.75" customHeight="1">
      <c r="A484" s="108"/>
      <c r="B484" s="108"/>
      <c r="C484" s="108"/>
      <c r="D484" s="123"/>
      <c r="E484" s="116"/>
      <c r="F484" s="116"/>
      <c r="G484" s="116"/>
      <c r="H484" s="117"/>
      <c r="I484" s="112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</row>
    <row r="485" spans="1:21" ht="12.75" customHeight="1">
      <c r="A485" s="108"/>
      <c r="B485" s="108"/>
      <c r="C485" s="108"/>
      <c r="D485" s="123"/>
      <c r="E485" s="116"/>
      <c r="F485" s="116"/>
      <c r="G485" s="116"/>
      <c r="H485" s="117"/>
      <c r="I485" s="112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</row>
    <row r="486" spans="1:21" ht="12.75" customHeight="1">
      <c r="A486" s="108"/>
      <c r="B486" s="108"/>
      <c r="C486" s="108"/>
      <c r="D486" s="123"/>
      <c r="E486" s="116"/>
      <c r="F486" s="116"/>
      <c r="G486" s="116"/>
      <c r="H486" s="117"/>
      <c r="I486" s="112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</row>
    <row r="487" spans="1:21" ht="12.75" customHeight="1">
      <c r="A487" s="108"/>
      <c r="B487" s="108"/>
      <c r="C487" s="108"/>
      <c r="D487" s="123"/>
      <c r="E487" s="116"/>
      <c r="F487" s="116"/>
      <c r="G487" s="116"/>
      <c r="H487" s="117"/>
      <c r="I487" s="112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</row>
    <row r="488" spans="1:21" ht="12.75" customHeight="1">
      <c r="A488" s="108"/>
      <c r="B488" s="108"/>
      <c r="C488" s="108"/>
      <c r="D488" s="123"/>
      <c r="E488" s="116"/>
      <c r="F488" s="116"/>
      <c r="G488" s="116"/>
      <c r="H488" s="117"/>
      <c r="I488" s="112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</row>
    <row r="489" spans="1:21" ht="12.75" customHeight="1">
      <c r="A489" s="108"/>
      <c r="B489" s="108"/>
      <c r="C489" s="108"/>
      <c r="D489" s="123"/>
      <c r="E489" s="116"/>
      <c r="F489" s="116"/>
      <c r="G489" s="116"/>
      <c r="H489" s="117"/>
      <c r="I489" s="112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</row>
    <row r="490" spans="1:21" ht="12.75" customHeight="1">
      <c r="A490" s="108"/>
      <c r="B490" s="108"/>
      <c r="C490" s="108"/>
      <c r="D490" s="123"/>
      <c r="E490" s="116"/>
      <c r="F490" s="116"/>
      <c r="G490" s="116"/>
      <c r="H490" s="117"/>
      <c r="I490" s="112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</row>
    <row r="491" spans="1:21" ht="12.75" customHeight="1">
      <c r="A491" s="108"/>
      <c r="B491" s="108"/>
      <c r="C491" s="108"/>
      <c r="D491" s="123"/>
      <c r="E491" s="116"/>
      <c r="F491" s="116"/>
      <c r="G491" s="116"/>
      <c r="H491" s="117"/>
      <c r="I491" s="112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</row>
    <row r="492" spans="1:21" ht="12.75" customHeight="1">
      <c r="A492" s="108"/>
      <c r="B492" s="108"/>
      <c r="C492" s="108"/>
      <c r="D492" s="123"/>
      <c r="E492" s="116"/>
      <c r="F492" s="116"/>
      <c r="G492" s="116"/>
      <c r="H492" s="117"/>
      <c r="I492" s="112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</row>
    <row r="493" spans="1:21" ht="12.75" customHeight="1">
      <c r="A493" s="108"/>
      <c r="B493" s="108"/>
      <c r="C493" s="108"/>
      <c r="D493" s="123"/>
      <c r="E493" s="116"/>
      <c r="F493" s="116"/>
      <c r="G493" s="116"/>
      <c r="H493" s="117"/>
      <c r="I493" s="112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</row>
    <row r="494" spans="1:21" ht="12.75" customHeight="1">
      <c r="A494" s="108"/>
      <c r="B494" s="108"/>
      <c r="C494" s="108"/>
      <c r="D494" s="123"/>
      <c r="E494" s="116"/>
      <c r="F494" s="116"/>
      <c r="G494" s="116"/>
      <c r="H494" s="117"/>
      <c r="I494" s="112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</row>
    <row r="495" spans="1:21" ht="12.75" customHeight="1">
      <c r="A495" s="108"/>
      <c r="B495" s="108"/>
      <c r="C495" s="108"/>
      <c r="D495" s="123"/>
      <c r="E495" s="116"/>
      <c r="F495" s="116"/>
      <c r="G495" s="116"/>
      <c r="H495" s="117"/>
      <c r="I495" s="112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</row>
    <row r="496" spans="1:21" ht="12.75" customHeight="1">
      <c r="A496" s="108"/>
      <c r="B496" s="108"/>
      <c r="C496" s="108"/>
      <c r="D496" s="123"/>
      <c r="E496" s="116"/>
      <c r="F496" s="116"/>
      <c r="G496" s="116"/>
      <c r="H496" s="117"/>
      <c r="I496" s="112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</row>
    <row r="497" spans="1:21" ht="12.75" customHeight="1">
      <c r="A497" s="108"/>
      <c r="B497" s="108"/>
      <c r="C497" s="108"/>
      <c r="D497" s="123"/>
      <c r="E497" s="116"/>
      <c r="F497" s="116"/>
      <c r="G497" s="116"/>
      <c r="H497" s="117"/>
      <c r="I497" s="112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</row>
    <row r="498" spans="1:21" ht="12.75" customHeight="1">
      <c r="A498" s="108"/>
      <c r="B498" s="108"/>
      <c r="C498" s="108"/>
      <c r="D498" s="123"/>
      <c r="E498" s="116"/>
      <c r="F498" s="116"/>
      <c r="G498" s="116"/>
      <c r="H498" s="117"/>
      <c r="I498" s="112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</row>
    <row r="499" spans="1:21" ht="12.75" customHeight="1">
      <c r="A499" s="108"/>
      <c r="B499" s="108"/>
      <c r="C499" s="108"/>
      <c r="D499" s="123"/>
      <c r="E499" s="116"/>
      <c r="F499" s="116"/>
      <c r="G499" s="116"/>
      <c r="H499" s="117"/>
      <c r="I499" s="112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</row>
    <row r="500" spans="1:21" ht="12.75" customHeight="1">
      <c r="A500" s="108"/>
      <c r="B500" s="108"/>
      <c r="C500" s="108"/>
      <c r="D500" s="123"/>
      <c r="E500" s="116"/>
      <c r="F500" s="116"/>
      <c r="G500" s="116"/>
      <c r="H500" s="117"/>
      <c r="I500" s="112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</row>
    <row r="501" spans="1:21" ht="12.75" customHeight="1">
      <c r="A501" s="108"/>
      <c r="B501" s="108"/>
      <c r="C501" s="108"/>
      <c r="D501" s="123"/>
      <c r="E501" s="116"/>
      <c r="F501" s="116"/>
      <c r="G501" s="116"/>
      <c r="H501" s="117"/>
      <c r="I501" s="112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</row>
    <row r="502" spans="1:21" ht="12.75" customHeight="1">
      <c r="A502" s="108"/>
      <c r="B502" s="108"/>
      <c r="C502" s="108"/>
      <c r="D502" s="123"/>
      <c r="E502" s="116"/>
      <c r="F502" s="116"/>
      <c r="G502" s="116"/>
      <c r="H502" s="117"/>
      <c r="I502" s="112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</row>
    <row r="503" spans="1:21" ht="12.75" customHeight="1">
      <c r="A503" s="108"/>
      <c r="B503" s="108"/>
      <c r="C503" s="108"/>
      <c r="D503" s="123"/>
      <c r="E503" s="116"/>
      <c r="F503" s="116"/>
      <c r="G503" s="116"/>
      <c r="H503" s="117"/>
      <c r="I503" s="112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</row>
    <row r="504" spans="1:21" ht="12.75" customHeight="1">
      <c r="A504" s="108"/>
      <c r="B504" s="108"/>
      <c r="C504" s="108"/>
      <c r="D504" s="123"/>
      <c r="E504" s="116"/>
      <c r="F504" s="116"/>
      <c r="G504" s="116"/>
      <c r="H504" s="117"/>
      <c r="I504" s="112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</row>
    <row r="505" spans="1:21" ht="12.75" customHeight="1">
      <c r="A505" s="108"/>
      <c r="B505" s="108"/>
      <c r="C505" s="108"/>
      <c r="D505" s="123"/>
      <c r="E505" s="116"/>
      <c r="F505" s="116"/>
      <c r="G505" s="116"/>
      <c r="H505" s="117"/>
      <c r="I505" s="112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</row>
    <row r="506" spans="1:21" ht="12.75" customHeight="1">
      <c r="A506" s="108"/>
      <c r="B506" s="108"/>
      <c r="C506" s="108"/>
      <c r="D506" s="123"/>
      <c r="E506" s="116"/>
      <c r="F506" s="116"/>
      <c r="G506" s="116"/>
      <c r="H506" s="117"/>
      <c r="I506" s="112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</row>
    <row r="507" spans="1:21" ht="12.75" customHeight="1">
      <c r="A507" s="108"/>
      <c r="B507" s="108"/>
      <c r="C507" s="108"/>
      <c r="D507" s="123"/>
      <c r="E507" s="116"/>
      <c r="F507" s="116"/>
      <c r="G507" s="116"/>
      <c r="H507" s="117"/>
      <c r="I507" s="112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</row>
    <row r="508" spans="1:21" ht="12.75" customHeight="1">
      <c r="A508" s="108"/>
      <c r="B508" s="108"/>
      <c r="C508" s="108"/>
      <c r="D508" s="123"/>
      <c r="E508" s="116"/>
      <c r="F508" s="116"/>
      <c r="G508" s="116"/>
      <c r="H508" s="117"/>
      <c r="I508" s="112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</row>
    <row r="509" spans="1:21" ht="12.75" customHeight="1">
      <c r="A509" s="108"/>
      <c r="B509" s="108"/>
      <c r="C509" s="108"/>
      <c r="D509" s="123"/>
      <c r="E509" s="116"/>
      <c r="F509" s="116"/>
      <c r="G509" s="116"/>
      <c r="H509" s="117"/>
      <c r="I509" s="112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</row>
    <row r="510" spans="1:21" ht="12.75" customHeight="1">
      <c r="A510" s="108"/>
      <c r="B510" s="108"/>
      <c r="C510" s="108"/>
      <c r="D510" s="123"/>
      <c r="E510" s="116"/>
      <c r="F510" s="116"/>
      <c r="G510" s="116"/>
      <c r="H510" s="117"/>
      <c r="I510" s="112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</row>
    <row r="511" spans="1:21" ht="12.75" customHeight="1">
      <c r="A511" s="108"/>
      <c r="B511" s="108"/>
      <c r="C511" s="108"/>
      <c r="D511" s="123"/>
      <c r="E511" s="116"/>
      <c r="F511" s="116"/>
      <c r="G511" s="116"/>
      <c r="H511" s="117"/>
      <c r="I511" s="112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</row>
    <row r="512" spans="1:21" ht="12.75" customHeight="1">
      <c r="A512" s="108"/>
      <c r="B512" s="108"/>
      <c r="C512" s="108"/>
      <c r="D512" s="123"/>
      <c r="E512" s="116"/>
      <c r="F512" s="116"/>
      <c r="G512" s="116"/>
      <c r="H512" s="117"/>
      <c r="I512" s="112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</row>
    <row r="513" spans="1:21" ht="12.75" customHeight="1">
      <c r="A513" s="108"/>
      <c r="B513" s="108"/>
      <c r="C513" s="108"/>
      <c r="D513" s="123"/>
      <c r="E513" s="116"/>
      <c r="F513" s="116"/>
      <c r="G513" s="116"/>
      <c r="H513" s="117"/>
      <c r="I513" s="112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</row>
    <row r="514" spans="1:21" ht="12.75" customHeight="1">
      <c r="A514" s="108"/>
      <c r="B514" s="108"/>
      <c r="C514" s="108"/>
      <c r="D514" s="123"/>
      <c r="E514" s="116"/>
      <c r="F514" s="116"/>
      <c r="G514" s="116"/>
      <c r="H514" s="117"/>
      <c r="I514" s="112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</row>
    <row r="515" spans="1:21" ht="12.75" customHeight="1">
      <c r="A515" s="108"/>
      <c r="B515" s="108"/>
      <c r="C515" s="108"/>
      <c r="D515" s="123"/>
      <c r="E515" s="116"/>
      <c r="F515" s="116"/>
      <c r="G515" s="116"/>
      <c r="H515" s="117"/>
      <c r="I515" s="112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</row>
    <row r="516" spans="1:21" ht="12.75" customHeight="1">
      <c r="A516" s="108"/>
      <c r="B516" s="108"/>
      <c r="C516" s="108"/>
      <c r="D516" s="123"/>
      <c r="E516" s="116"/>
      <c r="F516" s="116"/>
      <c r="G516" s="116"/>
      <c r="H516" s="117"/>
      <c r="I516" s="112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</row>
    <row r="517" spans="1:21" ht="12.75" customHeight="1">
      <c r="A517" s="108"/>
      <c r="B517" s="108"/>
      <c r="C517" s="108"/>
      <c r="D517" s="123"/>
      <c r="E517" s="116"/>
      <c r="F517" s="116"/>
      <c r="G517" s="116"/>
      <c r="H517" s="117"/>
      <c r="I517" s="112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</row>
    <row r="518" spans="1:21" ht="12.75" customHeight="1">
      <c r="A518" s="108"/>
      <c r="B518" s="108"/>
      <c r="C518" s="108"/>
      <c r="D518" s="123"/>
      <c r="E518" s="116"/>
      <c r="F518" s="116"/>
      <c r="G518" s="116"/>
      <c r="H518" s="117"/>
      <c r="I518" s="112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</row>
    <row r="519" spans="1:21" ht="12.75" customHeight="1">
      <c r="A519" s="108"/>
      <c r="B519" s="108"/>
      <c r="C519" s="108"/>
      <c r="D519" s="123"/>
      <c r="E519" s="116"/>
      <c r="F519" s="116"/>
      <c r="G519" s="116"/>
      <c r="H519" s="117"/>
      <c r="I519" s="112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</row>
    <row r="520" spans="1:21" ht="12.75" customHeight="1">
      <c r="A520" s="108"/>
      <c r="B520" s="108"/>
      <c r="C520" s="108"/>
      <c r="D520" s="123"/>
      <c r="E520" s="116"/>
      <c r="F520" s="116"/>
      <c r="G520" s="116"/>
      <c r="H520" s="117"/>
      <c r="I520" s="112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</row>
    <row r="521" spans="1:21" ht="12.75" customHeight="1">
      <c r="A521" s="108"/>
      <c r="B521" s="108"/>
      <c r="C521" s="108"/>
      <c r="D521" s="123"/>
      <c r="E521" s="116"/>
      <c r="F521" s="116"/>
      <c r="G521" s="116"/>
      <c r="H521" s="117"/>
      <c r="I521" s="112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</row>
    <row r="522" spans="1:21" ht="12.75" customHeight="1">
      <c r="A522" s="108"/>
      <c r="B522" s="108"/>
      <c r="C522" s="108"/>
      <c r="D522" s="123"/>
      <c r="E522" s="116"/>
      <c r="F522" s="116"/>
      <c r="G522" s="116"/>
      <c r="H522" s="117"/>
      <c r="I522" s="112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</row>
    <row r="523" spans="1:21" ht="12.75" customHeight="1">
      <c r="A523" s="108"/>
      <c r="B523" s="108"/>
      <c r="C523" s="108"/>
      <c r="D523" s="123"/>
      <c r="E523" s="116"/>
      <c r="F523" s="116"/>
      <c r="G523" s="116"/>
      <c r="H523" s="117"/>
      <c r="I523" s="112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</row>
    <row r="524" spans="1:21" ht="12.75" customHeight="1">
      <c r="A524" s="108"/>
      <c r="B524" s="108"/>
      <c r="C524" s="108"/>
      <c r="D524" s="123"/>
      <c r="E524" s="116"/>
      <c r="F524" s="116"/>
      <c r="G524" s="116"/>
      <c r="H524" s="117"/>
      <c r="I524" s="112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</row>
    <row r="525" spans="1:21" ht="12.75" customHeight="1">
      <c r="A525" s="108"/>
      <c r="B525" s="108"/>
      <c r="C525" s="108"/>
      <c r="D525" s="123"/>
      <c r="E525" s="116"/>
      <c r="F525" s="116"/>
      <c r="G525" s="116"/>
      <c r="H525" s="117"/>
      <c r="I525" s="112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</row>
    <row r="526" spans="1:21" ht="12.75" customHeight="1">
      <c r="A526" s="108"/>
      <c r="B526" s="108"/>
      <c r="C526" s="108"/>
      <c r="D526" s="123"/>
      <c r="E526" s="116"/>
      <c r="F526" s="116"/>
      <c r="G526" s="116"/>
      <c r="H526" s="117"/>
      <c r="I526" s="112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</row>
    <row r="527" spans="1:21" ht="12.75" customHeight="1">
      <c r="A527" s="108"/>
      <c r="B527" s="108"/>
      <c r="C527" s="108"/>
      <c r="D527" s="123"/>
      <c r="E527" s="116"/>
      <c r="F527" s="116"/>
      <c r="G527" s="116"/>
      <c r="H527" s="117"/>
      <c r="I527" s="112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</row>
    <row r="528" spans="1:21" ht="12.75" customHeight="1">
      <c r="A528" s="108"/>
      <c r="B528" s="108"/>
      <c r="C528" s="108"/>
      <c r="D528" s="123"/>
      <c r="E528" s="116"/>
      <c r="F528" s="116"/>
      <c r="G528" s="116"/>
      <c r="H528" s="117"/>
      <c r="I528" s="112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</row>
    <row r="529" spans="1:21" ht="12.75" customHeight="1">
      <c r="A529" s="108"/>
      <c r="B529" s="108"/>
      <c r="C529" s="108"/>
      <c r="D529" s="123"/>
      <c r="E529" s="116"/>
      <c r="F529" s="116"/>
      <c r="G529" s="116"/>
      <c r="H529" s="117"/>
      <c r="I529" s="112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</row>
    <row r="530" spans="1:21" ht="12.75" customHeight="1">
      <c r="A530" s="108"/>
      <c r="B530" s="108"/>
      <c r="C530" s="108"/>
      <c r="D530" s="123"/>
      <c r="E530" s="116"/>
      <c r="F530" s="116"/>
      <c r="G530" s="116"/>
      <c r="H530" s="117"/>
      <c r="I530" s="112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</row>
    <row r="531" spans="1:21" ht="12.75" customHeight="1">
      <c r="A531" s="108"/>
      <c r="B531" s="108"/>
      <c r="C531" s="108"/>
      <c r="D531" s="123"/>
      <c r="E531" s="116"/>
      <c r="F531" s="116"/>
      <c r="G531" s="116"/>
      <c r="H531" s="117"/>
      <c r="I531" s="112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</row>
    <row r="532" spans="1:21" ht="12.75" customHeight="1">
      <c r="A532" s="108"/>
      <c r="B532" s="108"/>
      <c r="C532" s="108"/>
      <c r="D532" s="123"/>
      <c r="E532" s="116"/>
      <c r="F532" s="116"/>
      <c r="G532" s="116"/>
      <c r="H532" s="117"/>
      <c r="I532" s="112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</row>
    <row r="533" spans="1:21" ht="12.75" customHeight="1">
      <c r="A533" s="108"/>
      <c r="B533" s="108"/>
      <c r="C533" s="108"/>
      <c r="D533" s="123"/>
      <c r="E533" s="116"/>
      <c r="F533" s="116"/>
      <c r="G533" s="116"/>
      <c r="H533" s="117"/>
      <c r="I533" s="112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</row>
    <row r="534" spans="1:21" ht="12.75" customHeight="1">
      <c r="A534" s="108"/>
      <c r="B534" s="108"/>
      <c r="C534" s="108"/>
      <c r="D534" s="123"/>
      <c r="E534" s="116"/>
      <c r="F534" s="116"/>
      <c r="G534" s="116"/>
      <c r="H534" s="117"/>
      <c r="I534" s="112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</row>
    <row r="535" spans="1:21" ht="12.75" customHeight="1">
      <c r="A535" s="108"/>
      <c r="B535" s="108"/>
      <c r="C535" s="108"/>
      <c r="D535" s="123"/>
      <c r="E535" s="116"/>
      <c r="F535" s="116"/>
      <c r="G535" s="116"/>
      <c r="H535" s="117"/>
      <c r="I535" s="112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</row>
    <row r="536" spans="1:21" ht="12.75" customHeight="1">
      <c r="A536" s="108"/>
      <c r="B536" s="108"/>
      <c r="C536" s="108"/>
      <c r="D536" s="123"/>
      <c r="E536" s="116"/>
      <c r="F536" s="116"/>
      <c r="G536" s="116"/>
      <c r="H536" s="117"/>
      <c r="I536" s="112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</row>
    <row r="537" spans="1:21" ht="12.75" customHeight="1">
      <c r="A537" s="108"/>
      <c r="B537" s="108"/>
      <c r="C537" s="108"/>
      <c r="D537" s="123"/>
      <c r="E537" s="116"/>
      <c r="F537" s="116"/>
      <c r="G537" s="116"/>
      <c r="H537" s="117"/>
      <c r="I537" s="112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</row>
    <row r="538" spans="1:21" ht="12.75" customHeight="1">
      <c r="A538" s="108"/>
      <c r="B538" s="108"/>
      <c r="C538" s="108"/>
      <c r="D538" s="123"/>
      <c r="E538" s="116"/>
      <c r="F538" s="116"/>
      <c r="G538" s="116"/>
      <c r="H538" s="117"/>
      <c r="I538" s="112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</row>
    <row r="539" spans="1:21" ht="12.75" customHeight="1">
      <c r="A539" s="108"/>
      <c r="B539" s="108"/>
      <c r="C539" s="108"/>
      <c r="D539" s="123"/>
      <c r="E539" s="116"/>
      <c r="F539" s="116"/>
      <c r="G539" s="116"/>
      <c r="H539" s="117"/>
      <c r="I539" s="112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</row>
    <row r="540" spans="1:21" ht="12.75" customHeight="1">
      <c r="A540" s="108"/>
      <c r="B540" s="108"/>
      <c r="C540" s="108"/>
      <c r="D540" s="123"/>
      <c r="E540" s="116"/>
      <c r="F540" s="116"/>
      <c r="G540" s="116"/>
      <c r="H540" s="117"/>
      <c r="I540" s="112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</row>
    <row r="541" spans="1:21" ht="12.75" customHeight="1">
      <c r="A541" s="108"/>
      <c r="B541" s="108"/>
      <c r="C541" s="108"/>
      <c r="D541" s="123"/>
      <c r="E541" s="116"/>
      <c r="F541" s="116"/>
      <c r="G541" s="116"/>
      <c r="H541" s="117"/>
      <c r="I541" s="112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</row>
    <row r="542" spans="1:21" ht="12.75" customHeight="1">
      <c r="A542" s="108"/>
      <c r="B542" s="108"/>
      <c r="C542" s="108"/>
      <c r="D542" s="123"/>
      <c r="E542" s="116"/>
      <c r="F542" s="116"/>
      <c r="G542" s="116"/>
      <c r="H542" s="117"/>
      <c r="I542" s="112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</row>
    <row r="543" spans="1:21" ht="12.75" customHeight="1">
      <c r="A543" s="108"/>
      <c r="B543" s="108"/>
      <c r="C543" s="108"/>
      <c r="D543" s="123"/>
      <c r="E543" s="116"/>
      <c r="F543" s="116"/>
      <c r="G543" s="116"/>
      <c r="H543" s="117"/>
      <c r="I543" s="112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</row>
    <row r="544" spans="1:21" ht="12.75" customHeight="1">
      <c r="A544" s="108"/>
      <c r="B544" s="108"/>
      <c r="C544" s="108"/>
      <c r="D544" s="123"/>
      <c r="E544" s="116"/>
      <c r="F544" s="116"/>
      <c r="G544" s="116"/>
      <c r="H544" s="117"/>
      <c r="I544" s="112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</row>
    <row r="545" spans="1:21" ht="12.75" customHeight="1">
      <c r="A545" s="108"/>
      <c r="B545" s="108"/>
      <c r="C545" s="108"/>
      <c r="D545" s="123"/>
      <c r="E545" s="116"/>
      <c r="F545" s="116"/>
      <c r="G545" s="116"/>
      <c r="H545" s="117"/>
      <c r="I545" s="112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</row>
    <row r="546" spans="1:21" ht="12.75" customHeight="1">
      <c r="A546" s="108"/>
      <c r="B546" s="108"/>
      <c r="C546" s="108"/>
      <c r="D546" s="123"/>
      <c r="E546" s="116"/>
      <c r="F546" s="116"/>
      <c r="G546" s="116"/>
      <c r="H546" s="117"/>
      <c r="I546" s="112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</row>
    <row r="547" spans="1:21" ht="12.75" customHeight="1">
      <c r="A547" s="108"/>
      <c r="B547" s="108"/>
      <c r="C547" s="108"/>
      <c r="D547" s="123"/>
      <c r="E547" s="116"/>
      <c r="F547" s="116"/>
      <c r="G547" s="116"/>
      <c r="H547" s="117"/>
      <c r="I547" s="112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</row>
    <row r="548" spans="1:21" ht="12.75" customHeight="1">
      <c r="A548" s="108"/>
      <c r="B548" s="108"/>
      <c r="C548" s="108"/>
      <c r="D548" s="123"/>
      <c r="E548" s="116"/>
      <c r="F548" s="116"/>
      <c r="G548" s="116"/>
      <c r="H548" s="117"/>
      <c r="I548" s="112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</row>
    <row r="549" spans="1:21" ht="12.75" customHeight="1">
      <c r="A549" s="108"/>
      <c r="B549" s="108"/>
      <c r="C549" s="108"/>
      <c r="D549" s="123"/>
      <c r="E549" s="116"/>
      <c r="F549" s="116"/>
      <c r="G549" s="116"/>
      <c r="H549" s="117"/>
      <c r="I549" s="112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</row>
    <row r="550" spans="1:21" ht="12.75" customHeight="1">
      <c r="A550" s="108"/>
      <c r="B550" s="108"/>
      <c r="C550" s="108"/>
      <c r="D550" s="123"/>
      <c r="E550" s="116"/>
      <c r="F550" s="116"/>
      <c r="G550" s="116"/>
      <c r="H550" s="117"/>
      <c r="I550" s="112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</row>
    <row r="551" spans="1:21" ht="12.75" customHeight="1">
      <c r="A551" s="108"/>
      <c r="B551" s="108"/>
      <c r="C551" s="108"/>
      <c r="D551" s="123"/>
      <c r="E551" s="116"/>
      <c r="F551" s="116"/>
      <c r="G551" s="116"/>
      <c r="H551" s="117"/>
      <c r="I551" s="112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</row>
    <row r="552" spans="1:21" ht="12.75" customHeight="1">
      <c r="A552" s="108"/>
      <c r="B552" s="108"/>
      <c r="C552" s="108"/>
      <c r="D552" s="123"/>
      <c r="E552" s="116"/>
      <c r="F552" s="116"/>
      <c r="G552" s="116"/>
      <c r="H552" s="117"/>
      <c r="I552" s="112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</row>
    <row r="553" spans="1:21" ht="12.75" customHeight="1">
      <c r="A553" s="108"/>
      <c r="B553" s="108"/>
      <c r="C553" s="108"/>
      <c r="D553" s="123"/>
      <c r="E553" s="116"/>
      <c r="F553" s="116"/>
      <c r="G553" s="116"/>
      <c r="H553" s="117"/>
      <c r="I553" s="112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</row>
    <row r="554" spans="1:21" ht="12.75" customHeight="1">
      <c r="A554" s="108"/>
      <c r="B554" s="108"/>
      <c r="C554" s="108"/>
      <c r="D554" s="123"/>
      <c r="E554" s="116"/>
      <c r="F554" s="116"/>
      <c r="G554" s="116"/>
      <c r="H554" s="117"/>
      <c r="I554" s="112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</row>
    <row r="555" spans="1:21" ht="12.75" customHeight="1">
      <c r="A555" s="108"/>
      <c r="B555" s="108"/>
      <c r="C555" s="108"/>
      <c r="D555" s="123"/>
      <c r="E555" s="116"/>
      <c r="F555" s="116"/>
      <c r="G555" s="116"/>
      <c r="H555" s="117"/>
      <c r="I555" s="112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</row>
    <row r="556" spans="1:21" ht="12.75" customHeight="1">
      <c r="A556" s="108"/>
      <c r="B556" s="108"/>
      <c r="C556" s="108"/>
      <c r="D556" s="123"/>
      <c r="E556" s="116"/>
      <c r="F556" s="116"/>
      <c r="G556" s="116"/>
      <c r="H556" s="117"/>
      <c r="I556" s="112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</row>
    <row r="557" spans="1:21" ht="12.75" customHeight="1">
      <c r="A557" s="108"/>
      <c r="B557" s="108"/>
      <c r="C557" s="108"/>
      <c r="D557" s="123"/>
      <c r="E557" s="116"/>
      <c r="F557" s="116"/>
      <c r="G557" s="116"/>
      <c r="H557" s="117"/>
      <c r="I557" s="112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</row>
    <row r="558" spans="1:21" ht="12.75" customHeight="1">
      <c r="A558" s="108"/>
      <c r="B558" s="108"/>
      <c r="C558" s="108"/>
      <c r="D558" s="123"/>
      <c r="E558" s="116"/>
      <c r="F558" s="116"/>
      <c r="G558" s="116"/>
      <c r="H558" s="117"/>
      <c r="I558" s="112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</row>
    <row r="559" spans="1:21" ht="12.75" customHeight="1">
      <c r="A559" s="108"/>
      <c r="B559" s="108"/>
      <c r="C559" s="108"/>
      <c r="D559" s="123"/>
      <c r="E559" s="116"/>
      <c r="F559" s="116"/>
      <c r="G559" s="116"/>
      <c r="H559" s="117"/>
      <c r="I559" s="112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</row>
    <row r="560" spans="1:21" ht="12.75" customHeight="1">
      <c r="A560" s="108"/>
      <c r="B560" s="108"/>
      <c r="C560" s="108"/>
      <c r="D560" s="123"/>
      <c r="E560" s="116"/>
      <c r="F560" s="116"/>
      <c r="G560" s="116"/>
      <c r="H560" s="117"/>
      <c r="I560" s="112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</row>
    <row r="561" spans="1:21" ht="12.75" customHeight="1">
      <c r="A561" s="108"/>
      <c r="B561" s="108"/>
      <c r="C561" s="108"/>
      <c r="D561" s="123"/>
      <c r="E561" s="116"/>
      <c r="F561" s="116"/>
      <c r="G561" s="116"/>
      <c r="H561" s="117"/>
      <c r="I561" s="112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</row>
    <row r="562" spans="1:21" ht="12.75" customHeight="1">
      <c r="A562" s="108"/>
      <c r="B562" s="108"/>
      <c r="C562" s="108"/>
      <c r="D562" s="123"/>
      <c r="E562" s="116"/>
      <c r="F562" s="116"/>
      <c r="G562" s="116"/>
      <c r="H562" s="117"/>
      <c r="I562" s="112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</row>
    <row r="563" spans="1:21" ht="12.75" customHeight="1">
      <c r="A563" s="108"/>
      <c r="B563" s="108"/>
      <c r="C563" s="108"/>
      <c r="D563" s="123"/>
      <c r="E563" s="116"/>
      <c r="F563" s="116"/>
      <c r="G563" s="116"/>
      <c r="H563" s="117"/>
      <c r="I563" s="112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</row>
    <row r="564" spans="1:21" ht="12.75" customHeight="1">
      <c r="A564" s="108"/>
      <c r="B564" s="108"/>
      <c r="C564" s="108"/>
      <c r="D564" s="123"/>
      <c r="E564" s="116"/>
      <c r="F564" s="116"/>
      <c r="G564" s="116"/>
      <c r="H564" s="117"/>
      <c r="I564" s="112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</row>
    <row r="565" spans="1:21" ht="12.75" customHeight="1">
      <c r="A565" s="108"/>
      <c r="B565" s="108"/>
      <c r="C565" s="108"/>
      <c r="D565" s="123"/>
      <c r="E565" s="116"/>
      <c r="F565" s="116"/>
      <c r="G565" s="116"/>
      <c r="H565" s="117"/>
      <c r="I565" s="112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</row>
    <row r="566" spans="1:21" ht="12.75" customHeight="1">
      <c r="A566" s="108"/>
      <c r="B566" s="108"/>
      <c r="C566" s="108"/>
      <c r="D566" s="123"/>
      <c r="E566" s="116"/>
      <c r="F566" s="116"/>
      <c r="G566" s="116"/>
      <c r="H566" s="117"/>
      <c r="I566" s="112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</row>
    <row r="567" spans="1:21" ht="12.75" customHeight="1">
      <c r="A567" s="108"/>
      <c r="B567" s="108"/>
      <c r="C567" s="108"/>
      <c r="D567" s="123"/>
      <c r="E567" s="116"/>
      <c r="F567" s="116"/>
      <c r="G567" s="116"/>
      <c r="H567" s="117"/>
      <c r="I567" s="112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</row>
    <row r="568" spans="1:21" ht="12.75" customHeight="1">
      <c r="A568" s="108"/>
      <c r="B568" s="108"/>
      <c r="C568" s="108"/>
      <c r="D568" s="123"/>
      <c r="E568" s="116"/>
      <c r="F568" s="116"/>
      <c r="G568" s="116"/>
      <c r="H568" s="117"/>
      <c r="I568" s="112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</row>
    <row r="569" spans="1:21" ht="12.75" customHeight="1">
      <c r="A569" s="108"/>
      <c r="B569" s="108"/>
      <c r="C569" s="108"/>
      <c r="D569" s="123"/>
      <c r="E569" s="116"/>
      <c r="F569" s="116"/>
      <c r="G569" s="116"/>
      <c r="H569" s="117"/>
      <c r="I569" s="112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</row>
    <row r="570" spans="1:21" ht="12.75" customHeight="1">
      <c r="A570" s="108"/>
      <c r="B570" s="108"/>
      <c r="C570" s="108"/>
      <c r="D570" s="123"/>
      <c r="E570" s="116"/>
      <c r="F570" s="116"/>
      <c r="G570" s="116"/>
      <c r="H570" s="117"/>
      <c r="I570" s="112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</row>
    <row r="571" spans="1:21" ht="12.75" customHeight="1">
      <c r="A571" s="108"/>
      <c r="B571" s="108"/>
      <c r="C571" s="108"/>
      <c r="D571" s="123"/>
      <c r="E571" s="116"/>
      <c r="F571" s="116"/>
      <c r="G571" s="116"/>
      <c r="H571" s="117"/>
      <c r="I571" s="112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</row>
    <row r="572" spans="1:21" ht="12.75" customHeight="1">
      <c r="A572" s="108"/>
      <c r="B572" s="108"/>
      <c r="C572" s="108"/>
      <c r="D572" s="123"/>
      <c r="E572" s="116"/>
      <c r="F572" s="116"/>
      <c r="G572" s="116"/>
      <c r="H572" s="117"/>
      <c r="I572" s="112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</row>
    <row r="573" spans="1:21" ht="12.75" customHeight="1">
      <c r="A573" s="108"/>
      <c r="B573" s="108"/>
      <c r="C573" s="108"/>
      <c r="D573" s="123"/>
      <c r="E573" s="116"/>
      <c r="F573" s="116"/>
      <c r="G573" s="116"/>
      <c r="H573" s="117"/>
      <c r="I573" s="112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</row>
    <row r="574" spans="1:21" ht="12.75" customHeight="1">
      <c r="A574" s="108"/>
      <c r="B574" s="108"/>
      <c r="C574" s="108"/>
      <c r="D574" s="123"/>
      <c r="E574" s="116"/>
      <c r="F574" s="116"/>
      <c r="G574" s="116"/>
      <c r="H574" s="117"/>
      <c r="I574" s="112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</row>
    <row r="575" spans="1:21" ht="12.75" customHeight="1">
      <c r="A575" s="108"/>
      <c r="B575" s="108"/>
      <c r="C575" s="108"/>
      <c r="D575" s="123"/>
      <c r="E575" s="116"/>
      <c r="F575" s="116"/>
      <c r="G575" s="116"/>
      <c r="H575" s="117"/>
      <c r="I575" s="112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</row>
    <row r="576" spans="1:21" ht="12.75" customHeight="1">
      <c r="A576" s="108"/>
      <c r="B576" s="108"/>
      <c r="C576" s="108"/>
      <c r="D576" s="123"/>
      <c r="E576" s="116"/>
      <c r="F576" s="116"/>
      <c r="G576" s="116"/>
      <c r="H576" s="117"/>
      <c r="I576" s="112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</row>
    <row r="577" spans="1:21" ht="12.75" customHeight="1">
      <c r="A577" s="108"/>
      <c r="B577" s="108"/>
      <c r="C577" s="108"/>
      <c r="D577" s="123"/>
      <c r="E577" s="116"/>
      <c r="F577" s="116"/>
      <c r="G577" s="116"/>
      <c r="H577" s="117"/>
      <c r="I577" s="112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</row>
    <row r="578" spans="1:21" ht="12.75" customHeight="1">
      <c r="A578" s="108"/>
      <c r="B578" s="108"/>
      <c r="C578" s="108"/>
      <c r="D578" s="123"/>
      <c r="E578" s="116"/>
      <c r="F578" s="116"/>
      <c r="G578" s="116"/>
      <c r="H578" s="117"/>
      <c r="I578" s="112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</row>
    <row r="579" spans="1:21" ht="12.75" customHeight="1">
      <c r="A579" s="108"/>
      <c r="B579" s="108"/>
      <c r="C579" s="108"/>
      <c r="D579" s="123"/>
      <c r="E579" s="116"/>
      <c r="F579" s="116"/>
      <c r="G579" s="116"/>
      <c r="H579" s="117"/>
      <c r="I579" s="112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</row>
    <row r="580" spans="1:21" ht="12.75" customHeight="1">
      <c r="A580" s="108"/>
      <c r="B580" s="108"/>
      <c r="C580" s="108"/>
      <c r="D580" s="123"/>
      <c r="E580" s="116"/>
      <c r="F580" s="116"/>
      <c r="G580" s="116"/>
      <c r="H580" s="117"/>
      <c r="I580" s="112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</row>
    <row r="581" spans="1:21" ht="12.75" customHeight="1">
      <c r="A581" s="108"/>
      <c r="B581" s="108"/>
      <c r="C581" s="108"/>
      <c r="D581" s="123"/>
      <c r="E581" s="116"/>
      <c r="F581" s="116"/>
      <c r="G581" s="116"/>
      <c r="H581" s="117"/>
      <c r="I581" s="112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</row>
    <row r="582" spans="1:21" ht="12.75" customHeight="1">
      <c r="A582" s="108"/>
      <c r="B582" s="108"/>
      <c r="C582" s="108"/>
      <c r="D582" s="123"/>
      <c r="E582" s="116"/>
      <c r="F582" s="116"/>
      <c r="G582" s="116"/>
      <c r="H582" s="117"/>
      <c r="I582" s="112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</row>
    <row r="583" spans="1:21" ht="12.75" customHeight="1">
      <c r="A583" s="108"/>
      <c r="B583" s="108"/>
      <c r="C583" s="108"/>
      <c r="D583" s="123"/>
      <c r="E583" s="116"/>
      <c r="F583" s="116"/>
      <c r="G583" s="116"/>
      <c r="H583" s="117"/>
      <c r="I583" s="112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</row>
    <row r="584" spans="1:21" ht="12.75" customHeight="1">
      <c r="A584" s="108"/>
      <c r="B584" s="108"/>
      <c r="C584" s="108"/>
      <c r="D584" s="123"/>
      <c r="E584" s="116"/>
      <c r="F584" s="116"/>
      <c r="G584" s="116"/>
      <c r="H584" s="117"/>
      <c r="I584" s="112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</row>
    <row r="585" spans="1:21" ht="12.75" customHeight="1">
      <c r="A585" s="108"/>
      <c r="B585" s="108"/>
      <c r="C585" s="108"/>
      <c r="D585" s="123"/>
      <c r="E585" s="116"/>
      <c r="F585" s="116"/>
      <c r="G585" s="116"/>
      <c r="H585" s="117"/>
      <c r="I585" s="112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</row>
    <row r="586" spans="1:21" ht="12.75" customHeight="1">
      <c r="A586" s="108"/>
      <c r="B586" s="108"/>
      <c r="C586" s="108"/>
      <c r="D586" s="123"/>
      <c r="E586" s="116"/>
      <c r="F586" s="116"/>
      <c r="G586" s="116"/>
      <c r="H586" s="117"/>
      <c r="I586" s="112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</row>
    <row r="587" spans="1:21" ht="12.75" customHeight="1">
      <c r="A587" s="108"/>
      <c r="B587" s="108"/>
      <c r="C587" s="108"/>
      <c r="D587" s="123"/>
      <c r="E587" s="116"/>
      <c r="F587" s="116"/>
      <c r="G587" s="116"/>
      <c r="H587" s="117"/>
      <c r="I587" s="112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</row>
    <row r="588" spans="1:21" ht="12.75" customHeight="1">
      <c r="A588" s="108"/>
      <c r="B588" s="108"/>
      <c r="C588" s="108"/>
      <c r="D588" s="123"/>
      <c r="E588" s="116"/>
      <c r="F588" s="116"/>
      <c r="G588" s="116"/>
      <c r="H588" s="117"/>
      <c r="I588" s="112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</row>
    <row r="589" spans="1:21" ht="12.75" customHeight="1">
      <c r="A589" s="108"/>
      <c r="B589" s="108"/>
      <c r="C589" s="108"/>
      <c r="D589" s="123"/>
      <c r="E589" s="116"/>
      <c r="F589" s="116"/>
      <c r="G589" s="116"/>
      <c r="H589" s="117"/>
      <c r="I589" s="112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</row>
    <row r="590" spans="1:21" ht="12.75" customHeight="1">
      <c r="A590" s="108"/>
      <c r="B590" s="108"/>
      <c r="C590" s="108"/>
      <c r="D590" s="123"/>
      <c r="E590" s="116"/>
      <c r="F590" s="116"/>
      <c r="G590" s="116"/>
      <c r="H590" s="117"/>
      <c r="I590" s="112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</row>
    <row r="591" spans="1:21" ht="12.75" customHeight="1">
      <c r="A591" s="108"/>
      <c r="B591" s="108"/>
      <c r="C591" s="108"/>
      <c r="D591" s="123"/>
      <c r="E591" s="116"/>
      <c r="F591" s="116"/>
      <c r="G591" s="116"/>
      <c r="H591" s="117"/>
      <c r="I591" s="112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</row>
    <row r="592" spans="1:21" ht="12.75" customHeight="1">
      <c r="A592" s="108"/>
      <c r="B592" s="108"/>
      <c r="C592" s="108"/>
      <c r="D592" s="123"/>
      <c r="E592" s="116"/>
      <c r="F592" s="116"/>
      <c r="G592" s="116"/>
      <c r="H592" s="117"/>
      <c r="I592" s="112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</row>
    <row r="593" spans="1:21" ht="12.75" customHeight="1">
      <c r="A593" s="108"/>
      <c r="B593" s="108"/>
      <c r="C593" s="108"/>
      <c r="D593" s="123"/>
      <c r="E593" s="116"/>
      <c r="F593" s="116"/>
      <c r="G593" s="116"/>
      <c r="H593" s="117"/>
      <c r="I593" s="112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</row>
    <row r="594" spans="1:21" ht="12.75" customHeight="1">
      <c r="A594" s="108"/>
      <c r="B594" s="108"/>
      <c r="C594" s="108"/>
      <c r="D594" s="123"/>
      <c r="E594" s="116"/>
      <c r="F594" s="116"/>
      <c r="G594" s="116"/>
      <c r="H594" s="117"/>
      <c r="I594" s="112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</row>
    <row r="595" spans="1:21" ht="12.75" customHeight="1">
      <c r="A595" s="108"/>
      <c r="B595" s="108"/>
      <c r="C595" s="108"/>
      <c r="D595" s="123"/>
      <c r="E595" s="116"/>
      <c r="F595" s="116"/>
      <c r="G595" s="116"/>
      <c r="H595" s="117"/>
      <c r="I595" s="112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</row>
    <row r="596" spans="1:21" ht="12.75" customHeight="1">
      <c r="A596" s="108"/>
      <c r="B596" s="108"/>
      <c r="C596" s="108"/>
      <c r="D596" s="123"/>
      <c r="E596" s="116"/>
      <c r="F596" s="116"/>
      <c r="G596" s="116"/>
      <c r="H596" s="117"/>
      <c r="I596" s="112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</row>
    <row r="597" spans="1:21" ht="12.75" customHeight="1">
      <c r="A597" s="108"/>
      <c r="B597" s="108"/>
      <c r="C597" s="108"/>
      <c r="D597" s="123"/>
      <c r="E597" s="116"/>
      <c r="F597" s="116"/>
      <c r="G597" s="116"/>
      <c r="H597" s="117"/>
      <c r="I597" s="112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</row>
    <row r="598" spans="1:21" ht="12.75" customHeight="1">
      <c r="A598" s="108"/>
      <c r="B598" s="108"/>
      <c r="C598" s="108"/>
      <c r="D598" s="123"/>
      <c r="E598" s="116"/>
      <c r="F598" s="116"/>
      <c r="G598" s="116"/>
      <c r="H598" s="117"/>
      <c r="I598" s="112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</row>
    <row r="599" spans="1:21" ht="12.75" customHeight="1">
      <c r="A599" s="108"/>
      <c r="B599" s="108"/>
      <c r="C599" s="108"/>
      <c r="D599" s="123"/>
      <c r="E599" s="116"/>
      <c r="F599" s="116"/>
      <c r="G599" s="116"/>
      <c r="H599" s="117"/>
      <c r="I599" s="112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</row>
    <row r="600" spans="1:21" ht="12.75" customHeight="1">
      <c r="A600" s="108"/>
      <c r="B600" s="108"/>
      <c r="C600" s="108"/>
      <c r="D600" s="123"/>
      <c r="E600" s="116"/>
      <c r="F600" s="116"/>
      <c r="G600" s="116"/>
      <c r="H600" s="117"/>
      <c r="I600" s="112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</row>
    <row r="601" spans="1:21" ht="12.75" customHeight="1">
      <c r="A601" s="108"/>
      <c r="B601" s="108"/>
      <c r="C601" s="108"/>
      <c r="D601" s="123"/>
      <c r="E601" s="116"/>
      <c r="F601" s="116"/>
      <c r="G601" s="116"/>
      <c r="H601" s="117"/>
      <c r="I601" s="112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</row>
    <row r="602" spans="1:21" ht="12.75" customHeight="1">
      <c r="A602" s="108"/>
      <c r="B602" s="108"/>
      <c r="C602" s="108"/>
      <c r="D602" s="123"/>
      <c r="E602" s="116"/>
      <c r="F602" s="116"/>
      <c r="G602" s="116"/>
      <c r="H602" s="117"/>
      <c r="I602" s="112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</row>
    <row r="603" spans="1:21" ht="12.75" customHeight="1">
      <c r="A603" s="108"/>
      <c r="B603" s="108"/>
      <c r="C603" s="108"/>
      <c r="D603" s="123"/>
      <c r="E603" s="116"/>
      <c r="F603" s="116"/>
      <c r="G603" s="116"/>
      <c r="H603" s="117"/>
      <c r="I603" s="112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</row>
    <row r="604" spans="1:21" ht="12.75" customHeight="1">
      <c r="A604" s="108"/>
      <c r="B604" s="108"/>
      <c r="C604" s="108"/>
      <c r="D604" s="123"/>
      <c r="E604" s="116"/>
      <c r="F604" s="116"/>
      <c r="G604" s="116"/>
      <c r="H604" s="117"/>
      <c r="I604" s="112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</row>
    <row r="605" spans="1:21" ht="12.75" customHeight="1">
      <c r="A605" s="108"/>
      <c r="B605" s="108"/>
      <c r="C605" s="108"/>
      <c r="D605" s="123"/>
      <c r="E605" s="116"/>
      <c r="F605" s="116"/>
      <c r="G605" s="116"/>
      <c r="H605" s="117"/>
      <c r="I605" s="112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</row>
    <row r="606" spans="1:21" ht="12.75" customHeight="1">
      <c r="A606" s="108"/>
      <c r="B606" s="108"/>
      <c r="C606" s="108"/>
      <c r="D606" s="123"/>
      <c r="E606" s="116"/>
      <c r="F606" s="116"/>
      <c r="G606" s="116"/>
      <c r="H606" s="117"/>
      <c r="I606" s="112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</row>
    <row r="607" spans="1:21" ht="12.75" customHeight="1">
      <c r="A607" s="108"/>
      <c r="B607" s="108"/>
      <c r="C607" s="108"/>
      <c r="D607" s="123"/>
      <c r="E607" s="116"/>
      <c r="F607" s="116"/>
      <c r="G607" s="116"/>
      <c r="H607" s="117"/>
      <c r="I607" s="112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</row>
    <row r="608" spans="1:21" ht="12.75" customHeight="1">
      <c r="A608" s="108"/>
      <c r="B608" s="108"/>
      <c r="C608" s="108"/>
      <c r="D608" s="123"/>
      <c r="E608" s="116"/>
      <c r="F608" s="116"/>
      <c r="G608" s="116"/>
      <c r="H608" s="117"/>
      <c r="I608" s="112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</row>
    <row r="609" spans="1:21" ht="12.75" customHeight="1">
      <c r="A609" s="108"/>
      <c r="B609" s="108"/>
      <c r="C609" s="108"/>
      <c r="D609" s="123"/>
      <c r="E609" s="116"/>
      <c r="F609" s="116"/>
      <c r="G609" s="116"/>
      <c r="H609" s="117"/>
      <c r="I609" s="112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</row>
    <row r="610" spans="1:21" ht="12.75" customHeight="1">
      <c r="A610" s="108"/>
      <c r="B610" s="108"/>
      <c r="C610" s="108"/>
      <c r="D610" s="123"/>
      <c r="E610" s="116"/>
      <c r="F610" s="116"/>
      <c r="G610" s="116"/>
      <c r="H610" s="117"/>
      <c r="I610" s="112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</row>
    <row r="611" spans="1:21" ht="12.75" customHeight="1">
      <c r="A611" s="108"/>
      <c r="B611" s="108"/>
      <c r="C611" s="108"/>
      <c r="D611" s="123"/>
      <c r="E611" s="116"/>
      <c r="F611" s="116"/>
      <c r="G611" s="116"/>
      <c r="H611" s="117"/>
      <c r="I611" s="112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</row>
    <row r="612" spans="1:21" ht="12.75" customHeight="1">
      <c r="A612" s="108"/>
      <c r="B612" s="108"/>
      <c r="C612" s="108"/>
      <c r="D612" s="123"/>
      <c r="E612" s="116"/>
      <c r="F612" s="116"/>
      <c r="G612" s="116"/>
      <c r="H612" s="117"/>
      <c r="I612" s="112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</row>
    <row r="613" spans="1:21" ht="12.75" customHeight="1">
      <c r="A613" s="108"/>
      <c r="B613" s="108"/>
      <c r="C613" s="108"/>
      <c r="D613" s="123"/>
      <c r="E613" s="116"/>
      <c r="F613" s="116"/>
      <c r="G613" s="116"/>
      <c r="H613" s="117"/>
      <c r="I613" s="112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</row>
    <row r="614" spans="1:21" ht="12.75" customHeight="1">
      <c r="A614" s="108"/>
      <c r="B614" s="108"/>
      <c r="C614" s="108"/>
      <c r="D614" s="123"/>
      <c r="E614" s="116"/>
      <c r="F614" s="116"/>
      <c r="G614" s="116"/>
      <c r="H614" s="117"/>
      <c r="I614" s="112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</row>
    <row r="615" spans="1:21" ht="12.75" customHeight="1">
      <c r="A615" s="108"/>
      <c r="B615" s="108"/>
      <c r="C615" s="108"/>
      <c r="D615" s="123"/>
      <c r="E615" s="116"/>
      <c r="F615" s="116"/>
      <c r="G615" s="116"/>
      <c r="H615" s="117"/>
      <c r="I615" s="112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</row>
    <row r="616" spans="1:21" ht="12.75" customHeight="1">
      <c r="A616" s="108"/>
      <c r="B616" s="108"/>
      <c r="C616" s="108"/>
      <c r="D616" s="123"/>
      <c r="E616" s="116"/>
      <c r="F616" s="116"/>
      <c r="G616" s="116"/>
      <c r="H616" s="117"/>
      <c r="I616" s="112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</row>
    <row r="617" spans="1:21" ht="12.75" customHeight="1">
      <c r="A617" s="108"/>
      <c r="B617" s="108"/>
      <c r="C617" s="108"/>
      <c r="D617" s="123"/>
      <c r="E617" s="116"/>
      <c r="F617" s="116"/>
      <c r="G617" s="116"/>
      <c r="H617" s="117"/>
      <c r="I617" s="112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</row>
    <row r="618" spans="1:21" ht="12.75" customHeight="1">
      <c r="A618" s="108"/>
      <c r="B618" s="108"/>
      <c r="C618" s="108"/>
      <c r="D618" s="123"/>
      <c r="E618" s="116"/>
      <c r="F618" s="116"/>
      <c r="G618" s="116"/>
      <c r="H618" s="117"/>
      <c r="I618" s="112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</row>
    <row r="619" spans="1:21" ht="12.75" customHeight="1">
      <c r="A619" s="108"/>
      <c r="B619" s="108"/>
      <c r="C619" s="108"/>
      <c r="D619" s="123"/>
      <c r="E619" s="116"/>
      <c r="F619" s="116"/>
      <c r="G619" s="116"/>
      <c r="H619" s="117"/>
      <c r="I619" s="112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</row>
    <row r="620" spans="1:21" ht="12.75" customHeight="1">
      <c r="A620" s="108"/>
      <c r="B620" s="108"/>
      <c r="C620" s="108"/>
      <c r="D620" s="123"/>
      <c r="E620" s="116"/>
      <c r="F620" s="116"/>
      <c r="G620" s="116"/>
      <c r="H620" s="117"/>
      <c r="I620" s="112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</row>
    <row r="621" spans="1:21" ht="12.75" customHeight="1">
      <c r="A621" s="108"/>
      <c r="B621" s="108"/>
      <c r="C621" s="108"/>
      <c r="D621" s="123"/>
      <c r="E621" s="116"/>
      <c r="F621" s="116"/>
      <c r="G621" s="116"/>
      <c r="H621" s="117"/>
      <c r="I621" s="112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</row>
    <row r="622" spans="1:21" ht="12.75" customHeight="1">
      <c r="A622" s="108"/>
      <c r="B622" s="108"/>
      <c r="C622" s="108"/>
      <c r="D622" s="123"/>
      <c r="E622" s="116"/>
      <c r="F622" s="116"/>
      <c r="G622" s="116"/>
      <c r="H622" s="117"/>
      <c r="I622" s="112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</row>
    <row r="623" spans="1:21" ht="12.75" customHeight="1">
      <c r="A623" s="108"/>
      <c r="B623" s="108"/>
      <c r="C623" s="108"/>
      <c r="D623" s="123"/>
      <c r="E623" s="116"/>
      <c r="F623" s="116"/>
      <c r="G623" s="116"/>
      <c r="H623" s="117"/>
      <c r="I623" s="112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</row>
    <row r="624" spans="1:21" ht="12.75" customHeight="1">
      <c r="A624" s="108"/>
      <c r="B624" s="108"/>
      <c r="C624" s="108"/>
      <c r="D624" s="123"/>
      <c r="E624" s="116"/>
      <c r="F624" s="116"/>
      <c r="G624" s="116"/>
      <c r="H624" s="117"/>
      <c r="I624" s="112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</row>
    <row r="625" spans="1:21" ht="12.75" customHeight="1">
      <c r="A625" s="108"/>
      <c r="B625" s="108"/>
      <c r="C625" s="108"/>
      <c r="D625" s="123"/>
      <c r="E625" s="116"/>
      <c r="F625" s="116"/>
      <c r="G625" s="116"/>
      <c r="H625" s="117"/>
      <c r="I625" s="112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</row>
    <row r="626" spans="1:21" ht="12.75" customHeight="1">
      <c r="A626" s="108"/>
      <c r="B626" s="108"/>
      <c r="C626" s="108"/>
      <c r="D626" s="123"/>
      <c r="E626" s="116"/>
      <c r="F626" s="116"/>
      <c r="G626" s="116"/>
      <c r="H626" s="117"/>
      <c r="I626" s="112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</row>
    <row r="627" spans="1:21" ht="12.75" customHeight="1">
      <c r="A627" s="108"/>
      <c r="B627" s="108"/>
      <c r="C627" s="108"/>
      <c r="D627" s="123"/>
      <c r="E627" s="116"/>
      <c r="F627" s="116"/>
      <c r="G627" s="116"/>
      <c r="H627" s="117"/>
      <c r="I627" s="112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</row>
    <row r="628" spans="1:21" ht="12.75" customHeight="1">
      <c r="A628" s="108"/>
      <c r="B628" s="108"/>
      <c r="C628" s="108"/>
      <c r="D628" s="123"/>
      <c r="E628" s="116"/>
      <c r="F628" s="116"/>
      <c r="G628" s="116"/>
      <c r="H628" s="117"/>
      <c r="I628" s="112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</row>
    <row r="629" spans="1:21" ht="12.75" customHeight="1">
      <c r="A629" s="108"/>
      <c r="B629" s="108"/>
      <c r="C629" s="108"/>
      <c r="D629" s="123"/>
      <c r="E629" s="116"/>
      <c r="F629" s="116"/>
      <c r="G629" s="116"/>
      <c r="H629" s="117"/>
      <c r="I629" s="112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</row>
    <row r="630" spans="1:21" ht="12.75" customHeight="1">
      <c r="A630" s="108"/>
      <c r="B630" s="108"/>
      <c r="C630" s="108"/>
      <c r="D630" s="123"/>
      <c r="E630" s="116"/>
      <c r="F630" s="116"/>
      <c r="G630" s="116"/>
      <c r="H630" s="117"/>
      <c r="I630" s="112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</row>
    <row r="631" spans="1:21" ht="12.75" customHeight="1">
      <c r="A631" s="108"/>
      <c r="B631" s="108"/>
      <c r="C631" s="108"/>
      <c r="D631" s="123"/>
      <c r="E631" s="116"/>
      <c r="F631" s="116"/>
      <c r="G631" s="116"/>
      <c r="H631" s="117"/>
      <c r="I631" s="112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</row>
    <row r="632" spans="1:21" ht="12.75" customHeight="1">
      <c r="A632" s="108"/>
      <c r="B632" s="108"/>
      <c r="C632" s="108"/>
      <c r="D632" s="123"/>
      <c r="E632" s="116"/>
      <c r="F632" s="116"/>
      <c r="G632" s="116"/>
      <c r="H632" s="117"/>
      <c r="I632" s="112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</row>
    <row r="633" spans="1:21" ht="12.75" customHeight="1">
      <c r="A633" s="108"/>
      <c r="B633" s="108"/>
      <c r="C633" s="108"/>
      <c r="D633" s="123"/>
      <c r="E633" s="116"/>
      <c r="F633" s="116"/>
      <c r="G633" s="116"/>
      <c r="H633" s="117"/>
      <c r="I633" s="112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</row>
    <row r="634" spans="1:21" ht="12.75" customHeight="1">
      <c r="A634" s="108"/>
      <c r="B634" s="108"/>
      <c r="C634" s="108"/>
      <c r="D634" s="123"/>
      <c r="E634" s="116"/>
      <c r="F634" s="116"/>
      <c r="G634" s="116"/>
      <c r="H634" s="117"/>
      <c r="I634" s="112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</row>
    <row r="635" spans="1:21" ht="12.75" customHeight="1">
      <c r="A635" s="108"/>
      <c r="B635" s="108"/>
      <c r="C635" s="108"/>
      <c r="D635" s="123"/>
      <c r="E635" s="116"/>
      <c r="F635" s="116"/>
      <c r="G635" s="116"/>
      <c r="H635" s="117"/>
      <c r="I635" s="112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</row>
    <row r="636" spans="1:21" ht="12.75" customHeight="1">
      <c r="A636" s="108"/>
      <c r="B636" s="108"/>
      <c r="C636" s="108"/>
      <c r="D636" s="123"/>
      <c r="E636" s="116"/>
      <c r="F636" s="116"/>
      <c r="G636" s="116"/>
      <c r="H636" s="117"/>
      <c r="I636" s="112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</row>
    <row r="637" spans="1:21" ht="12.75" customHeight="1">
      <c r="A637" s="108"/>
      <c r="B637" s="108"/>
      <c r="C637" s="108"/>
      <c r="D637" s="123"/>
      <c r="E637" s="116"/>
      <c r="F637" s="116"/>
      <c r="G637" s="116"/>
      <c r="H637" s="117"/>
      <c r="I637" s="112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</row>
    <row r="638" spans="1:21" ht="12.75" customHeight="1">
      <c r="A638" s="108"/>
      <c r="B638" s="108"/>
      <c r="C638" s="108"/>
      <c r="D638" s="123"/>
      <c r="E638" s="116"/>
      <c r="F638" s="116"/>
      <c r="G638" s="116"/>
      <c r="H638" s="117"/>
      <c r="I638" s="112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</row>
    <row r="639" spans="1:21" ht="12.75" customHeight="1">
      <c r="A639" s="108"/>
      <c r="B639" s="108"/>
      <c r="C639" s="108"/>
      <c r="D639" s="123"/>
      <c r="E639" s="116"/>
      <c r="F639" s="116"/>
      <c r="G639" s="116"/>
      <c r="H639" s="117"/>
      <c r="I639" s="112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</row>
    <row r="640" spans="1:21" ht="12.75" customHeight="1">
      <c r="A640" s="108"/>
      <c r="B640" s="108"/>
      <c r="C640" s="108"/>
      <c r="D640" s="123"/>
      <c r="E640" s="116"/>
      <c r="F640" s="116"/>
      <c r="G640" s="116"/>
      <c r="H640" s="117"/>
      <c r="I640" s="112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</row>
    <row r="641" spans="1:21" ht="12.75" customHeight="1">
      <c r="A641" s="108"/>
      <c r="B641" s="108"/>
      <c r="C641" s="108"/>
      <c r="D641" s="123"/>
      <c r="E641" s="116"/>
      <c r="F641" s="116"/>
      <c r="G641" s="116"/>
      <c r="H641" s="117"/>
      <c r="I641" s="112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</row>
    <row r="642" spans="1:21" ht="12.75" customHeight="1">
      <c r="A642" s="108"/>
      <c r="B642" s="108"/>
      <c r="C642" s="108"/>
      <c r="D642" s="123"/>
      <c r="E642" s="116"/>
      <c r="F642" s="116"/>
      <c r="G642" s="116"/>
      <c r="H642" s="117"/>
      <c r="I642" s="112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</row>
    <row r="643" spans="1:21" ht="12.75" customHeight="1">
      <c r="A643" s="108"/>
      <c r="B643" s="108"/>
      <c r="C643" s="108"/>
      <c r="D643" s="123"/>
      <c r="E643" s="116"/>
      <c r="F643" s="116"/>
      <c r="G643" s="116"/>
      <c r="H643" s="117"/>
      <c r="I643" s="112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</row>
    <row r="644" spans="1:21" ht="12.75" customHeight="1">
      <c r="A644" s="108"/>
      <c r="B644" s="108"/>
      <c r="C644" s="108"/>
      <c r="D644" s="123"/>
      <c r="E644" s="116"/>
      <c r="F644" s="116"/>
      <c r="G644" s="116"/>
      <c r="H644" s="117"/>
      <c r="I644" s="112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</row>
    <row r="645" spans="1:21" ht="12.75" customHeight="1">
      <c r="A645" s="108"/>
      <c r="B645" s="108"/>
      <c r="C645" s="108"/>
      <c r="D645" s="123"/>
      <c r="E645" s="116"/>
      <c r="F645" s="116"/>
      <c r="G645" s="116"/>
      <c r="H645" s="117"/>
      <c r="I645" s="112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</row>
    <row r="646" spans="1:21" ht="12.75" customHeight="1">
      <c r="A646" s="108"/>
      <c r="B646" s="108"/>
      <c r="C646" s="108"/>
      <c r="D646" s="123"/>
      <c r="E646" s="116"/>
      <c r="F646" s="116"/>
      <c r="G646" s="116"/>
      <c r="H646" s="117"/>
      <c r="I646" s="112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</row>
    <row r="647" spans="1:21" ht="12.75" customHeight="1">
      <c r="A647" s="108"/>
      <c r="B647" s="108"/>
      <c r="C647" s="108"/>
      <c r="D647" s="123"/>
      <c r="E647" s="116"/>
      <c r="F647" s="116"/>
      <c r="G647" s="116"/>
      <c r="H647" s="117"/>
      <c r="I647" s="112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</row>
    <row r="648" spans="1:21" ht="12.75" customHeight="1">
      <c r="A648" s="108"/>
      <c r="B648" s="108"/>
      <c r="C648" s="108"/>
      <c r="D648" s="123"/>
      <c r="E648" s="116"/>
      <c r="F648" s="116"/>
      <c r="G648" s="116"/>
      <c r="H648" s="117"/>
      <c r="I648" s="112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</row>
    <row r="649" spans="1:21" ht="12.75" customHeight="1">
      <c r="A649" s="108"/>
      <c r="B649" s="108"/>
      <c r="C649" s="108"/>
      <c r="D649" s="123"/>
      <c r="E649" s="116"/>
      <c r="F649" s="116"/>
      <c r="G649" s="116"/>
      <c r="H649" s="117"/>
      <c r="I649" s="112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</row>
    <row r="650" spans="1:21" ht="12.75" customHeight="1">
      <c r="A650" s="108"/>
      <c r="B650" s="108"/>
      <c r="C650" s="108"/>
      <c r="D650" s="123"/>
      <c r="E650" s="116"/>
      <c r="F650" s="116"/>
      <c r="G650" s="116"/>
      <c r="H650" s="117"/>
      <c r="I650" s="112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</row>
    <row r="651" spans="1:21" ht="12.75" customHeight="1">
      <c r="A651" s="108"/>
      <c r="B651" s="108"/>
      <c r="C651" s="108"/>
      <c r="D651" s="123"/>
      <c r="E651" s="116"/>
      <c r="F651" s="116"/>
      <c r="G651" s="116"/>
      <c r="H651" s="117"/>
      <c r="I651" s="112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</row>
    <row r="652" spans="1:21" ht="12.75" customHeight="1">
      <c r="A652" s="108"/>
      <c r="B652" s="108"/>
      <c r="C652" s="108"/>
      <c r="D652" s="123"/>
      <c r="E652" s="116"/>
      <c r="F652" s="116"/>
      <c r="G652" s="116"/>
      <c r="H652" s="117"/>
      <c r="I652" s="112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</row>
    <row r="653" spans="1:21" ht="12.75" customHeight="1">
      <c r="A653" s="108"/>
      <c r="B653" s="108"/>
      <c r="C653" s="108"/>
      <c r="D653" s="123"/>
      <c r="E653" s="116"/>
      <c r="F653" s="116"/>
      <c r="G653" s="116"/>
      <c r="H653" s="117"/>
      <c r="I653" s="112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</row>
    <row r="654" spans="1:21" ht="12.75" customHeight="1">
      <c r="A654" s="108"/>
      <c r="B654" s="108"/>
      <c r="C654" s="108"/>
      <c r="D654" s="123"/>
      <c r="E654" s="116"/>
      <c r="F654" s="116"/>
      <c r="G654" s="116"/>
      <c r="H654" s="117"/>
      <c r="I654" s="112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</row>
    <row r="655" spans="1:21" ht="12.75" customHeight="1">
      <c r="A655" s="108"/>
      <c r="B655" s="108"/>
      <c r="C655" s="108"/>
      <c r="D655" s="123"/>
      <c r="E655" s="116"/>
      <c r="F655" s="116"/>
      <c r="G655" s="116"/>
      <c r="H655" s="117"/>
      <c r="I655" s="112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</row>
    <row r="656" spans="1:21" ht="12.75" customHeight="1">
      <c r="A656" s="108"/>
      <c r="B656" s="108"/>
      <c r="C656" s="108"/>
      <c r="D656" s="123"/>
      <c r="E656" s="116"/>
      <c r="F656" s="116"/>
      <c r="G656" s="116"/>
      <c r="H656" s="117"/>
      <c r="I656" s="112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</row>
    <row r="657" spans="1:21" ht="12.75" customHeight="1">
      <c r="A657" s="108"/>
      <c r="B657" s="108"/>
      <c r="C657" s="108"/>
      <c r="D657" s="123"/>
      <c r="E657" s="116"/>
      <c r="F657" s="116"/>
      <c r="G657" s="116"/>
      <c r="H657" s="117"/>
      <c r="I657" s="112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</row>
    <row r="658" spans="1:21" ht="12.75" customHeight="1">
      <c r="A658" s="108"/>
      <c r="B658" s="108"/>
      <c r="C658" s="108"/>
      <c r="D658" s="123"/>
      <c r="E658" s="116"/>
      <c r="F658" s="116"/>
      <c r="G658" s="116"/>
      <c r="H658" s="117"/>
      <c r="I658" s="112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</row>
    <row r="659" spans="1:21" ht="12.75" customHeight="1">
      <c r="A659" s="108"/>
      <c r="B659" s="108"/>
      <c r="C659" s="108"/>
      <c r="D659" s="123"/>
      <c r="E659" s="116"/>
      <c r="F659" s="116"/>
      <c r="G659" s="116"/>
      <c r="H659" s="117"/>
      <c r="I659" s="112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</row>
    <row r="660" spans="1:21" ht="12.75" customHeight="1">
      <c r="A660" s="108"/>
      <c r="B660" s="108"/>
      <c r="C660" s="108"/>
      <c r="D660" s="123"/>
      <c r="E660" s="116"/>
      <c r="F660" s="116"/>
      <c r="G660" s="116"/>
      <c r="H660" s="117"/>
      <c r="I660" s="112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</row>
    <row r="661" spans="1:21" ht="12.75" customHeight="1">
      <c r="A661" s="108"/>
      <c r="B661" s="108"/>
      <c r="C661" s="108"/>
      <c r="D661" s="123"/>
      <c r="E661" s="116"/>
      <c r="F661" s="116"/>
      <c r="G661" s="116"/>
      <c r="H661" s="117"/>
      <c r="I661" s="112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</row>
    <row r="662" spans="1:21" ht="12.75" customHeight="1">
      <c r="A662" s="108"/>
      <c r="B662" s="108"/>
      <c r="C662" s="108"/>
      <c r="D662" s="123"/>
      <c r="E662" s="116"/>
      <c r="F662" s="116"/>
      <c r="G662" s="116"/>
      <c r="H662" s="117"/>
      <c r="I662" s="112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</row>
    <row r="663" spans="1:21" ht="12.75" customHeight="1">
      <c r="A663" s="108"/>
      <c r="B663" s="108"/>
      <c r="C663" s="108"/>
      <c r="D663" s="123"/>
      <c r="E663" s="116"/>
      <c r="F663" s="116"/>
      <c r="G663" s="116"/>
      <c r="H663" s="117"/>
      <c r="I663" s="112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</row>
    <row r="664" spans="1:21" ht="12.75" customHeight="1">
      <c r="A664" s="108"/>
      <c r="B664" s="108"/>
      <c r="C664" s="108"/>
      <c r="D664" s="123"/>
      <c r="E664" s="116"/>
      <c r="F664" s="116"/>
      <c r="G664" s="116"/>
      <c r="H664" s="117"/>
      <c r="I664" s="112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</row>
    <row r="665" spans="1:21" ht="12.75" customHeight="1">
      <c r="A665" s="108"/>
      <c r="B665" s="108"/>
      <c r="C665" s="108"/>
      <c r="D665" s="123"/>
      <c r="E665" s="116"/>
      <c r="F665" s="116"/>
      <c r="G665" s="116"/>
      <c r="H665" s="117"/>
      <c r="I665" s="112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</row>
    <row r="666" spans="1:21" ht="12.75" customHeight="1">
      <c r="A666" s="108"/>
      <c r="B666" s="108"/>
      <c r="C666" s="108"/>
      <c r="D666" s="123"/>
      <c r="E666" s="116"/>
      <c r="F666" s="116"/>
      <c r="G666" s="116"/>
      <c r="H666" s="117"/>
      <c r="I666" s="112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</row>
    <row r="667" spans="1:21" ht="12.75" customHeight="1">
      <c r="A667" s="108"/>
      <c r="B667" s="108"/>
      <c r="C667" s="108"/>
      <c r="D667" s="123"/>
      <c r="E667" s="116"/>
      <c r="F667" s="116"/>
      <c r="G667" s="116"/>
      <c r="H667" s="117"/>
      <c r="I667" s="112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</row>
    <row r="668" spans="1:21" ht="12.75" customHeight="1">
      <c r="A668" s="108"/>
      <c r="B668" s="108"/>
      <c r="C668" s="108"/>
      <c r="D668" s="123"/>
      <c r="E668" s="116"/>
      <c r="F668" s="116"/>
      <c r="G668" s="116"/>
      <c r="H668" s="117"/>
      <c r="I668" s="112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</row>
    <row r="669" spans="1:21" ht="12.75" customHeight="1">
      <c r="A669" s="108"/>
      <c r="B669" s="108"/>
      <c r="C669" s="108"/>
      <c r="D669" s="123"/>
      <c r="E669" s="116"/>
      <c r="F669" s="116"/>
      <c r="G669" s="116"/>
      <c r="H669" s="117"/>
      <c r="I669" s="112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</row>
    <row r="670" spans="1:21" ht="12.75" customHeight="1">
      <c r="A670" s="108"/>
      <c r="B670" s="108"/>
      <c r="C670" s="108"/>
      <c r="D670" s="123"/>
      <c r="E670" s="116"/>
      <c r="F670" s="116"/>
      <c r="G670" s="116"/>
      <c r="H670" s="117"/>
      <c r="I670" s="112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</row>
    <row r="671" spans="1:21" ht="12.75" customHeight="1">
      <c r="A671" s="108"/>
      <c r="B671" s="108"/>
      <c r="C671" s="108"/>
      <c r="D671" s="123"/>
      <c r="E671" s="116"/>
      <c r="F671" s="116"/>
      <c r="G671" s="116"/>
      <c r="H671" s="117"/>
      <c r="I671" s="112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</row>
    <row r="672" spans="1:21" ht="12.75" customHeight="1">
      <c r="A672" s="108"/>
      <c r="B672" s="108"/>
      <c r="C672" s="108"/>
      <c r="D672" s="123"/>
      <c r="E672" s="116"/>
      <c r="F672" s="116"/>
      <c r="G672" s="116"/>
      <c r="H672" s="117"/>
      <c r="I672" s="112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</row>
    <row r="673" spans="1:21" ht="12.75" customHeight="1">
      <c r="A673" s="108"/>
      <c r="B673" s="108"/>
      <c r="C673" s="108"/>
      <c r="D673" s="123"/>
      <c r="E673" s="116"/>
      <c r="F673" s="116"/>
      <c r="G673" s="116"/>
      <c r="H673" s="117"/>
      <c r="I673" s="112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</row>
    <row r="674" spans="1:21" ht="12.75" customHeight="1">
      <c r="A674" s="108"/>
      <c r="B674" s="108"/>
      <c r="C674" s="108"/>
      <c r="D674" s="123"/>
      <c r="E674" s="116"/>
      <c r="F674" s="116"/>
      <c r="G674" s="116"/>
      <c r="H674" s="117"/>
      <c r="I674" s="112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</row>
    <row r="675" spans="1:21" ht="12.75" customHeight="1">
      <c r="A675" s="108"/>
      <c r="B675" s="108"/>
      <c r="C675" s="108"/>
      <c r="D675" s="123"/>
      <c r="E675" s="116"/>
      <c r="F675" s="116"/>
      <c r="G675" s="116"/>
      <c r="H675" s="117"/>
      <c r="I675" s="112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</row>
    <row r="676" spans="1:21" ht="12.75" customHeight="1">
      <c r="A676" s="108"/>
      <c r="B676" s="108"/>
      <c r="C676" s="108"/>
      <c r="D676" s="123"/>
      <c r="E676" s="116"/>
      <c r="F676" s="116"/>
      <c r="G676" s="116"/>
      <c r="H676" s="117"/>
      <c r="I676" s="112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</row>
    <row r="677" spans="1:21" ht="12.75" customHeight="1">
      <c r="A677" s="108"/>
      <c r="B677" s="108"/>
      <c r="C677" s="108"/>
      <c r="D677" s="123"/>
      <c r="E677" s="116"/>
      <c r="F677" s="116"/>
      <c r="G677" s="116"/>
      <c r="H677" s="117"/>
      <c r="I677" s="112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</row>
    <row r="678" spans="1:21" ht="12.75" customHeight="1">
      <c r="A678" s="108"/>
      <c r="B678" s="108"/>
      <c r="C678" s="108"/>
      <c r="D678" s="123"/>
      <c r="E678" s="116"/>
      <c r="F678" s="116"/>
      <c r="G678" s="116"/>
      <c r="H678" s="117"/>
      <c r="I678" s="112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</row>
    <row r="679" spans="1:21" ht="12.75" customHeight="1">
      <c r="A679" s="108"/>
      <c r="B679" s="108"/>
      <c r="C679" s="108"/>
      <c r="D679" s="123"/>
      <c r="E679" s="116"/>
      <c r="F679" s="116"/>
      <c r="G679" s="116"/>
      <c r="H679" s="117"/>
      <c r="I679" s="112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</row>
    <row r="680" spans="1:21" ht="12.75" customHeight="1">
      <c r="A680" s="108"/>
      <c r="B680" s="108"/>
      <c r="C680" s="108"/>
      <c r="D680" s="123"/>
      <c r="E680" s="116"/>
      <c r="F680" s="116"/>
      <c r="G680" s="116"/>
      <c r="H680" s="117"/>
      <c r="I680" s="112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</row>
    <row r="681" spans="1:21" ht="12.75" customHeight="1">
      <c r="A681" s="108"/>
      <c r="B681" s="108"/>
      <c r="C681" s="108"/>
      <c r="D681" s="123"/>
      <c r="E681" s="116"/>
      <c r="F681" s="116"/>
      <c r="G681" s="116"/>
      <c r="H681" s="117"/>
      <c r="I681" s="112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</row>
    <row r="682" spans="1:21" ht="12.75" customHeight="1">
      <c r="A682" s="108"/>
      <c r="B682" s="108"/>
      <c r="C682" s="108"/>
      <c r="D682" s="123"/>
      <c r="E682" s="116"/>
      <c r="F682" s="116"/>
      <c r="G682" s="116"/>
      <c r="H682" s="117"/>
      <c r="I682" s="112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</row>
    <row r="683" spans="1:21" ht="12.75" customHeight="1">
      <c r="A683" s="108"/>
      <c r="B683" s="108"/>
      <c r="C683" s="108"/>
      <c r="D683" s="123"/>
      <c r="E683" s="116"/>
      <c r="F683" s="116"/>
      <c r="G683" s="116"/>
      <c r="H683" s="117"/>
      <c r="I683" s="112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</row>
    <row r="684" spans="1:21" ht="12.75" customHeight="1">
      <c r="A684" s="108"/>
      <c r="B684" s="108"/>
      <c r="C684" s="108"/>
      <c r="D684" s="123"/>
      <c r="E684" s="116"/>
      <c r="F684" s="116"/>
      <c r="G684" s="116"/>
      <c r="H684" s="117"/>
      <c r="I684" s="112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</row>
    <row r="685" spans="1:21" ht="12.75" customHeight="1">
      <c r="A685" s="108"/>
      <c r="B685" s="108"/>
      <c r="C685" s="108"/>
      <c r="D685" s="123"/>
      <c r="E685" s="116"/>
      <c r="F685" s="116"/>
      <c r="G685" s="116"/>
      <c r="H685" s="117"/>
      <c r="I685" s="112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</row>
    <row r="686" spans="1:21" ht="12.75" customHeight="1">
      <c r="A686" s="108"/>
      <c r="B686" s="108"/>
      <c r="C686" s="108"/>
      <c r="D686" s="123"/>
      <c r="E686" s="116"/>
      <c r="F686" s="116"/>
      <c r="G686" s="116"/>
      <c r="H686" s="117"/>
      <c r="I686" s="112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</row>
    <row r="687" spans="1:21" ht="12.75" customHeight="1">
      <c r="A687" s="108"/>
      <c r="B687" s="108"/>
      <c r="C687" s="108"/>
      <c r="D687" s="123"/>
      <c r="E687" s="116"/>
      <c r="F687" s="116"/>
      <c r="G687" s="116"/>
      <c r="H687" s="117"/>
      <c r="I687" s="112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</row>
    <row r="688" spans="1:21" ht="12.75" customHeight="1">
      <c r="A688" s="108"/>
      <c r="B688" s="108"/>
      <c r="C688" s="108"/>
      <c r="D688" s="123"/>
      <c r="E688" s="116"/>
      <c r="F688" s="116"/>
      <c r="G688" s="116"/>
      <c r="H688" s="117"/>
      <c r="I688" s="112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</row>
    <row r="689" spans="1:21" ht="12.75" customHeight="1">
      <c r="A689" s="108"/>
      <c r="B689" s="108"/>
      <c r="C689" s="108"/>
      <c r="D689" s="123"/>
      <c r="E689" s="116"/>
      <c r="F689" s="116"/>
      <c r="G689" s="116"/>
      <c r="H689" s="117"/>
      <c r="I689" s="112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</row>
    <row r="690" spans="1:21" ht="12.75" customHeight="1">
      <c r="A690" s="108"/>
      <c r="B690" s="108"/>
      <c r="C690" s="108"/>
      <c r="D690" s="123"/>
      <c r="E690" s="116"/>
      <c r="F690" s="116"/>
      <c r="G690" s="116"/>
      <c r="H690" s="117"/>
      <c r="I690" s="112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</row>
    <row r="691" spans="1:21" ht="12.75" customHeight="1">
      <c r="A691" s="108"/>
      <c r="B691" s="108"/>
      <c r="C691" s="108"/>
      <c r="D691" s="123"/>
      <c r="E691" s="116"/>
      <c r="F691" s="116"/>
      <c r="G691" s="116"/>
      <c r="H691" s="117"/>
      <c r="I691" s="112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</row>
    <row r="692" spans="1:21" ht="12.75" customHeight="1">
      <c r="A692" s="108"/>
      <c r="B692" s="108"/>
      <c r="C692" s="108"/>
      <c r="D692" s="123"/>
      <c r="E692" s="116"/>
      <c r="F692" s="116"/>
      <c r="G692" s="116"/>
      <c r="H692" s="117"/>
      <c r="I692" s="112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</row>
    <row r="693" spans="1:21" ht="12.75" customHeight="1">
      <c r="A693" s="108"/>
      <c r="B693" s="108"/>
      <c r="C693" s="108"/>
      <c r="D693" s="123"/>
      <c r="E693" s="116"/>
      <c r="F693" s="116"/>
      <c r="G693" s="116"/>
      <c r="H693" s="117"/>
      <c r="I693" s="112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</row>
    <row r="694" spans="1:21" ht="12.75" customHeight="1">
      <c r="A694" s="108"/>
      <c r="B694" s="108"/>
      <c r="C694" s="108"/>
      <c r="D694" s="123"/>
      <c r="E694" s="116"/>
      <c r="F694" s="116"/>
      <c r="G694" s="116"/>
      <c r="H694" s="117"/>
      <c r="I694" s="112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</row>
    <row r="695" spans="1:21" ht="12.75" customHeight="1">
      <c r="A695" s="108"/>
      <c r="B695" s="108"/>
      <c r="C695" s="108"/>
      <c r="D695" s="123"/>
      <c r="E695" s="116"/>
      <c r="F695" s="116"/>
      <c r="G695" s="116"/>
      <c r="H695" s="117"/>
      <c r="I695" s="112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</row>
    <row r="696" spans="1:21" ht="12.75" customHeight="1">
      <c r="A696" s="108"/>
      <c r="B696" s="108"/>
      <c r="C696" s="108"/>
      <c r="D696" s="123"/>
      <c r="E696" s="116"/>
      <c r="F696" s="116"/>
      <c r="G696" s="116"/>
      <c r="H696" s="117"/>
      <c r="I696" s="112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</row>
    <row r="697" spans="1:21" ht="12.75" customHeight="1">
      <c r="A697" s="108"/>
      <c r="B697" s="108"/>
      <c r="C697" s="108"/>
      <c r="D697" s="123"/>
      <c r="E697" s="116"/>
      <c r="F697" s="116"/>
      <c r="G697" s="116"/>
      <c r="H697" s="117"/>
      <c r="I697" s="112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</row>
    <row r="698" spans="1:21" ht="12.75" customHeight="1">
      <c r="A698" s="108"/>
      <c r="B698" s="108"/>
      <c r="C698" s="108"/>
      <c r="D698" s="123"/>
      <c r="E698" s="116"/>
      <c r="F698" s="116"/>
      <c r="G698" s="116"/>
      <c r="H698" s="117"/>
      <c r="I698" s="112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</row>
    <row r="699" spans="1:21" ht="12.75" customHeight="1">
      <c r="A699" s="108"/>
      <c r="B699" s="108"/>
      <c r="C699" s="108"/>
      <c r="D699" s="123"/>
      <c r="E699" s="116"/>
      <c r="F699" s="116"/>
      <c r="G699" s="116"/>
      <c r="H699" s="117"/>
      <c r="I699" s="112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</row>
    <row r="700" spans="1:21" ht="12.75" customHeight="1">
      <c r="A700" s="108"/>
      <c r="B700" s="108"/>
      <c r="C700" s="108"/>
      <c r="D700" s="123"/>
      <c r="E700" s="116"/>
      <c r="F700" s="116"/>
      <c r="G700" s="116"/>
      <c r="H700" s="117"/>
      <c r="I700" s="112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</row>
    <row r="701" spans="1:21" ht="12.75" customHeight="1">
      <c r="A701" s="108"/>
      <c r="B701" s="108"/>
      <c r="C701" s="108"/>
      <c r="D701" s="123"/>
      <c r="E701" s="116"/>
      <c r="F701" s="116"/>
      <c r="G701" s="116"/>
      <c r="H701" s="117"/>
      <c r="I701" s="112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</row>
    <row r="702" spans="1:21" ht="12.75" customHeight="1">
      <c r="A702" s="108"/>
      <c r="B702" s="108"/>
      <c r="C702" s="108"/>
      <c r="D702" s="123"/>
      <c r="E702" s="116"/>
      <c r="F702" s="116"/>
      <c r="G702" s="116"/>
      <c r="H702" s="117"/>
      <c r="I702" s="112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</row>
    <row r="703" spans="1:21" ht="12.75" customHeight="1">
      <c r="A703" s="108"/>
      <c r="B703" s="108"/>
      <c r="C703" s="108"/>
      <c r="D703" s="123"/>
      <c r="E703" s="116"/>
      <c r="F703" s="116"/>
      <c r="G703" s="116"/>
      <c r="H703" s="117"/>
      <c r="I703" s="112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</row>
    <row r="704" spans="1:21" ht="12.75" customHeight="1">
      <c r="A704" s="108"/>
      <c r="B704" s="108"/>
      <c r="C704" s="108"/>
      <c r="D704" s="123"/>
      <c r="E704" s="116"/>
      <c r="F704" s="116"/>
      <c r="G704" s="116"/>
      <c r="H704" s="117"/>
      <c r="I704" s="112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</row>
    <row r="705" spans="1:21" ht="12.75" customHeight="1">
      <c r="A705" s="108"/>
      <c r="B705" s="108"/>
      <c r="C705" s="108"/>
      <c r="D705" s="123"/>
      <c r="E705" s="116"/>
      <c r="F705" s="116"/>
      <c r="G705" s="116"/>
      <c r="H705" s="117"/>
      <c r="I705" s="112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</row>
    <row r="706" spans="1:21" ht="12.75" customHeight="1">
      <c r="A706" s="108"/>
      <c r="B706" s="108"/>
      <c r="C706" s="108"/>
      <c r="D706" s="123"/>
      <c r="E706" s="116"/>
      <c r="F706" s="116"/>
      <c r="G706" s="116"/>
      <c r="H706" s="117"/>
      <c r="I706" s="112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</row>
    <row r="707" spans="1:21" ht="12.75" customHeight="1">
      <c r="A707" s="108"/>
      <c r="B707" s="108"/>
      <c r="C707" s="108"/>
      <c r="D707" s="123"/>
      <c r="E707" s="116"/>
      <c r="F707" s="116"/>
      <c r="G707" s="116"/>
      <c r="H707" s="117"/>
      <c r="I707" s="112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</row>
    <row r="708" spans="1:21" ht="12.75" customHeight="1">
      <c r="A708" s="108"/>
      <c r="B708" s="108"/>
      <c r="C708" s="108"/>
      <c r="D708" s="123"/>
      <c r="E708" s="116"/>
      <c r="F708" s="116"/>
      <c r="G708" s="116"/>
      <c r="H708" s="117"/>
      <c r="I708" s="112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</row>
    <row r="709" spans="1:21" ht="12.75" customHeight="1">
      <c r="A709" s="108"/>
      <c r="B709" s="108"/>
      <c r="C709" s="108"/>
      <c r="D709" s="123"/>
      <c r="E709" s="116"/>
      <c r="F709" s="116"/>
      <c r="G709" s="116"/>
      <c r="H709" s="117"/>
      <c r="I709" s="112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</row>
    <row r="710" spans="1:21" ht="12.75" customHeight="1">
      <c r="A710" s="108"/>
      <c r="B710" s="108"/>
      <c r="C710" s="108"/>
      <c r="D710" s="123"/>
      <c r="E710" s="116"/>
      <c r="F710" s="116"/>
      <c r="G710" s="116"/>
      <c r="H710" s="117"/>
      <c r="I710" s="112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</row>
    <row r="711" spans="1:21" ht="12.75" customHeight="1">
      <c r="A711" s="108"/>
      <c r="B711" s="108"/>
      <c r="C711" s="108"/>
      <c r="D711" s="123"/>
      <c r="E711" s="116"/>
      <c r="F711" s="116"/>
      <c r="G711" s="116"/>
      <c r="H711" s="117"/>
      <c r="I711" s="112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</row>
    <row r="712" spans="1:21" ht="12.75" customHeight="1">
      <c r="A712" s="108"/>
      <c r="B712" s="108"/>
      <c r="C712" s="108"/>
      <c r="D712" s="123"/>
      <c r="E712" s="116"/>
      <c r="F712" s="116"/>
      <c r="G712" s="116"/>
      <c r="H712" s="117"/>
      <c r="I712" s="112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</row>
    <row r="713" spans="1:21" ht="12.75" customHeight="1">
      <c r="A713" s="108"/>
      <c r="B713" s="108"/>
      <c r="C713" s="108"/>
      <c r="D713" s="123"/>
      <c r="E713" s="116"/>
      <c r="F713" s="116"/>
      <c r="G713" s="116"/>
      <c r="H713" s="117"/>
      <c r="I713" s="112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</row>
    <row r="714" spans="1:21" ht="12.75" customHeight="1">
      <c r="A714" s="108"/>
      <c r="B714" s="108"/>
      <c r="C714" s="108"/>
      <c r="D714" s="123"/>
      <c r="E714" s="116"/>
      <c r="F714" s="116"/>
      <c r="G714" s="116"/>
      <c r="H714" s="117"/>
      <c r="I714" s="112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</row>
    <row r="715" spans="1:21" ht="12.75" customHeight="1">
      <c r="A715" s="108"/>
      <c r="B715" s="108"/>
      <c r="C715" s="108"/>
      <c r="D715" s="123"/>
      <c r="E715" s="116"/>
      <c r="F715" s="116"/>
      <c r="G715" s="116"/>
      <c r="H715" s="117"/>
      <c r="I715" s="112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</row>
    <row r="716" spans="1:21" ht="12.75" customHeight="1">
      <c r="A716" s="108"/>
      <c r="B716" s="108"/>
      <c r="C716" s="108"/>
      <c r="D716" s="123"/>
      <c r="E716" s="116"/>
      <c r="F716" s="116"/>
      <c r="G716" s="116"/>
      <c r="H716" s="117"/>
      <c r="I716" s="112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</row>
    <row r="717" spans="1:21" ht="12.75" customHeight="1">
      <c r="A717" s="108"/>
      <c r="B717" s="108"/>
      <c r="C717" s="108"/>
      <c r="D717" s="123"/>
      <c r="E717" s="116"/>
      <c r="F717" s="116"/>
      <c r="G717" s="116"/>
      <c r="H717" s="117"/>
      <c r="I717" s="112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</row>
    <row r="718" spans="1:21" ht="12.75" customHeight="1">
      <c r="A718" s="108"/>
      <c r="B718" s="108"/>
      <c r="C718" s="108"/>
      <c r="D718" s="123"/>
      <c r="E718" s="116"/>
      <c r="F718" s="116"/>
      <c r="G718" s="116"/>
      <c r="H718" s="117"/>
      <c r="I718" s="112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</row>
    <row r="719" spans="1:21" ht="12.75" customHeight="1">
      <c r="A719" s="108"/>
      <c r="B719" s="108"/>
      <c r="C719" s="108"/>
      <c r="D719" s="123"/>
      <c r="E719" s="116"/>
      <c r="F719" s="116"/>
      <c r="G719" s="116"/>
      <c r="H719" s="117"/>
      <c r="I719" s="112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</row>
    <row r="720" spans="1:21" ht="12.75" customHeight="1">
      <c r="A720" s="108"/>
      <c r="B720" s="108"/>
      <c r="C720" s="108"/>
      <c r="D720" s="123"/>
      <c r="E720" s="116"/>
      <c r="F720" s="116"/>
      <c r="G720" s="116"/>
      <c r="H720" s="117"/>
      <c r="I720" s="112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</row>
    <row r="721" spans="1:21" ht="12.75" customHeight="1">
      <c r="A721" s="108"/>
      <c r="B721" s="108"/>
      <c r="C721" s="108"/>
      <c r="D721" s="123"/>
      <c r="E721" s="116"/>
      <c r="F721" s="116"/>
      <c r="G721" s="116"/>
      <c r="H721" s="117"/>
      <c r="I721" s="112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</row>
    <row r="722" spans="1:21" ht="12.75" customHeight="1">
      <c r="A722" s="108"/>
      <c r="B722" s="108"/>
      <c r="C722" s="108"/>
      <c r="D722" s="123"/>
      <c r="E722" s="116"/>
      <c r="F722" s="116"/>
      <c r="G722" s="116"/>
      <c r="H722" s="117"/>
      <c r="I722" s="112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</row>
    <row r="723" spans="1:21" ht="12.75" customHeight="1">
      <c r="A723" s="108"/>
      <c r="B723" s="108"/>
      <c r="C723" s="108"/>
      <c r="D723" s="123"/>
      <c r="E723" s="116"/>
      <c r="F723" s="116"/>
      <c r="G723" s="116"/>
      <c r="H723" s="117"/>
      <c r="I723" s="112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</row>
    <row r="724" spans="1:21" ht="12.75" customHeight="1">
      <c r="A724" s="108"/>
      <c r="B724" s="108"/>
      <c r="C724" s="108"/>
      <c r="D724" s="123"/>
      <c r="E724" s="116"/>
      <c r="F724" s="116"/>
      <c r="G724" s="116"/>
      <c r="H724" s="117"/>
      <c r="I724" s="112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</row>
    <row r="725" spans="1:21" ht="12.75" customHeight="1">
      <c r="A725" s="108"/>
      <c r="B725" s="108"/>
      <c r="C725" s="108"/>
      <c r="D725" s="123"/>
      <c r="E725" s="116"/>
      <c r="F725" s="116"/>
      <c r="G725" s="116"/>
      <c r="H725" s="117"/>
      <c r="I725" s="112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</row>
    <row r="726" spans="1:21" ht="12.75" customHeight="1">
      <c r="A726" s="108"/>
      <c r="B726" s="108"/>
      <c r="C726" s="108"/>
      <c r="D726" s="123"/>
      <c r="E726" s="116"/>
      <c r="F726" s="116"/>
      <c r="G726" s="116"/>
      <c r="H726" s="117"/>
      <c r="I726" s="112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</row>
    <row r="727" spans="1:21" ht="12.75" customHeight="1">
      <c r="A727" s="108"/>
      <c r="B727" s="108"/>
      <c r="C727" s="108"/>
      <c r="D727" s="123"/>
      <c r="E727" s="116"/>
      <c r="F727" s="116"/>
      <c r="G727" s="116"/>
      <c r="H727" s="117"/>
      <c r="I727" s="112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</row>
    <row r="728" spans="1:21" ht="12.75" customHeight="1">
      <c r="A728" s="108"/>
      <c r="B728" s="108"/>
      <c r="C728" s="108"/>
      <c r="D728" s="123"/>
      <c r="E728" s="116"/>
      <c r="F728" s="116"/>
      <c r="G728" s="116"/>
      <c r="H728" s="117"/>
      <c r="I728" s="112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</row>
    <row r="729" spans="1:21" ht="12.75" customHeight="1">
      <c r="A729" s="108"/>
      <c r="B729" s="108"/>
      <c r="C729" s="108"/>
      <c r="D729" s="123"/>
      <c r="E729" s="116"/>
      <c r="F729" s="116"/>
      <c r="G729" s="116"/>
      <c r="H729" s="117"/>
      <c r="I729" s="112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</row>
    <row r="730" spans="1:21" ht="12.75" customHeight="1">
      <c r="A730" s="108"/>
      <c r="B730" s="108"/>
      <c r="C730" s="108"/>
      <c r="D730" s="123"/>
      <c r="E730" s="116"/>
      <c r="F730" s="116"/>
      <c r="G730" s="116"/>
      <c r="H730" s="117"/>
      <c r="I730" s="112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</row>
    <row r="731" spans="1:21" ht="12.75" customHeight="1">
      <c r="A731" s="108"/>
      <c r="B731" s="108"/>
      <c r="C731" s="108"/>
      <c r="D731" s="123"/>
      <c r="E731" s="116"/>
      <c r="F731" s="116"/>
      <c r="G731" s="116"/>
      <c r="H731" s="117"/>
      <c r="I731" s="112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</row>
    <row r="732" spans="1:21" ht="12.75" customHeight="1">
      <c r="A732" s="108"/>
      <c r="B732" s="108"/>
      <c r="C732" s="108"/>
      <c r="D732" s="123"/>
      <c r="E732" s="116"/>
      <c r="F732" s="116"/>
      <c r="G732" s="116"/>
      <c r="H732" s="117"/>
      <c r="I732" s="112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</row>
    <row r="733" spans="1:21" ht="12.75" customHeight="1">
      <c r="A733" s="108"/>
      <c r="B733" s="108"/>
      <c r="C733" s="108"/>
      <c r="D733" s="123"/>
      <c r="E733" s="116"/>
      <c r="F733" s="116"/>
      <c r="G733" s="116"/>
      <c r="H733" s="117"/>
      <c r="I733" s="112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</row>
    <row r="734" spans="1:21" ht="12.75" customHeight="1">
      <c r="A734" s="108"/>
      <c r="B734" s="108"/>
      <c r="C734" s="108"/>
      <c r="D734" s="123"/>
      <c r="E734" s="116"/>
      <c r="F734" s="116"/>
      <c r="G734" s="116"/>
      <c r="H734" s="117"/>
      <c r="I734" s="112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</row>
    <row r="735" spans="1:21" ht="12.75" customHeight="1">
      <c r="A735" s="108"/>
      <c r="B735" s="108"/>
      <c r="C735" s="108"/>
      <c r="D735" s="123"/>
      <c r="E735" s="116"/>
      <c r="F735" s="116"/>
      <c r="G735" s="116"/>
      <c r="H735" s="117"/>
      <c r="I735" s="112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</row>
    <row r="736" spans="1:21" ht="12.75" customHeight="1">
      <c r="A736" s="108"/>
      <c r="B736" s="108"/>
      <c r="C736" s="108"/>
      <c r="D736" s="123"/>
      <c r="E736" s="116"/>
      <c r="F736" s="116"/>
      <c r="G736" s="116"/>
      <c r="H736" s="117"/>
      <c r="I736" s="112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</row>
    <row r="737" spans="1:21" ht="12.75" customHeight="1">
      <c r="A737" s="108"/>
      <c r="B737" s="108"/>
      <c r="C737" s="108"/>
      <c r="D737" s="123"/>
      <c r="E737" s="116"/>
      <c r="F737" s="116"/>
      <c r="G737" s="116"/>
      <c r="H737" s="117"/>
      <c r="I737" s="112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</row>
    <row r="738" spans="1:21" ht="12.75" customHeight="1">
      <c r="A738" s="108"/>
      <c r="B738" s="108"/>
      <c r="C738" s="108"/>
      <c r="D738" s="123"/>
      <c r="E738" s="116"/>
      <c r="F738" s="116"/>
      <c r="G738" s="116"/>
      <c r="H738" s="117"/>
      <c r="I738" s="112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</row>
    <row r="739" spans="1:21" ht="12.75" customHeight="1">
      <c r="A739" s="108"/>
      <c r="B739" s="108"/>
      <c r="C739" s="108"/>
      <c r="D739" s="123"/>
      <c r="E739" s="116"/>
      <c r="F739" s="116"/>
      <c r="G739" s="116"/>
      <c r="H739" s="117"/>
      <c r="I739" s="112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</row>
    <row r="740" spans="1:21" ht="12.75" customHeight="1">
      <c r="A740" s="108"/>
      <c r="B740" s="108"/>
      <c r="C740" s="108"/>
      <c r="D740" s="123"/>
      <c r="E740" s="116"/>
      <c r="F740" s="116"/>
      <c r="G740" s="116"/>
      <c r="H740" s="117"/>
      <c r="I740" s="112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</row>
    <row r="741" spans="1:21" ht="12.75" customHeight="1">
      <c r="A741" s="108"/>
      <c r="B741" s="108"/>
      <c r="C741" s="108"/>
      <c r="D741" s="123"/>
      <c r="E741" s="116"/>
      <c r="F741" s="116"/>
      <c r="G741" s="116"/>
      <c r="H741" s="117"/>
      <c r="I741" s="112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</row>
    <row r="742" spans="1:21" ht="12.75" customHeight="1">
      <c r="A742" s="108"/>
      <c r="B742" s="108"/>
      <c r="C742" s="108"/>
      <c r="D742" s="123"/>
      <c r="E742" s="116"/>
      <c r="F742" s="116"/>
      <c r="G742" s="116"/>
      <c r="H742" s="117"/>
      <c r="I742" s="112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</row>
    <row r="743" spans="1:21" ht="12.75" customHeight="1">
      <c r="A743" s="108"/>
      <c r="B743" s="108"/>
      <c r="C743" s="108"/>
      <c r="D743" s="123"/>
      <c r="E743" s="116"/>
      <c r="F743" s="116"/>
      <c r="G743" s="116"/>
      <c r="H743" s="117"/>
      <c r="I743" s="112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</row>
    <row r="744" spans="1:21" ht="12.75" customHeight="1">
      <c r="A744" s="108"/>
      <c r="B744" s="108"/>
      <c r="C744" s="108"/>
      <c r="D744" s="123"/>
      <c r="E744" s="116"/>
      <c r="F744" s="116"/>
      <c r="G744" s="116"/>
      <c r="H744" s="117"/>
      <c r="I744" s="112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</row>
    <row r="745" spans="1:21" ht="12.75" customHeight="1">
      <c r="A745" s="108"/>
      <c r="B745" s="108"/>
      <c r="C745" s="108"/>
      <c r="D745" s="123"/>
      <c r="E745" s="116"/>
      <c r="F745" s="116"/>
      <c r="G745" s="116"/>
      <c r="H745" s="117"/>
      <c r="I745" s="112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</row>
    <row r="746" spans="1:21" ht="12.75" customHeight="1">
      <c r="A746" s="108"/>
      <c r="B746" s="108"/>
      <c r="C746" s="108"/>
      <c r="D746" s="123"/>
      <c r="E746" s="116"/>
      <c r="F746" s="116"/>
      <c r="G746" s="116"/>
      <c r="H746" s="117"/>
      <c r="I746" s="112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</row>
    <row r="747" spans="1:21" ht="12.75" customHeight="1">
      <c r="A747" s="108"/>
      <c r="B747" s="108"/>
      <c r="C747" s="108"/>
      <c r="D747" s="123"/>
      <c r="E747" s="116"/>
      <c r="F747" s="116"/>
      <c r="G747" s="116"/>
      <c r="H747" s="117"/>
      <c r="I747" s="112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</row>
    <row r="748" spans="1:21" ht="12.75" customHeight="1">
      <c r="A748" s="108"/>
      <c r="B748" s="108"/>
      <c r="C748" s="108"/>
      <c r="D748" s="123"/>
      <c r="E748" s="116"/>
      <c r="F748" s="116"/>
      <c r="G748" s="116"/>
      <c r="H748" s="117"/>
      <c r="I748" s="112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</row>
    <row r="749" spans="1:21" ht="12.75" customHeight="1">
      <c r="A749" s="108"/>
      <c r="B749" s="108"/>
      <c r="C749" s="108"/>
      <c r="D749" s="123"/>
      <c r="E749" s="116"/>
      <c r="F749" s="116"/>
      <c r="G749" s="116"/>
      <c r="H749" s="117"/>
      <c r="I749" s="112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</row>
    <row r="750" spans="1:21" ht="12.75" customHeight="1">
      <c r="A750" s="108"/>
      <c r="B750" s="108"/>
      <c r="C750" s="108"/>
      <c r="D750" s="123"/>
      <c r="E750" s="116"/>
      <c r="F750" s="116"/>
      <c r="G750" s="116"/>
      <c r="H750" s="117"/>
      <c r="I750" s="112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</row>
    <row r="751" spans="1:21" ht="12.75" customHeight="1">
      <c r="A751" s="108"/>
      <c r="B751" s="108"/>
      <c r="C751" s="108"/>
      <c r="D751" s="123"/>
      <c r="E751" s="116"/>
      <c r="F751" s="116"/>
      <c r="G751" s="116"/>
      <c r="H751" s="117"/>
      <c r="I751" s="112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</row>
    <row r="752" spans="1:21" ht="12.75" customHeight="1">
      <c r="A752" s="108"/>
      <c r="B752" s="108"/>
      <c r="C752" s="108"/>
      <c r="D752" s="123"/>
      <c r="E752" s="116"/>
      <c r="F752" s="116"/>
      <c r="G752" s="116"/>
      <c r="H752" s="117"/>
      <c r="I752" s="112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</row>
    <row r="753" spans="1:21" ht="12.75" customHeight="1">
      <c r="A753" s="108"/>
      <c r="B753" s="108"/>
      <c r="C753" s="108"/>
      <c r="D753" s="123"/>
      <c r="E753" s="116"/>
      <c r="F753" s="116"/>
      <c r="G753" s="116"/>
      <c r="H753" s="117"/>
      <c r="I753" s="112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</row>
    <row r="754" spans="1:21" ht="12.75" customHeight="1">
      <c r="A754" s="108"/>
      <c r="B754" s="108"/>
      <c r="C754" s="108"/>
      <c r="D754" s="123"/>
      <c r="E754" s="116"/>
      <c r="F754" s="116"/>
      <c r="G754" s="116"/>
      <c r="H754" s="117"/>
      <c r="I754" s="112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</row>
    <row r="755" spans="1:21" ht="12.75" customHeight="1">
      <c r="A755" s="108"/>
      <c r="B755" s="108"/>
      <c r="C755" s="108"/>
      <c r="D755" s="123"/>
      <c r="E755" s="116"/>
      <c r="F755" s="116"/>
      <c r="G755" s="116"/>
      <c r="H755" s="117"/>
      <c r="I755" s="112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</row>
    <row r="756" spans="1:21" ht="12.75" customHeight="1">
      <c r="A756" s="108"/>
      <c r="B756" s="108"/>
      <c r="C756" s="108"/>
      <c r="D756" s="123"/>
      <c r="E756" s="116"/>
      <c r="F756" s="116"/>
      <c r="G756" s="116"/>
      <c r="H756" s="117"/>
      <c r="I756" s="112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</row>
    <row r="757" spans="1:21" ht="12.75" customHeight="1">
      <c r="A757" s="108"/>
      <c r="B757" s="108"/>
      <c r="C757" s="108"/>
      <c r="D757" s="123"/>
      <c r="E757" s="116"/>
      <c r="F757" s="116"/>
      <c r="G757" s="116"/>
      <c r="H757" s="117"/>
      <c r="I757" s="112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</row>
    <row r="758" spans="1:21" ht="12.75" customHeight="1">
      <c r="A758" s="108"/>
      <c r="B758" s="108"/>
      <c r="C758" s="108"/>
      <c r="D758" s="123"/>
      <c r="E758" s="116"/>
      <c r="F758" s="116"/>
      <c r="G758" s="116"/>
      <c r="H758" s="117"/>
      <c r="I758" s="112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</row>
    <row r="759" spans="1:21" ht="12.75" customHeight="1">
      <c r="A759" s="108"/>
      <c r="B759" s="108"/>
      <c r="C759" s="108"/>
      <c r="D759" s="123"/>
      <c r="E759" s="116"/>
      <c r="F759" s="116"/>
      <c r="G759" s="116"/>
      <c r="H759" s="117"/>
      <c r="I759" s="112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</row>
    <row r="760" spans="1:21" ht="12.75" customHeight="1">
      <c r="A760" s="108"/>
      <c r="B760" s="108"/>
      <c r="C760" s="108"/>
      <c r="D760" s="123"/>
      <c r="E760" s="116"/>
      <c r="F760" s="116"/>
      <c r="G760" s="116"/>
      <c r="H760" s="117"/>
      <c r="I760" s="112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</row>
    <row r="761" spans="1:21" ht="12.75" customHeight="1">
      <c r="A761" s="108"/>
      <c r="B761" s="108"/>
      <c r="C761" s="108"/>
      <c r="D761" s="123"/>
      <c r="E761" s="116"/>
      <c r="F761" s="116"/>
      <c r="G761" s="116"/>
      <c r="H761" s="117"/>
      <c r="I761" s="112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</row>
    <row r="762" spans="1:21" ht="12.75" customHeight="1">
      <c r="A762" s="108"/>
      <c r="B762" s="108"/>
      <c r="C762" s="108"/>
      <c r="D762" s="123"/>
      <c r="E762" s="116"/>
      <c r="F762" s="116"/>
      <c r="G762" s="116"/>
      <c r="H762" s="117"/>
      <c r="I762" s="112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</row>
    <row r="763" spans="1:21" ht="12.75" customHeight="1">
      <c r="A763" s="108"/>
      <c r="B763" s="108"/>
      <c r="C763" s="108"/>
      <c r="D763" s="123"/>
      <c r="E763" s="116"/>
      <c r="F763" s="116"/>
      <c r="G763" s="116"/>
      <c r="H763" s="117"/>
      <c r="I763" s="112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</row>
    <row r="764" spans="1:21" ht="12.75" customHeight="1">
      <c r="A764" s="108"/>
      <c r="B764" s="108"/>
      <c r="C764" s="108"/>
      <c r="D764" s="123"/>
      <c r="E764" s="116"/>
      <c r="F764" s="116"/>
      <c r="G764" s="116"/>
      <c r="H764" s="117"/>
      <c r="I764" s="112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</row>
    <row r="765" spans="1:21" ht="12.75" customHeight="1">
      <c r="A765" s="108"/>
      <c r="B765" s="108"/>
      <c r="C765" s="108"/>
      <c r="D765" s="123"/>
      <c r="E765" s="116"/>
      <c r="F765" s="116"/>
      <c r="G765" s="116"/>
      <c r="H765" s="117"/>
      <c r="I765" s="112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</row>
    <row r="766" spans="1:21" ht="12.75" customHeight="1">
      <c r="A766" s="108"/>
      <c r="B766" s="108"/>
      <c r="C766" s="108"/>
      <c r="D766" s="123"/>
      <c r="E766" s="116"/>
      <c r="F766" s="116"/>
      <c r="G766" s="116"/>
      <c r="H766" s="117"/>
      <c r="I766" s="112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</row>
    <row r="767" spans="1:21" ht="12.75" customHeight="1">
      <c r="A767" s="108"/>
      <c r="B767" s="108"/>
      <c r="C767" s="108"/>
      <c r="D767" s="123"/>
      <c r="E767" s="116"/>
      <c r="F767" s="116"/>
      <c r="G767" s="116"/>
      <c r="H767" s="117"/>
      <c r="I767" s="112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</row>
    <row r="768" spans="1:21" ht="12.75" customHeight="1">
      <c r="A768" s="108"/>
      <c r="B768" s="108"/>
      <c r="C768" s="108"/>
      <c r="D768" s="123"/>
      <c r="E768" s="116"/>
      <c r="F768" s="116"/>
      <c r="G768" s="116"/>
      <c r="H768" s="117"/>
      <c r="I768" s="112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</row>
    <row r="769" spans="1:21" ht="12.75" customHeight="1">
      <c r="A769" s="108"/>
      <c r="B769" s="108"/>
      <c r="C769" s="108"/>
      <c r="D769" s="123"/>
      <c r="E769" s="116"/>
      <c r="F769" s="116"/>
      <c r="G769" s="116"/>
      <c r="H769" s="117"/>
      <c r="I769" s="112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</row>
    <row r="770" spans="1:21" ht="12.75" customHeight="1">
      <c r="A770" s="108"/>
      <c r="B770" s="108"/>
      <c r="C770" s="108"/>
      <c r="D770" s="123"/>
      <c r="E770" s="116"/>
      <c r="F770" s="116"/>
      <c r="G770" s="116"/>
      <c r="H770" s="117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</row>
    <row r="771" spans="1:21" ht="12.75" customHeight="1">
      <c r="A771" s="108"/>
      <c r="B771" s="108"/>
      <c r="C771" s="108"/>
      <c r="D771" s="123"/>
      <c r="E771" s="116"/>
      <c r="F771" s="116"/>
      <c r="G771" s="116"/>
      <c r="H771" s="117"/>
      <c r="I771" s="112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</row>
    <row r="772" spans="1:21" ht="12.75" customHeight="1">
      <c r="A772" s="108"/>
      <c r="B772" s="108"/>
      <c r="C772" s="108"/>
      <c r="D772" s="123"/>
      <c r="E772" s="116"/>
      <c r="F772" s="116"/>
      <c r="G772" s="116"/>
      <c r="H772" s="117"/>
      <c r="I772" s="112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</row>
    <row r="773" spans="1:21" ht="12.75" customHeight="1">
      <c r="A773" s="108"/>
      <c r="B773" s="108"/>
      <c r="C773" s="108"/>
      <c r="D773" s="123"/>
      <c r="E773" s="116"/>
      <c r="F773" s="116"/>
      <c r="G773" s="116"/>
      <c r="H773" s="117"/>
      <c r="I773" s="112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</row>
    <row r="774" spans="1:21" ht="12.75" customHeight="1">
      <c r="A774" s="108"/>
      <c r="B774" s="108"/>
      <c r="C774" s="108"/>
      <c r="D774" s="123"/>
      <c r="E774" s="116"/>
      <c r="F774" s="116"/>
      <c r="G774" s="116"/>
      <c r="H774" s="117"/>
      <c r="I774" s="112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</row>
    <row r="775" spans="1:21" ht="12.75" customHeight="1">
      <c r="A775" s="108"/>
      <c r="B775" s="108"/>
      <c r="C775" s="108"/>
      <c r="D775" s="123"/>
      <c r="E775" s="116"/>
      <c r="F775" s="116"/>
      <c r="G775" s="116"/>
      <c r="H775" s="117"/>
      <c r="I775" s="112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</row>
    <row r="776" spans="1:21" ht="12.75" customHeight="1">
      <c r="A776" s="108"/>
      <c r="B776" s="108"/>
      <c r="C776" s="108"/>
      <c r="D776" s="123"/>
      <c r="E776" s="116"/>
      <c r="F776" s="116"/>
      <c r="G776" s="116"/>
      <c r="H776" s="117"/>
      <c r="I776" s="112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</row>
    <row r="777" spans="1:21" ht="12.75" customHeight="1">
      <c r="A777" s="108"/>
      <c r="B777" s="108"/>
      <c r="C777" s="108"/>
      <c r="D777" s="123"/>
      <c r="E777" s="116"/>
      <c r="F777" s="116"/>
      <c r="G777" s="116"/>
      <c r="H777" s="117"/>
      <c r="I777" s="112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</row>
    <row r="778" spans="1:21" ht="12.75" customHeight="1">
      <c r="A778" s="108"/>
      <c r="B778" s="108"/>
      <c r="C778" s="108"/>
      <c r="D778" s="123"/>
      <c r="E778" s="116"/>
      <c r="F778" s="116"/>
      <c r="G778" s="116"/>
      <c r="H778" s="117"/>
      <c r="I778" s="112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</row>
    <row r="779" spans="1:21" ht="12.75" customHeight="1">
      <c r="A779" s="108"/>
      <c r="B779" s="108"/>
      <c r="C779" s="108"/>
      <c r="D779" s="123"/>
      <c r="E779" s="116"/>
      <c r="F779" s="116"/>
      <c r="G779" s="116"/>
      <c r="H779" s="117"/>
      <c r="I779" s="112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</row>
    <row r="780" spans="1:21" ht="12.75" customHeight="1">
      <c r="A780" s="108"/>
      <c r="B780" s="108"/>
      <c r="C780" s="108"/>
      <c r="D780" s="123"/>
      <c r="E780" s="116"/>
      <c r="F780" s="116"/>
      <c r="G780" s="116"/>
      <c r="H780" s="117"/>
      <c r="I780" s="112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</row>
    <row r="781" spans="1:21" ht="12.75" customHeight="1">
      <c r="A781" s="108"/>
      <c r="B781" s="108"/>
      <c r="C781" s="108"/>
      <c r="D781" s="123"/>
      <c r="E781" s="116"/>
      <c r="F781" s="116"/>
      <c r="G781" s="116"/>
      <c r="H781" s="117"/>
      <c r="I781" s="112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</row>
    <row r="782" spans="1:21" ht="12.75" customHeight="1">
      <c r="A782" s="108"/>
      <c r="B782" s="108"/>
      <c r="C782" s="108"/>
      <c r="D782" s="123"/>
      <c r="E782" s="116"/>
      <c r="F782" s="116"/>
      <c r="G782" s="116"/>
      <c r="H782" s="117"/>
      <c r="I782" s="112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</row>
    <row r="783" spans="1:21" ht="12.75" customHeight="1">
      <c r="A783" s="108"/>
      <c r="B783" s="108"/>
      <c r="C783" s="108"/>
      <c r="D783" s="123"/>
      <c r="E783" s="116"/>
      <c r="F783" s="116"/>
      <c r="G783" s="116"/>
      <c r="H783" s="117"/>
      <c r="I783" s="112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</row>
    <row r="784" spans="1:21" ht="12.75" customHeight="1">
      <c r="A784" s="108"/>
      <c r="B784" s="108"/>
      <c r="C784" s="108"/>
      <c r="D784" s="123"/>
      <c r="E784" s="116"/>
      <c r="F784" s="116"/>
      <c r="G784" s="116"/>
      <c r="H784" s="117"/>
      <c r="I784" s="112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</row>
    <row r="785" spans="1:21" ht="12.75" customHeight="1">
      <c r="A785" s="108"/>
      <c r="B785" s="108"/>
      <c r="C785" s="108"/>
      <c r="D785" s="123"/>
      <c r="E785" s="116"/>
      <c r="F785" s="116"/>
      <c r="G785" s="116"/>
      <c r="H785" s="117"/>
      <c r="I785" s="112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</row>
    <row r="786" spans="1:21" ht="12.75" customHeight="1">
      <c r="A786" s="108"/>
      <c r="B786" s="108"/>
      <c r="C786" s="108"/>
      <c r="D786" s="123"/>
      <c r="E786" s="116"/>
      <c r="F786" s="116"/>
      <c r="G786" s="116"/>
      <c r="H786" s="117"/>
      <c r="I786" s="112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</row>
    <row r="787" spans="1:21" ht="12.75" customHeight="1">
      <c r="A787" s="108"/>
      <c r="B787" s="108"/>
      <c r="C787" s="108"/>
      <c r="D787" s="123"/>
      <c r="E787" s="116"/>
      <c r="F787" s="116"/>
      <c r="G787" s="116"/>
      <c r="H787" s="117"/>
      <c r="I787" s="112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</row>
    <row r="788" spans="1:21" ht="12.75" customHeight="1">
      <c r="A788" s="108"/>
      <c r="B788" s="108"/>
      <c r="C788" s="108"/>
      <c r="D788" s="123"/>
      <c r="E788" s="116"/>
      <c r="F788" s="116"/>
      <c r="G788" s="116"/>
      <c r="H788" s="117"/>
      <c r="I788" s="112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</row>
    <row r="789" spans="1:21" ht="12.75" customHeight="1">
      <c r="A789" s="108"/>
      <c r="B789" s="108"/>
      <c r="C789" s="108"/>
      <c r="D789" s="123"/>
      <c r="E789" s="116"/>
      <c r="F789" s="116"/>
      <c r="G789" s="116"/>
      <c r="H789" s="117"/>
      <c r="I789" s="112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</row>
    <row r="790" spans="1:21" ht="12.75" customHeight="1">
      <c r="A790" s="108"/>
      <c r="B790" s="108"/>
      <c r="C790" s="108"/>
      <c r="D790" s="123"/>
      <c r="E790" s="116"/>
      <c r="F790" s="116"/>
      <c r="G790" s="116"/>
      <c r="H790" s="117"/>
      <c r="I790" s="112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</row>
    <row r="791" spans="1:21" ht="12.75" customHeight="1">
      <c r="A791" s="108"/>
      <c r="B791" s="108"/>
      <c r="C791" s="108"/>
      <c r="D791" s="123"/>
      <c r="E791" s="116"/>
      <c r="F791" s="116"/>
      <c r="G791" s="116"/>
      <c r="H791" s="117"/>
      <c r="I791" s="112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</row>
    <row r="792" spans="1:21" ht="12.75" customHeight="1">
      <c r="A792" s="108"/>
      <c r="B792" s="108"/>
      <c r="C792" s="108"/>
      <c r="D792" s="123"/>
      <c r="E792" s="116"/>
      <c r="F792" s="116"/>
      <c r="G792" s="116"/>
      <c r="H792" s="117"/>
      <c r="I792" s="112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</row>
    <row r="793" spans="1:21" ht="12.75" customHeight="1">
      <c r="A793" s="108"/>
      <c r="B793" s="108"/>
      <c r="C793" s="108"/>
      <c r="D793" s="123"/>
      <c r="E793" s="116"/>
      <c r="F793" s="116"/>
      <c r="G793" s="116"/>
      <c r="H793" s="117"/>
      <c r="I793" s="112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</row>
    <row r="794" spans="1:21" ht="12.75" customHeight="1">
      <c r="A794" s="108"/>
      <c r="B794" s="108"/>
      <c r="C794" s="108"/>
      <c r="D794" s="123"/>
      <c r="E794" s="116"/>
      <c r="F794" s="116"/>
      <c r="G794" s="116"/>
      <c r="H794" s="117"/>
      <c r="I794" s="112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</row>
    <row r="795" spans="1:21" ht="12.75" customHeight="1">
      <c r="A795" s="108"/>
      <c r="B795" s="108"/>
      <c r="C795" s="108"/>
      <c r="D795" s="123"/>
      <c r="E795" s="116"/>
      <c r="F795" s="116"/>
      <c r="G795" s="116"/>
      <c r="H795" s="117"/>
      <c r="I795" s="112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</row>
    <row r="796" spans="1:21" ht="12.75" customHeight="1">
      <c r="A796" s="108"/>
      <c r="B796" s="108"/>
      <c r="C796" s="108"/>
      <c r="D796" s="123"/>
      <c r="E796" s="116"/>
      <c r="F796" s="116"/>
      <c r="G796" s="116"/>
      <c r="H796" s="117"/>
      <c r="I796" s="112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</row>
    <row r="797" spans="1:21" ht="12.75" customHeight="1">
      <c r="A797" s="108"/>
      <c r="B797" s="108"/>
      <c r="C797" s="108"/>
      <c r="D797" s="123"/>
      <c r="E797" s="116"/>
      <c r="F797" s="116"/>
      <c r="G797" s="116"/>
      <c r="H797" s="117"/>
      <c r="I797" s="112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</row>
    <row r="798" spans="1:21" ht="12.75" customHeight="1">
      <c r="A798" s="108"/>
      <c r="B798" s="108"/>
      <c r="C798" s="108"/>
      <c r="D798" s="123"/>
      <c r="E798" s="116"/>
      <c r="F798" s="116"/>
      <c r="G798" s="116"/>
      <c r="H798" s="117"/>
      <c r="I798" s="112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</row>
    <row r="799" spans="1:21" ht="12.75" customHeight="1">
      <c r="A799" s="108"/>
      <c r="B799" s="108"/>
      <c r="C799" s="108"/>
      <c r="D799" s="123"/>
      <c r="E799" s="116"/>
      <c r="F799" s="116"/>
      <c r="G799" s="116"/>
      <c r="H799" s="117"/>
      <c r="I799" s="112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</row>
    <row r="800" spans="1:21" ht="12.75" customHeight="1">
      <c r="A800" s="108"/>
      <c r="B800" s="108"/>
      <c r="C800" s="108"/>
      <c r="D800" s="123"/>
      <c r="E800" s="116"/>
      <c r="F800" s="116"/>
      <c r="G800" s="116"/>
      <c r="H800" s="117"/>
      <c r="I800" s="112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</row>
    <row r="801" spans="1:21" ht="12.75" customHeight="1">
      <c r="A801" s="108"/>
      <c r="B801" s="108"/>
      <c r="C801" s="108"/>
      <c r="D801" s="123"/>
      <c r="E801" s="116"/>
      <c r="F801" s="116"/>
      <c r="G801" s="116"/>
      <c r="H801" s="117"/>
      <c r="I801" s="112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</row>
    <row r="802" spans="1:21" ht="12.75" customHeight="1">
      <c r="A802" s="108"/>
      <c r="B802" s="108"/>
      <c r="C802" s="108"/>
      <c r="D802" s="123"/>
      <c r="E802" s="116"/>
      <c r="F802" s="116"/>
      <c r="G802" s="116"/>
      <c r="H802" s="117"/>
      <c r="I802" s="112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</row>
    <row r="803" spans="1:21" ht="12.75" customHeight="1">
      <c r="A803" s="108"/>
      <c r="B803" s="108"/>
      <c r="C803" s="108"/>
      <c r="D803" s="123"/>
      <c r="E803" s="116"/>
      <c r="F803" s="116"/>
      <c r="G803" s="116"/>
      <c r="H803" s="117"/>
      <c r="I803" s="112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</row>
    <row r="804" spans="1:21" ht="12.75" customHeight="1">
      <c r="A804" s="108"/>
      <c r="B804" s="108"/>
      <c r="C804" s="108"/>
      <c r="D804" s="123"/>
      <c r="E804" s="116"/>
      <c r="F804" s="116"/>
      <c r="G804" s="116"/>
      <c r="H804" s="117"/>
      <c r="I804" s="112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</row>
    <row r="805" spans="1:21" ht="12.75" customHeight="1">
      <c r="A805" s="108"/>
      <c r="B805" s="108"/>
      <c r="C805" s="108"/>
      <c r="D805" s="123"/>
      <c r="E805" s="116"/>
      <c r="F805" s="116"/>
      <c r="G805" s="116"/>
      <c r="H805" s="117"/>
      <c r="I805" s="112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</row>
    <row r="806" spans="1:21" ht="12.75" customHeight="1">
      <c r="A806" s="108"/>
      <c r="B806" s="108"/>
      <c r="C806" s="108"/>
      <c r="D806" s="123"/>
      <c r="E806" s="116"/>
      <c r="F806" s="116"/>
      <c r="G806" s="116"/>
      <c r="H806" s="117"/>
      <c r="I806" s="112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</row>
    <row r="807" spans="1:21" ht="12.75" customHeight="1">
      <c r="A807" s="108"/>
      <c r="B807" s="108"/>
      <c r="C807" s="108"/>
      <c r="D807" s="123"/>
      <c r="E807" s="116"/>
      <c r="F807" s="116"/>
      <c r="G807" s="116"/>
      <c r="H807" s="117"/>
      <c r="I807" s="112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</row>
    <row r="808" spans="1:21" ht="12.75" customHeight="1">
      <c r="A808" s="108"/>
      <c r="B808" s="108"/>
      <c r="C808" s="108"/>
      <c r="D808" s="123"/>
      <c r="E808" s="116"/>
      <c r="F808" s="116"/>
      <c r="G808" s="116"/>
      <c r="H808" s="117"/>
      <c r="I808" s="112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</row>
    <row r="809" spans="1:21" ht="12.75" customHeight="1">
      <c r="A809" s="108"/>
      <c r="B809" s="108"/>
      <c r="C809" s="108"/>
      <c r="D809" s="123"/>
      <c r="E809" s="116"/>
      <c r="F809" s="116"/>
      <c r="G809" s="116"/>
      <c r="H809" s="117"/>
      <c r="I809" s="112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</row>
    <row r="810" spans="1:21" ht="12.75" customHeight="1">
      <c r="A810" s="108"/>
      <c r="B810" s="108"/>
      <c r="C810" s="108"/>
      <c r="D810" s="123"/>
      <c r="E810" s="116"/>
      <c r="F810" s="116"/>
      <c r="G810" s="116"/>
      <c r="H810" s="117"/>
      <c r="I810" s="112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</row>
    <row r="811" spans="1:21" ht="12.75" customHeight="1">
      <c r="A811" s="108"/>
      <c r="B811" s="108"/>
      <c r="C811" s="108"/>
      <c r="D811" s="123"/>
      <c r="E811" s="116"/>
      <c r="F811" s="116"/>
      <c r="G811" s="116"/>
      <c r="H811" s="117"/>
      <c r="I811" s="112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</row>
    <row r="812" spans="1:21" ht="12.75" customHeight="1">
      <c r="A812" s="108"/>
      <c r="B812" s="108"/>
      <c r="C812" s="108"/>
      <c r="D812" s="123"/>
      <c r="E812" s="116"/>
      <c r="F812" s="116"/>
      <c r="G812" s="116"/>
      <c r="H812" s="117"/>
      <c r="I812" s="112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</row>
    <row r="813" spans="1:21" ht="12.75" customHeight="1">
      <c r="A813" s="108"/>
      <c r="B813" s="108"/>
      <c r="C813" s="108"/>
      <c r="D813" s="123"/>
      <c r="E813" s="116"/>
      <c r="F813" s="116"/>
      <c r="G813" s="116"/>
      <c r="H813" s="117"/>
      <c r="I813" s="112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</row>
    <row r="814" spans="1:21" ht="12.75" customHeight="1">
      <c r="A814" s="108"/>
      <c r="B814" s="108"/>
      <c r="C814" s="108"/>
      <c r="D814" s="123"/>
      <c r="E814" s="116"/>
      <c r="F814" s="116"/>
      <c r="G814" s="116"/>
      <c r="H814" s="117"/>
      <c r="I814" s="112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</row>
    <row r="815" spans="1:21" ht="12.75" customHeight="1">
      <c r="A815" s="108"/>
      <c r="B815" s="108"/>
      <c r="C815" s="108"/>
      <c r="D815" s="123"/>
      <c r="E815" s="116"/>
      <c r="F815" s="116"/>
      <c r="G815" s="116"/>
      <c r="H815" s="117"/>
      <c r="I815" s="112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</row>
    <row r="816" spans="1:21" ht="12.75" customHeight="1">
      <c r="A816" s="108"/>
      <c r="B816" s="108"/>
      <c r="C816" s="108"/>
      <c r="D816" s="123"/>
      <c r="E816" s="116"/>
      <c r="F816" s="116"/>
      <c r="G816" s="116"/>
      <c r="H816" s="117"/>
      <c r="I816" s="112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</row>
    <row r="817" spans="1:21" ht="12.75" customHeight="1">
      <c r="A817" s="108"/>
      <c r="B817" s="108"/>
      <c r="C817" s="108"/>
      <c r="D817" s="123"/>
      <c r="E817" s="116"/>
      <c r="F817" s="116"/>
      <c r="G817" s="116"/>
      <c r="H817" s="117"/>
      <c r="I817" s="112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</row>
    <row r="818" spans="1:21" ht="12.75" customHeight="1">
      <c r="A818" s="108"/>
      <c r="B818" s="108"/>
      <c r="C818" s="108"/>
      <c r="D818" s="123"/>
      <c r="E818" s="116"/>
      <c r="F818" s="116"/>
      <c r="G818" s="116"/>
      <c r="H818" s="117"/>
      <c r="I818" s="112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</row>
    <row r="819" spans="1:21" ht="12.75" customHeight="1">
      <c r="A819" s="108"/>
      <c r="B819" s="108"/>
      <c r="C819" s="108"/>
      <c r="D819" s="123"/>
      <c r="E819" s="116"/>
      <c r="F819" s="116"/>
      <c r="G819" s="116"/>
      <c r="H819" s="117"/>
      <c r="I819" s="112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</row>
    <row r="820" spans="1:21" ht="12.75" customHeight="1">
      <c r="A820" s="108"/>
      <c r="B820" s="108"/>
      <c r="C820" s="108"/>
      <c r="D820" s="123"/>
      <c r="E820" s="116"/>
      <c r="F820" s="116"/>
      <c r="G820" s="116"/>
      <c r="H820" s="117"/>
      <c r="I820" s="112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</row>
    <row r="821" spans="1:21" ht="12.75" customHeight="1">
      <c r="A821" s="108"/>
      <c r="B821" s="108"/>
      <c r="C821" s="108"/>
      <c r="D821" s="123"/>
      <c r="E821" s="116"/>
      <c r="F821" s="116"/>
      <c r="G821" s="116"/>
      <c r="H821" s="117"/>
      <c r="I821" s="112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</row>
    <row r="822" spans="1:21" ht="12.75" customHeight="1">
      <c r="A822" s="108"/>
      <c r="B822" s="108"/>
      <c r="C822" s="108"/>
      <c r="D822" s="123"/>
      <c r="E822" s="116"/>
      <c r="F822" s="116"/>
      <c r="G822" s="116"/>
      <c r="H822" s="117"/>
      <c r="I822" s="112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</row>
    <row r="823" spans="1:21" ht="12.75" customHeight="1">
      <c r="A823" s="108"/>
      <c r="B823" s="108"/>
      <c r="C823" s="108"/>
      <c r="D823" s="123"/>
      <c r="E823" s="116"/>
      <c r="F823" s="116"/>
      <c r="G823" s="116"/>
      <c r="H823" s="117"/>
      <c r="I823" s="112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</row>
    <row r="824" spans="1:21" ht="12.75" customHeight="1">
      <c r="A824" s="108"/>
      <c r="B824" s="108"/>
      <c r="C824" s="108"/>
      <c r="D824" s="123"/>
      <c r="E824" s="116"/>
      <c r="F824" s="116"/>
      <c r="G824" s="116"/>
      <c r="H824" s="117"/>
      <c r="I824" s="112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</row>
    <row r="825" spans="1:21" ht="12.75" customHeight="1">
      <c r="A825" s="108"/>
      <c r="B825" s="108"/>
      <c r="C825" s="108"/>
      <c r="D825" s="123"/>
      <c r="E825" s="116"/>
      <c r="F825" s="116"/>
      <c r="G825" s="116"/>
      <c r="H825" s="117"/>
      <c r="I825" s="112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</row>
    <row r="826" spans="1:21" ht="12.75" customHeight="1">
      <c r="A826" s="108"/>
      <c r="B826" s="108"/>
      <c r="C826" s="108"/>
      <c r="D826" s="123"/>
      <c r="E826" s="116"/>
      <c r="F826" s="116"/>
      <c r="G826" s="116"/>
      <c r="H826" s="117"/>
      <c r="I826" s="112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</row>
    <row r="827" spans="1:21" ht="12.75" customHeight="1">
      <c r="A827" s="108"/>
      <c r="B827" s="108"/>
      <c r="C827" s="108"/>
      <c r="D827" s="123"/>
      <c r="E827" s="116"/>
      <c r="F827" s="116"/>
      <c r="G827" s="116"/>
      <c r="H827" s="117"/>
      <c r="I827" s="112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</row>
    <row r="828" spans="1:21" ht="12.75" customHeight="1">
      <c r="A828" s="108"/>
      <c r="B828" s="108"/>
      <c r="C828" s="108"/>
      <c r="D828" s="123"/>
      <c r="E828" s="116"/>
      <c r="F828" s="116"/>
      <c r="G828" s="116"/>
      <c r="H828" s="117"/>
      <c r="I828" s="112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</row>
    <row r="829" spans="1:21" ht="12.75" customHeight="1">
      <c r="A829" s="108"/>
      <c r="B829" s="108"/>
      <c r="C829" s="108"/>
      <c r="D829" s="123"/>
      <c r="E829" s="116"/>
      <c r="F829" s="116"/>
      <c r="G829" s="116"/>
      <c r="H829" s="117"/>
      <c r="I829" s="112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</row>
    <row r="830" spans="1:21" ht="12.75" customHeight="1">
      <c r="A830" s="108"/>
      <c r="B830" s="108"/>
      <c r="C830" s="108"/>
      <c r="D830" s="123"/>
      <c r="E830" s="116"/>
      <c r="F830" s="116"/>
      <c r="G830" s="116"/>
      <c r="H830" s="117"/>
      <c r="I830" s="112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</row>
    <row r="831" spans="1:21" ht="12.75" customHeight="1">
      <c r="A831" s="108"/>
      <c r="B831" s="108"/>
      <c r="C831" s="108"/>
      <c r="D831" s="123"/>
      <c r="E831" s="116"/>
      <c r="F831" s="116"/>
      <c r="G831" s="116"/>
      <c r="H831" s="117"/>
      <c r="I831" s="112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</row>
    <row r="832" spans="1:21" ht="12.75" customHeight="1">
      <c r="A832" s="108"/>
      <c r="B832" s="108"/>
      <c r="C832" s="108"/>
      <c r="D832" s="123"/>
      <c r="E832" s="116"/>
      <c r="F832" s="116"/>
      <c r="G832" s="116"/>
      <c r="H832" s="117"/>
      <c r="I832" s="112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</row>
    <row r="833" spans="1:21" ht="12.75" customHeight="1">
      <c r="A833" s="108"/>
      <c r="B833" s="108"/>
      <c r="C833" s="108"/>
      <c r="D833" s="123"/>
      <c r="E833" s="116"/>
      <c r="F833" s="116"/>
      <c r="G833" s="116"/>
      <c r="H833" s="117"/>
      <c r="I833" s="112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</row>
    <row r="834" spans="1:21" ht="12.75" customHeight="1">
      <c r="A834" s="108"/>
      <c r="B834" s="108"/>
      <c r="C834" s="108"/>
      <c r="D834" s="123"/>
      <c r="E834" s="116"/>
      <c r="F834" s="116"/>
      <c r="G834" s="116"/>
      <c r="H834" s="117"/>
      <c r="I834" s="112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</row>
    <row r="835" spans="1:21" ht="12.75" customHeight="1">
      <c r="A835" s="108"/>
      <c r="B835" s="108"/>
      <c r="C835" s="108"/>
      <c r="D835" s="123"/>
      <c r="E835" s="116"/>
      <c r="F835" s="116"/>
      <c r="G835" s="116"/>
      <c r="H835" s="117"/>
      <c r="I835" s="112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</row>
    <row r="836" spans="1:21" ht="12.75" customHeight="1">
      <c r="A836" s="108"/>
      <c r="B836" s="108"/>
      <c r="C836" s="108"/>
      <c r="D836" s="123"/>
      <c r="E836" s="116"/>
      <c r="F836" s="116"/>
      <c r="G836" s="116"/>
      <c r="H836" s="117"/>
      <c r="I836" s="112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</row>
    <row r="837" spans="1:21" ht="12.75" customHeight="1">
      <c r="A837" s="108"/>
      <c r="B837" s="108"/>
      <c r="C837" s="108"/>
      <c r="D837" s="123"/>
      <c r="E837" s="116"/>
      <c r="F837" s="116"/>
      <c r="G837" s="116"/>
      <c r="H837" s="117"/>
      <c r="I837" s="112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</row>
    <row r="838" spans="1:21" ht="12.75" customHeight="1">
      <c r="A838" s="108"/>
      <c r="B838" s="108"/>
      <c r="C838" s="108"/>
      <c r="D838" s="123"/>
      <c r="E838" s="116"/>
      <c r="F838" s="116"/>
      <c r="G838" s="116"/>
      <c r="H838" s="117"/>
      <c r="I838" s="112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</row>
    <row r="839" spans="1:21" ht="12.75" customHeight="1">
      <c r="A839" s="108"/>
      <c r="B839" s="108"/>
      <c r="C839" s="108"/>
      <c r="D839" s="123"/>
      <c r="E839" s="116"/>
      <c r="F839" s="116"/>
      <c r="G839" s="116"/>
      <c r="H839" s="117"/>
      <c r="I839" s="112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</row>
    <row r="840" spans="1:21" ht="12.75" customHeight="1">
      <c r="A840" s="108"/>
      <c r="B840" s="108"/>
      <c r="C840" s="108"/>
      <c r="D840" s="123"/>
      <c r="E840" s="116"/>
      <c r="F840" s="116"/>
      <c r="G840" s="116"/>
      <c r="H840" s="117"/>
      <c r="I840" s="112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</row>
    <row r="841" spans="1:21" ht="12.75" customHeight="1">
      <c r="A841" s="108"/>
      <c r="B841" s="108"/>
      <c r="C841" s="108"/>
      <c r="D841" s="123"/>
      <c r="E841" s="116"/>
      <c r="F841" s="116"/>
      <c r="G841" s="116"/>
      <c r="H841" s="117"/>
      <c r="I841" s="112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</row>
    <row r="842" spans="1:21" ht="12.75" customHeight="1">
      <c r="A842" s="108"/>
      <c r="B842" s="108"/>
      <c r="C842" s="108"/>
      <c r="D842" s="123"/>
      <c r="E842" s="116"/>
      <c r="F842" s="116"/>
      <c r="G842" s="116"/>
      <c r="H842" s="117"/>
      <c r="I842" s="112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</row>
    <row r="843" spans="1:21" ht="12.75" customHeight="1">
      <c r="A843" s="108"/>
      <c r="B843" s="108"/>
      <c r="C843" s="108"/>
      <c r="D843" s="123"/>
      <c r="E843" s="116"/>
      <c r="F843" s="116"/>
      <c r="G843" s="116"/>
      <c r="H843" s="117"/>
      <c r="I843" s="112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</row>
    <row r="844" spans="1:21" ht="12.75" customHeight="1">
      <c r="A844" s="108"/>
      <c r="B844" s="108"/>
      <c r="C844" s="108"/>
      <c r="D844" s="123"/>
      <c r="E844" s="116"/>
      <c r="F844" s="116"/>
      <c r="G844" s="116"/>
      <c r="H844" s="117"/>
      <c r="I844" s="112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</row>
    <row r="845" spans="1:21" ht="12.75" customHeight="1">
      <c r="A845" s="108"/>
      <c r="B845" s="108"/>
      <c r="C845" s="108"/>
      <c r="D845" s="123"/>
      <c r="E845" s="116"/>
      <c r="F845" s="116"/>
      <c r="G845" s="116"/>
      <c r="H845" s="117"/>
      <c r="I845" s="112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</row>
    <row r="846" spans="1:21" ht="12.75" customHeight="1">
      <c r="A846" s="108"/>
      <c r="B846" s="108"/>
      <c r="C846" s="108"/>
      <c r="D846" s="123"/>
      <c r="E846" s="116"/>
      <c r="F846" s="116"/>
      <c r="G846" s="116"/>
      <c r="H846" s="117"/>
      <c r="I846" s="112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</row>
    <row r="847" spans="1:21" ht="12.75" customHeight="1">
      <c r="A847" s="108"/>
      <c r="B847" s="108"/>
      <c r="C847" s="108"/>
      <c r="D847" s="123"/>
      <c r="E847" s="116"/>
      <c r="F847" s="116"/>
      <c r="G847" s="116"/>
      <c r="H847" s="117"/>
      <c r="I847" s="112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</row>
    <row r="848" spans="1:21" ht="12.75" customHeight="1">
      <c r="A848" s="108"/>
      <c r="B848" s="108"/>
      <c r="C848" s="108"/>
      <c r="D848" s="123"/>
      <c r="E848" s="116"/>
      <c r="F848" s="116"/>
      <c r="G848" s="116"/>
      <c r="H848" s="117"/>
      <c r="I848" s="112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</row>
    <row r="849" spans="1:21" ht="12.75" customHeight="1">
      <c r="A849" s="108"/>
      <c r="B849" s="108"/>
      <c r="C849" s="108"/>
      <c r="D849" s="123"/>
      <c r="E849" s="116"/>
      <c r="F849" s="116"/>
      <c r="G849" s="116"/>
      <c r="H849" s="117"/>
      <c r="I849" s="112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</row>
    <row r="850" spans="1:21" ht="12.75" customHeight="1">
      <c r="A850" s="108"/>
      <c r="B850" s="108"/>
      <c r="C850" s="108"/>
      <c r="D850" s="123"/>
      <c r="E850" s="116"/>
      <c r="F850" s="116"/>
      <c r="G850" s="116"/>
      <c r="H850" s="117"/>
      <c r="I850" s="112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</row>
    <row r="851" spans="1:21" ht="12.75" customHeight="1">
      <c r="A851" s="108"/>
      <c r="B851" s="108"/>
      <c r="C851" s="108"/>
      <c r="D851" s="123"/>
      <c r="E851" s="116"/>
      <c r="F851" s="116"/>
      <c r="G851" s="116"/>
      <c r="H851" s="117"/>
      <c r="I851" s="112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</row>
    <row r="852" spans="1:21" ht="12.75" customHeight="1">
      <c r="A852" s="108"/>
      <c r="B852" s="108"/>
      <c r="C852" s="108"/>
      <c r="D852" s="123"/>
      <c r="E852" s="116"/>
      <c r="F852" s="116"/>
      <c r="G852" s="116"/>
      <c r="H852" s="117"/>
      <c r="I852" s="112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</row>
    <row r="853" spans="1:21" ht="12.75" customHeight="1">
      <c r="A853" s="108"/>
      <c r="B853" s="108"/>
      <c r="C853" s="108"/>
      <c r="D853" s="123"/>
      <c r="E853" s="116"/>
      <c r="F853" s="116"/>
      <c r="G853" s="116"/>
      <c r="H853" s="117"/>
      <c r="I853" s="112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</row>
    <row r="854" spans="1:21" ht="12.75" customHeight="1">
      <c r="A854" s="108"/>
      <c r="B854" s="108"/>
      <c r="C854" s="108"/>
      <c r="D854" s="123"/>
      <c r="E854" s="116"/>
      <c r="F854" s="116"/>
      <c r="G854" s="116"/>
      <c r="H854" s="117"/>
      <c r="I854" s="112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</row>
    <row r="855" spans="1:21" ht="12.75" customHeight="1">
      <c r="A855" s="108"/>
      <c r="B855" s="108"/>
      <c r="C855" s="108"/>
      <c r="D855" s="123"/>
      <c r="E855" s="116"/>
      <c r="F855" s="116"/>
      <c r="G855" s="116"/>
      <c r="H855" s="117"/>
      <c r="I855" s="112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</row>
    <row r="856" spans="1:21" ht="12.75" customHeight="1">
      <c r="A856" s="108"/>
      <c r="B856" s="108"/>
      <c r="C856" s="108"/>
      <c r="D856" s="123"/>
      <c r="E856" s="116"/>
      <c r="F856" s="116"/>
      <c r="G856" s="116"/>
      <c r="H856" s="117"/>
      <c r="I856" s="112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</row>
    <row r="857" spans="1:21" ht="12.75" customHeight="1">
      <c r="A857" s="108"/>
      <c r="B857" s="108"/>
      <c r="C857" s="108"/>
      <c r="D857" s="123"/>
      <c r="E857" s="116"/>
      <c r="F857" s="116"/>
      <c r="G857" s="116"/>
      <c r="H857" s="117"/>
      <c r="I857" s="112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</row>
    <row r="858" spans="1:21" ht="12.75" customHeight="1">
      <c r="A858" s="108"/>
      <c r="B858" s="108"/>
      <c r="C858" s="108"/>
      <c r="D858" s="123"/>
      <c r="E858" s="116"/>
      <c r="F858" s="116"/>
      <c r="G858" s="116"/>
      <c r="H858" s="117"/>
      <c r="I858" s="112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</row>
    <row r="859" spans="1:21" ht="12.75" customHeight="1">
      <c r="A859" s="108"/>
      <c r="B859" s="108"/>
      <c r="C859" s="108"/>
      <c r="D859" s="123"/>
      <c r="E859" s="116"/>
      <c r="F859" s="116"/>
      <c r="G859" s="116"/>
      <c r="H859" s="117"/>
      <c r="I859" s="112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</row>
    <row r="860" spans="1:21" ht="12.75" customHeight="1">
      <c r="A860" s="108"/>
      <c r="B860" s="108"/>
      <c r="C860" s="108"/>
      <c r="D860" s="123"/>
      <c r="E860" s="116"/>
      <c r="F860" s="116"/>
      <c r="G860" s="116"/>
      <c r="H860" s="117"/>
      <c r="I860" s="112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</row>
    <row r="861" spans="1:21" ht="12.75" customHeight="1">
      <c r="A861" s="108"/>
      <c r="B861" s="108"/>
      <c r="C861" s="108"/>
      <c r="D861" s="123"/>
      <c r="E861" s="116"/>
      <c r="F861" s="116"/>
      <c r="G861" s="116"/>
      <c r="H861" s="117"/>
      <c r="I861" s="112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</row>
    <row r="862" spans="1:21" ht="12.75" customHeight="1">
      <c r="A862" s="108"/>
      <c r="B862" s="108"/>
      <c r="C862" s="108"/>
      <c r="D862" s="123"/>
      <c r="E862" s="116"/>
      <c r="F862" s="116"/>
      <c r="G862" s="116"/>
      <c r="H862" s="117"/>
      <c r="I862" s="112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</row>
    <row r="863" spans="1:21" ht="12.75" customHeight="1">
      <c r="A863" s="108"/>
      <c r="B863" s="108"/>
      <c r="C863" s="108"/>
      <c r="D863" s="123"/>
      <c r="E863" s="116"/>
      <c r="F863" s="116"/>
      <c r="G863" s="116"/>
      <c r="H863" s="117"/>
      <c r="I863" s="112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</row>
    <row r="864" spans="1:21" ht="12.75" customHeight="1">
      <c r="A864" s="108"/>
      <c r="B864" s="108"/>
      <c r="C864" s="108"/>
      <c r="D864" s="123"/>
      <c r="E864" s="116"/>
      <c r="F864" s="116"/>
      <c r="G864" s="116"/>
      <c r="H864" s="117"/>
      <c r="I864" s="112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</row>
    <row r="865" spans="1:21" ht="12.75" customHeight="1">
      <c r="A865" s="108"/>
      <c r="B865" s="108"/>
      <c r="C865" s="108"/>
      <c r="D865" s="123"/>
      <c r="E865" s="116"/>
      <c r="F865" s="116"/>
      <c r="G865" s="116"/>
      <c r="H865" s="117"/>
      <c r="I865" s="112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</row>
    <row r="866" spans="1:21" ht="12.75" customHeight="1">
      <c r="A866" s="108"/>
      <c r="B866" s="108"/>
      <c r="C866" s="108"/>
      <c r="D866" s="123"/>
      <c r="E866" s="116"/>
      <c r="F866" s="116"/>
      <c r="G866" s="116"/>
      <c r="H866" s="117"/>
      <c r="I866" s="112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</row>
    <row r="867" spans="1:21" ht="12.75" customHeight="1">
      <c r="A867" s="108"/>
      <c r="B867" s="108"/>
      <c r="C867" s="108"/>
      <c r="D867" s="123"/>
      <c r="E867" s="116"/>
      <c r="F867" s="116"/>
      <c r="G867" s="116"/>
      <c r="H867" s="117"/>
      <c r="I867" s="112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</row>
    <row r="868" spans="1:21" ht="12.75" customHeight="1">
      <c r="A868" s="108"/>
      <c r="B868" s="108"/>
      <c r="C868" s="108"/>
      <c r="D868" s="123"/>
      <c r="E868" s="116"/>
      <c r="F868" s="116"/>
      <c r="G868" s="116"/>
      <c r="H868" s="117"/>
      <c r="I868" s="112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</row>
    <row r="869" spans="1:21" ht="12.75" customHeight="1">
      <c r="A869" s="108"/>
      <c r="B869" s="108"/>
      <c r="C869" s="108"/>
      <c r="D869" s="123"/>
      <c r="E869" s="116"/>
      <c r="F869" s="116"/>
      <c r="G869" s="116"/>
      <c r="H869" s="117"/>
      <c r="I869" s="112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</row>
    <row r="870" spans="1:21" ht="12.75" customHeight="1">
      <c r="A870" s="108"/>
      <c r="B870" s="108"/>
      <c r="C870" s="108"/>
      <c r="D870" s="123"/>
      <c r="E870" s="116"/>
      <c r="F870" s="116"/>
      <c r="G870" s="116"/>
      <c r="H870" s="117"/>
      <c r="I870" s="112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</row>
    <row r="871" spans="1:21" ht="12.75" customHeight="1">
      <c r="A871" s="108"/>
      <c r="B871" s="108"/>
      <c r="C871" s="108"/>
      <c r="D871" s="123"/>
      <c r="E871" s="116"/>
      <c r="F871" s="116"/>
      <c r="G871" s="116"/>
      <c r="H871" s="117"/>
      <c r="I871" s="112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</row>
    <row r="872" spans="1:21" ht="12.75" customHeight="1">
      <c r="A872" s="108"/>
      <c r="B872" s="108"/>
      <c r="C872" s="108"/>
      <c r="D872" s="123"/>
      <c r="E872" s="116"/>
      <c r="F872" s="116"/>
      <c r="G872" s="116"/>
      <c r="H872" s="117"/>
      <c r="I872" s="112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</row>
    <row r="873" spans="1:21" ht="12.75" customHeight="1">
      <c r="A873" s="108"/>
      <c r="B873" s="108"/>
      <c r="C873" s="108"/>
      <c r="D873" s="123"/>
      <c r="E873" s="116"/>
      <c r="F873" s="116"/>
      <c r="G873" s="116"/>
      <c r="H873" s="117"/>
      <c r="I873" s="112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</row>
    <row r="874" spans="1:21" ht="12.75" customHeight="1">
      <c r="A874" s="108"/>
      <c r="B874" s="108"/>
      <c r="C874" s="108"/>
      <c r="D874" s="123"/>
      <c r="E874" s="116"/>
      <c r="F874" s="116"/>
      <c r="G874" s="116"/>
      <c r="H874" s="117"/>
      <c r="I874" s="112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</row>
    <row r="875" spans="1:21" ht="12.75" customHeight="1">
      <c r="A875" s="108"/>
      <c r="B875" s="108"/>
      <c r="C875" s="108"/>
      <c r="D875" s="123"/>
      <c r="E875" s="116"/>
      <c r="F875" s="116"/>
      <c r="G875" s="116"/>
      <c r="H875" s="117"/>
      <c r="I875" s="112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</row>
    <row r="876" spans="1:21" ht="12.75" customHeight="1">
      <c r="A876" s="108"/>
      <c r="B876" s="108"/>
      <c r="C876" s="108"/>
      <c r="D876" s="123"/>
      <c r="E876" s="116"/>
      <c r="F876" s="116"/>
      <c r="G876" s="116"/>
      <c r="H876" s="117"/>
      <c r="I876" s="112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</row>
    <row r="877" spans="1:21" ht="12.75" customHeight="1">
      <c r="A877" s="108"/>
      <c r="B877" s="108"/>
      <c r="C877" s="108"/>
      <c r="D877" s="123"/>
      <c r="E877" s="116"/>
      <c r="F877" s="116"/>
      <c r="G877" s="116"/>
      <c r="H877" s="117"/>
      <c r="I877" s="112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</row>
    <row r="878" spans="1:21" ht="12.75" customHeight="1">
      <c r="A878" s="108"/>
      <c r="B878" s="108"/>
      <c r="C878" s="108"/>
      <c r="D878" s="123"/>
      <c r="E878" s="116"/>
      <c r="F878" s="116"/>
      <c r="G878" s="116"/>
      <c r="H878" s="117"/>
      <c r="I878" s="112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</row>
    <row r="879" spans="1:21" ht="12.75" customHeight="1">
      <c r="A879" s="108"/>
      <c r="B879" s="108"/>
      <c r="C879" s="108"/>
      <c r="D879" s="123"/>
      <c r="E879" s="116"/>
      <c r="F879" s="116"/>
      <c r="G879" s="116"/>
      <c r="H879" s="117"/>
      <c r="I879" s="112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</row>
    <row r="880" spans="1:21" ht="12.75" customHeight="1">
      <c r="A880" s="108"/>
      <c r="B880" s="108"/>
      <c r="C880" s="108"/>
      <c r="D880" s="123"/>
      <c r="E880" s="116"/>
      <c r="F880" s="116"/>
      <c r="G880" s="116"/>
      <c r="H880" s="117"/>
      <c r="I880" s="112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</row>
    <row r="881" spans="1:21" ht="12.75" customHeight="1">
      <c r="A881" s="108"/>
      <c r="B881" s="108"/>
      <c r="C881" s="108"/>
      <c r="D881" s="123"/>
      <c r="E881" s="116"/>
      <c r="F881" s="116"/>
      <c r="G881" s="116"/>
      <c r="H881" s="117"/>
      <c r="I881" s="112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</row>
    <row r="882" spans="1:21" ht="12.75" customHeight="1">
      <c r="A882" s="108"/>
      <c r="B882" s="108"/>
      <c r="C882" s="108"/>
      <c r="D882" s="123"/>
      <c r="E882" s="116"/>
      <c r="F882" s="116"/>
      <c r="G882" s="116"/>
      <c r="H882" s="117"/>
      <c r="I882" s="112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</row>
    <row r="883" spans="1:21" ht="12.75" customHeight="1">
      <c r="A883" s="108"/>
      <c r="B883" s="108"/>
      <c r="C883" s="108"/>
      <c r="D883" s="123"/>
      <c r="E883" s="116"/>
      <c r="F883" s="116"/>
      <c r="G883" s="116"/>
      <c r="H883" s="117"/>
      <c r="I883" s="112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</row>
    <row r="884" spans="1:21" ht="12.75" customHeight="1">
      <c r="A884" s="108"/>
      <c r="B884" s="108"/>
      <c r="C884" s="108"/>
      <c r="D884" s="123"/>
      <c r="E884" s="116"/>
      <c r="F884" s="116"/>
      <c r="G884" s="116"/>
      <c r="H884" s="117"/>
      <c r="I884" s="112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</row>
    <row r="885" spans="1:21" ht="12.75" customHeight="1">
      <c r="A885" s="108"/>
      <c r="B885" s="108"/>
      <c r="C885" s="108"/>
      <c r="D885" s="123"/>
      <c r="E885" s="116"/>
      <c r="F885" s="116"/>
      <c r="G885" s="116"/>
      <c r="H885" s="117"/>
      <c r="I885" s="112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</row>
    <row r="886" spans="1:21" ht="12.75" customHeight="1">
      <c r="A886" s="108"/>
      <c r="B886" s="108"/>
      <c r="C886" s="108"/>
      <c r="D886" s="123"/>
      <c r="E886" s="116"/>
      <c r="F886" s="116"/>
      <c r="G886" s="116"/>
      <c r="H886" s="117"/>
      <c r="I886" s="112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</row>
    <row r="887" spans="1:21" ht="12.75" customHeight="1">
      <c r="A887" s="108"/>
      <c r="B887" s="108"/>
      <c r="C887" s="108"/>
      <c r="D887" s="123"/>
      <c r="E887" s="116"/>
      <c r="F887" s="116"/>
      <c r="G887" s="116"/>
      <c r="H887" s="117"/>
      <c r="I887" s="112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</row>
    <row r="888" spans="1:21" ht="12.75" customHeight="1">
      <c r="A888" s="108"/>
      <c r="B888" s="108"/>
      <c r="C888" s="108"/>
      <c r="D888" s="123"/>
      <c r="E888" s="116"/>
      <c r="F888" s="116"/>
      <c r="G888" s="116"/>
      <c r="H888" s="117"/>
      <c r="I888" s="112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</row>
    <row r="889" spans="1:21" ht="12.75" customHeight="1">
      <c r="A889" s="108"/>
      <c r="B889" s="108"/>
      <c r="C889" s="108"/>
      <c r="D889" s="123"/>
      <c r="E889" s="116"/>
      <c r="F889" s="116"/>
      <c r="G889" s="116"/>
      <c r="H889" s="117"/>
      <c r="I889" s="112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</row>
    <row r="890" spans="1:21" ht="12.75" customHeight="1">
      <c r="A890" s="108"/>
      <c r="B890" s="108"/>
      <c r="C890" s="108"/>
      <c r="D890" s="123"/>
      <c r="E890" s="116"/>
      <c r="F890" s="116"/>
      <c r="G890" s="116"/>
      <c r="H890" s="117"/>
      <c r="I890" s="112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</row>
    <row r="891" spans="1:21" ht="12.75" customHeight="1">
      <c r="A891" s="108"/>
      <c r="B891" s="108"/>
      <c r="C891" s="108"/>
      <c r="D891" s="123"/>
      <c r="E891" s="116"/>
      <c r="F891" s="116"/>
      <c r="G891" s="116"/>
      <c r="H891" s="117"/>
      <c r="I891" s="112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</row>
    <row r="892" spans="1:21" ht="12.75" customHeight="1">
      <c r="A892" s="108"/>
      <c r="B892" s="108"/>
      <c r="C892" s="108"/>
      <c r="D892" s="123"/>
      <c r="E892" s="116"/>
      <c r="F892" s="116"/>
      <c r="G892" s="116"/>
      <c r="H892" s="117"/>
      <c r="I892" s="112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</row>
    <row r="893" spans="1:21" ht="12.75" customHeight="1">
      <c r="A893" s="108"/>
      <c r="B893" s="108"/>
      <c r="C893" s="108"/>
      <c r="D893" s="123"/>
      <c r="E893" s="116"/>
      <c r="F893" s="116"/>
      <c r="G893" s="116"/>
      <c r="H893" s="117"/>
      <c r="I893" s="112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</row>
    <row r="894" spans="1:21" ht="12.75" customHeight="1">
      <c r="A894" s="108"/>
      <c r="B894" s="108"/>
      <c r="C894" s="108"/>
      <c r="D894" s="123"/>
      <c r="E894" s="116"/>
      <c r="F894" s="116"/>
      <c r="G894" s="116"/>
      <c r="H894" s="117"/>
      <c r="I894" s="112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</row>
    <row r="895" spans="1:21" ht="12.75" customHeight="1">
      <c r="A895" s="108"/>
      <c r="B895" s="108"/>
      <c r="C895" s="108"/>
      <c r="D895" s="123"/>
      <c r="E895" s="116"/>
      <c r="F895" s="116"/>
      <c r="G895" s="116"/>
      <c r="H895" s="117"/>
      <c r="I895" s="112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</row>
    <row r="896" spans="1:21" ht="12.75" customHeight="1">
      <c r="A896" s="108"/>
      <c r="B896" s="108"/>
      <c r="C896" s="108"/>
      <c r="D896" s="123"/>
      <c r="E896" s="116"/>
      <c r="F896" s="116"/>
      <c r="G896" s="116"/>
      <c r="H896" s="117"/>
      <c r="I896" s="112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</row>
    <row r="897" spans="1:21" ht="12.75" customHeight="1">
      <c r="A897" s="108"/>
      <c r="B897" s="108"/>
      <c r="C897" s="108"/>
      <c r="D897" s="123"/>
      <c r="E897" s="116"/>
      <c r="F897" s="116"/>
      <c r="G897" s="116"/>
      <c r="H897" s="117"/>
      <c r="I897" s="112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</row>
    <row r="898" spans="1:21" ht="12.75" customHeight="1">
      <c r="A898" s="108"/>
      <c r="B898" s="108"/>
      <c r="C898" s="108"/>
      <c r="D898" s="123"/>
      <c r="E898" s="116"/>
      <c r="F898" s="116"/>
      <c r="G898" s="116"/>
      <c r="H898" s="117"/>
      <c r="I898" s="112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</row>
    <row r="899" spans="1:21" ht="12.75" customHeight="1">
      <c r="A899" s="108"/>
      <c r="B899" s="108"/>
      <c r="C899" s="108"/>
      <c r="D899" s="123"/>
      <c r="E899" s="116"/>
      <c r="F899" s="116"/>
      <c r="G899" s="116"/>
      <c r="H899" s="117"/>
      <c r="I899" s="112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</row>
    <row r="900" spans="1:21" ht="12.75" customHeight="1">
      <c r="A900" s="108"/>
      <c r="B900" s="108"/>
      <c r="C900" s="108"/>
      <c r="D900" s="123"/>
      <c r="E900" s="116"/>
      <c r="F900" s="116"/>
      <c r="G900" s="116"/>
      <c r="H900" s="117"/>
      <c r="I900" s="112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</row>
    <row r="901" spans="1:21" ht="12.75" customHeight="1">
      <c r="A901" s="108"/>
      <c r="B901" s="108"/>
      <c r="C901" s="108"/>
      <c r="D901" s="123"/>
      <c r="E901" s="116"/>
      <c r="F901" s="116"/>
      <c r="G901" s="116"/>
      <c r="H901" s="117"/>
      <c r="I901" s="112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</row>
    <row r="902" spans="1:21" ht="12.75" customHeight="1">
      <c r="A902" s="108"/>
      <c r="B902" s="108"/>
      <c r="C902" s="108"/>
      <c r="D902" s="123"/>
      <c r="E902" s="116"/>
      <c r="F902" s="116"/>
      <c r="G902" s="116"/>
      <c r="H902" s="117"/>
      <c r="I902" s="112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</row>
    <row r="903" spans="1:21" ht="12.75" customHeight="1">
      <c r="A903" s="108"/>
      <c r="B903" s="108"/>
      <c r="C903" s="108"/>
      <c r="D903" s="123"/>
      <c r="E903" s="116"/>
      <c r="F903" s="116"/>
      <c r="G903" s="116"/>
      <c r="H903" s="117"/>
      <c r="I903" s="112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</row>
    <row r="904" spans="1:21" ht="12.75" customHeight="1">
      <c r="A904" s="108"/>
      <c r="B904" s="108"/>
      <c r="C904" s="108"/>
      <c r="D904" s="123"/>
      <c r="E904" s="116"/>
      <c r="F904" s="116"/>
      <c r="G904" s="116"/>
      <c r="H904" s="117"/>
      <c r="I904" s="112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</row>
    <row r="905" spans="1:21" ht="12.75" customHeight="1">
      <c r="A905" s="108"/>
      <c r="B905" s="108"/>
      <c r="C905" s="108"/>
      <c r="D905" s="123"/>
      <c r="E905" s="116"/>
      <c r="F905" s="116"/>
      <c r="G905" s="116"/>
      <c r="H905" s="117"/>
      <c r="I905" s="112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</row>
    <row r="906" spans="1:21" ht="12.75" customHeight="1">
      <c r="A906" s="108"/>
      <c r="B906" s="108"/>
      <c r="C906" s="108"/>
      <c r="D906" s="123"/>
      <c r="E906" s="116"/>
      <c r="F906" s="116"/>
      <c r="G906" s="116"/>
      <c r="H906" s="117"/>
      <c r="I906" s="112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</row>
    <row r="907" spans="1:21" ht="12.75" customHeight="1">
      <c r="A907" s="108"/>
      <c r="B907" s="108"/>
      <c r="C907" s="108"/>
      <c r="D907" s="123"/>
      <c r="E907" s="116"/>
      <c r="F907" s="116"/>
      <c r="G907" s="116"/>
      <c r="H907" s="117"/>
      <c r="I907" s="112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</row>
    <row r="908" spans="1:21" ht="12.75" customHeight="1">
      <c r="A908" s="108"/>
      <c r="B908" s="108"/>
      <c r="C908" s="108"/>
      <c r="D908" s="123"/>
      <c r="E908" s="116"/>
      <c r="F908" s="116"/>
      <c r="G908" s="116"/>
      <c r="H908" s="117"/>
      <c r="I908" s="112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</row>
    <row r="909" spans="1:21" ht="12.75" customHeight="1">
      <c r="A909" s="108"/>
      <c r="B909" s="108"/>
      <c r="C909" s="108"/>
      <c r="D909" s="123"/>
      <c r="E909" s="116"/>
      <c r="F909" s="116"/>
      <c r="G909" s="116"/>
      <c r="H909" s="117"/>
      <c r="I909" s="112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</row>
    <row r="910" spans="1:21" ht="12.75" customHeight="1">
      <c r="A910" s="108"/>
      <c r="B910" s="108"/>
      <c r="C910" s="108"/>
      <c r="D910" s="123"/>
      <c r="E910" s="116"/>
      <c r="F910" s="116"/>
      <c r="G910" s="116"/>
      <c r="H910" s="117"/>
      <c r="I910" s="112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</row>
    <row r="911" spans="1:21" ht="12.75" customHeight="1">
      <c r="A911" s="108"/>
      <c r="B911" s="108"/>
      <c r="C911" s="108"/>
      <c r="D911" s="123"/>
      <c r="E911" s="116"/>
      <c r="F911" s="116"/>
      <c r="G911" s="116"/>
      <c r="H911" s="117"/>
      <c r="I911" s="112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</row>
    <row r="912" spans="1:21" ht="12.75" customHeight="1">
      <c r="A912" s="108"/>
      <c r="B912" s="108"/>
      <c r="C912" s="108"/>
      <c r="D912" s="123"/>
      <c r="E912" s="116"/>
      <c r="F912" s="116"/>
      <c r="G912" s="116"/>
      <c r="H912" s="117"/>
      <c r="I912" s="112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</row>
    <row r="913" spans="1:21" ht="12.75" customHeight="1">
      <c r="A913" s="108"/>
      <c r="B913" s="108"/>
      <c r="C913" s="108"/>
      <c r="D913" s="123"/>
      <c r="E913" s="116"/>
      <c r="F913" s="116"/>
      <c r="G913" s="116"/>
      <c r="H913" s="117"/>
      <c r="I913" s="112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</row>
    <row r="914" spans="1:21" ht="12.75" customHeight="1">
      <c r="A914" s="108"/>
      <c r="B914" s="108"/>
      <c r="C914" s="108"/>
      <c r="D914" s="123"/>
      <c r="E914" s="116"/>
      <c r="F914" s="116"/>
      <c r="G914" s="116"/>
      <c r="H914" s="117"/>
      <c r="I914" s="112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</row>
    <row r="915" spans="1:21" ht="12.75" customHeight="1">
      <c r="A915" s="108"/>
      <c r="B915" s="108"/>
      <c r="C915" s="108"/>
      <c r="D915" s="123"/>
      <c r="E915" s="116"/>
      <c r="F915" s="116"/>
      <c r="G915" s="116"/>
      <c r="H915" s="117"/>
      <c r="I915" s="112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</row>
    <row r="916" spans="1:21" ht="12.75" customHeight="1">
      <c r="A916" s="108"/>
      <c r="B916" s="108"/>
      <c r="C916" s="108"/>
      <c r="D916" s="123"/>
      <c r="E916" s="116"/>
      <c r="F916" s="116"/>
      <c r="G916" s="116"/>
      <c r="H916" s="117"/>
      <c r="I916" s="112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</row>
    <row r="917" spans="1:21" ht="12.75" customHeight="1">
      <c r="A917" s="108"/>
      <c r="B917" s="108"/>
      <c r="C917" s="108"/>
      <c r="D917" s="123"/>
      <c r="E917" s="116"/>
      <c r="F917" s="116"/>
      <c r="G917" s="116"/>
      <c r="H917" s="117"/>
      <c r="I917" s="112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</row>
    <row r="918" spans="1:21" ht="12.75" customHeight="1">
      <c r="A918" s="108"/>
      <c r="B918" s="108"/>
      <c r="C918" s="108"/>
      <c r="D918" s="123"/>
      <c r="E918" s="116"/>
      <c r="F918" s="116"/>
      <c r="G918" s="116"/>
      <c r="H918" s="117"/>
      <c r="I918" s="112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</row>
    <row r="919" spans="1:21" ht="12.75" customHeight="1">
      <c r="A919" s="108"/>
      <c r="B919" s="108"/>
      <c r="C919" s="108"/>
      <c r="D919" s="123"/>
      <c r="E919" s="116"/>
      <c r="F919" s="116"/>
      <c r="G919" s="116"/>
      <c r="H919" s="117"/>
      <c r="I919" s="112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</row>
    <row r="920" spans="1:21" ht="12.75" customHeight="1">
      <c r="A920" s="108"/>
      <c r="B920" s="108"/>
      <c r="C920" s="108"/>
      <c r="D920" s="123"/>
      <c r="E920" s="116"/>
      <c r="F920" s="116"/>
      <c r="G920" s="116"/>
      <c r="H920" s="117"/>
      <c r="I920" s="112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</row>
    <row r="921" spans="1:21" ht="12.75" customHeight="1">
      <c r="A921" s="108"/>
      <c r="B921" s="108"/>
      <c r="C921" s="108"/>
      <c r="D921" s="123"/>
      <c r="E921" s="116"/>
      <c r="F921" s="116"/>
      <c r="G921" s="116"/>
      <c r="H921" s="117"/>
      <c r="I921" s="112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</row>
    <row r="922" spans="1:21" ht="12.75" customHeight="1">
      <c r="A922" s="108"/>
      <c r="B922" s="108"/>
      <c r="C922" s="108"/>
      <c r="D922" s="123"/>
      <c r="E922" s="116"/>
      <c r="F922" s="116"/>
      <c r="G922" s="116"/>
      <c r="H922" s="117"/>
      <c r="I922" s="112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</row>
    <row r="923" spans="1:21" ht="12.75" customHeight="1">
      <c r="A923" s="108"/>
      <c r="B923" s="108"/>
      <c r="C923" s="108"/>
      <c r="D923" s="123"/>
      <c r="E923" s="116"/>
      <c r="F923" s="116"/>
      <c r="G923" s="116"/>
      <c r="H923" s="117"/>
      <c r="I923" s="112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</row>
    <row r="924" spans="1:21" ht="12.75" customHeight="1">
      <c r="A924" s="108"/>
      <c r="B924" s="108"/>
      <c r="C924" s="108"/>
      <c r="D924" s="123"/>
      <c r="E924" s="116"/>
      <c r="F924" s="116"/>
      <c r="G924" s="116"/>
      <c r="H924" s="117"/>
      <c r="I924" s="112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</row>
    <row r="925" spans="1:21" ht="12.75" customHeight="1">
      <c r="A925" s="108"/>
      <c r="B925" s="108"/>
      <c r="C925" s="108"/>
      <c r="D925" s="123"/>
      <c r="E925" s="116"/>
      <c r="F925" s="116"/>
      <c r="G925" s="116"/>
      <c r="H925" s="117"/>
      <c r="I925" s="112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</row>
    <row r="926" spans="1:21" ht="12.75" customHeight="1">
      <c r="A926" s="108"/>
      <c r="B926" s="108"/>
      <c r="C926" s="108"/>
      <c r="D926" s="123"/>
      <c r="E926" s="116"/>
      <c r="F926" s="116"/>
      <c r="G926" s="116"/>
      <c r="H926" s="117"/>
      <c r="I926" s="112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</row>
    <row r="927" spans="1:21" ht="12.75" customHeight="1">
      <c r="A927" s="108"/>
      <c r="B927" s="108"/>
      <c r="C927" s="108"/>
      <c r="D927" s="123"/>
      <c r="E927" s="116"/>
      <c r="F927" s="116"/>
      <c r="G927" s="116"/>
      <c r="H927" s="117"/>
      <c r="I927" s="112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</row>
    <row r="928" spans="1:21" ht="12.75" customHeight="1">
      <c r="A928" s="108"/>
      <c r="B928" s="108"/>
      <c r="C928" s="108"/>
      <c r="D928" s="123"/>
      <c r="E928" s="116"/>
      <c r="F928" s="116"/>
      <c r="G928" s="116"/>
      <c r="H928" s="117"/>
      <c r="I928" s="112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</row>
    <row r="929" spans="1:21" ht="12.75" customHeight="1">
      <c r="A929" s="108"/>
      <c r="B929" s="108"/>
      <c r="C929" s="108"/>
      <c r="D929" s="123"/>
      <c r="E929" s="116"/>
      <c r="F929" s="116"/>
      <c r="G929" s="116"/>
      <c r="H929" s="117"/>
      <c r="I929" s="112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</row>
    <row r="930" spans="1:21" ht="12.75" customHeight="1">
      <c r="A930" s="108"/>
      <c r="B930" s="108"/>
      <c r="C930" s="108"/>
      <c r="D930" s="123"/>
      <c r="E930" s="116"/>
      <c r="F930" s="116"/>
      <c r="G930" s="116"/>
      <c r="H930" s="117"/>
      <c r="I930" s="112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</row>
    <row r="931" spans="1:21" ht="12.75" customHeight="1">
      <c r="A931" s="108"/>
      <c r="B931" s="108"/>
      <c r="C931" s="108"/>
      <c r="D931" s="123"/>
      <c r="E931" s="116"/>
      <c r="F931" s="116"/>
      <c r="G931" s="116"/>
      <c r="H931" s="117"/>
      <c r="I931" s="112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</row>
    <row r="932" spans="1:21" ht="12.75" customHeight="1">
      <c r="A932" s="108"/>
      <c r="B932" s="108"/>
      <c r="C932" s="108"/>
      <c r="D932" s="123"/>
      <c r="E932" s="116"/>
      <c r="F932" s="116"/>
      <c r="G932" s="116"/>
      <c r="H932" s="117"/>
      <c r="I932" s="112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</row>
    <row r="933" spans="1:21" ht="12.75" customHeight="1">
      <c r="A933" s="108"/>
      <c r="B933" s="108"/>
      <c r="C933" s="108"/>
      <c r="D933" s="123"/>
      <c r="E933" s="116"/>
      <c r="F933" s="116"/>
      <c r="G933" s="116"/>
      <c r="H933" s="117"/>
      <c r="I933" s="112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</row>
    <row r="934" spans="1:21" ht="12.75" customHeight="1">
      <c r="A934" s="108"/>
      <c r="B934" s="108"/>
      <c r="C934" s="108"/>
      <c r="D934" s="123"/>
      <c r="E934" s="116"/>
      <c r="F934" s="116"/>
      <c r="G934" s="116"/>
      <c r="H934" s="117"/>
      <c r="I934" s="112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</row>
    <row r="935" spans="1:21" ht="12.75" customHeight="1">
      <c r="A935" s="108"/>
      <c r="B935" s="108"/>
      <c r="C935" s="108"/>
      <c r="D935" s="123"/>
      <c r="E935" s="116"/>
      <c r="F935" s="116"/>
      <c r="G935" s="116"/>
      <c r="H935" s="117"/>
      <c r="I935" s="112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</row>
    <row r="936" spans="1:21" ht="12.75" customHeight="1">
      <c r="A936" s="108"/>
      <c r="B936" s="108"/>
      <c r="C936" s="108"/>
      <c r="D936" s="123"/>
      <c r="E936" s="116"/>
      <c r="F936" s="116"/>
      <c r="G936" s="116"/>
      <c r="H936" s="117"/>
      <c r="I936" s="112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</row>
    <row r="937" spans="1:21" ht="12.75" customHeight="1">
      <c r="A937" s="108"/>
      <c r="B937" s="108"/>
      <c r="C937" s="108"/>
      <c r="D937" s="123"/>
      <c r="E937" s="116"/>
      <c r="F937" s="116"/>
      <c r="G937" s="116"/>
      <c r="H937" s="117"/>
      <c r="I937" s="112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</row>
    <row r="938" spans="1:21" ht="12.75" customHeight="1">
      <c r="A938" s="108"/>
      <c r="B938" s="108"/>
      <c r="C938" s="108"/>
      <c r="D938" s="123"/>
      <c r="E938" s="116"/>
      <c r="F938" s="116"/>
      <c r="G938" s="116"/>
      <c r="H938" s="117"/>
      <c r="I938" s="112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</row>
    <row r="939" spans="1:21" ht="12.75" customHeight="1">
      <c r="A939" s="108"/>
      <c r="B939" s="108"/>
      <c r="C939" s="108"/>
      <c r="D939" s="123"/>
      <c r="E939" s="116"/>
      <c r="F939" s="116"/>
      <c r="G939" s="116"/>
      <c r="H939" s="117"/>
      <c r="I939" s="112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</row>
    <row r="940" spans="1:21" ht="12.75" customHeight="1">
      <c r="A940" s="108"/>
      <c r="B940" s="108"/>
      <c r="C940" s="108"/>
      <c r="D940" s="123"/>
      <c r="E940" s="116"/>
      <c r="F940" s="116"/>
      <c r="G940" s="116"/>
      <c r="H940" s="117"/>
      <c r="I940" s="112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</row>
    <row r="941" spans="1:21" ht="12.75" customHeight="1">
      <c r="A941" s="108"/>
      <c r="B941" s="108"/>
      <c r="C941" s="108"/>
      <c r="D941" s="123"/>
      <c r="E941" s="116"/>
      <c r="F941" s="116"/>
      <c r="G941" s="116"/>
      <c r="H941" s="117"/>
      <c r="I941" s="112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</row>
    <row r="942" spans="1:21" ht="12.75" customHeight="1">
      <c r="A942" s="108"/>
      <c r="B942" s="108"/>
      <c r="C942" s="108"/>
      <c r="D942" s="123"/>
      <c r="E942" s="116"/>
      <c r="F942" s="116"/>
      <c r="G942" s="116"/>
      <c r="H942" s="117"/>
      <c r="I942" s="112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</row>
    <row r="943" spans="1:21" ht="12.75" customHeight="1">
      <c r="A943" s="108"/>
      <c r="B943" s="108"/>
      <c r="C943" s="108"/>
      <c r="D943" s="123"/>
      <c r="E943" s="116"/>
      <c r="F943" s="116"/>
      <c r="G943" s="116"/>
      <c r="H943" s="117"/>
      <c r="I943" s="112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</row>
    <row r="944" spans="1:21" ht="12.75" customHeight="1">
      <c r="A944" s="108"/>
      <c r="B944" s="108"/>
      <c r="C944" s="108"/>
      <c r="D944" s="123"/>
      <c r="E944" s="116"/>
      <c r="F944" s="116"/>
      <c r="G944" s="116"/>
      <c r="H944" s="117"/>
      <c r="I944" s="112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</row>
    <row r="945" spans="1:21" ht="12.75" customHeight="1">
      <c r="A945" s="108"/>
      <c r="B945" s="108"/>
      <c r="C945" s="108"/>
      <c r="D945" s="123"/>
      <c r="E945" s="116"/>
      <c r="F945" s="116"/>
      <c r="G945" s="116"/>
      <c r="H945" s="117"/>
      <c r="I945" s="112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</row>
    <row r="946" spans="1:21" ht="12.75" customHeight="1">
      <c r="A946" s="108"/>
      <c r="B946" s="108"/>
      <c r="C946" s="108"/>
      <c r="D946" s="123"/>
      <c r="E946" s="116"/>
      <c r="F946" s="116"/>
      <c r="G946" s="116"/>
      <c r="H946" s="117"/>
      <c r="I946" s="112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</row>
    <row r="947" spans="1:21" ht="12.75" customHeight="1">
      <c r="A947" s="108"/>
      <c r="B947" s="108"/>
      <c r="C947" s="108"/>
      <c r="D947" s="123"/>
      <c r="E947" s="116"/>
      <c r="F947" s="116"/>
      <c r="G947" s="116"/>
      <c r="H947" s="117"/>
      <c r="I947" s="112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</row>
    <row r="948" spans="1:21" ht="12.75" customHeight="1">
      <c r="A948" s="108"/>
      <c r="B948" s="108"/>
      <c r="C948" s="108"/>
      <c r="D948" s="123"/>
      <c r="E948" s="116"/>
      <c r="F948" s="116"/>
      <c r="G948" s="116"/>
      <c r="H948" s="117"/>
      <c r="I948" s="112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</row>
    <row r="949" spans="1:21" ht="12.75" customHeight="1">
      <c r="A949" s="108"/>
      <c r="B949" s="108"/>
      <c r="C949" s="108"/>
      <c r="D949" s="123"/>
      <c r="E949" s="116"/>
      <c r="F949" s="116"/>
      <c r="G949" s="116"/>
      <c r="H949" s="117"/>
      <c r="I949" s="112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</row>
    <row r="950" spans="1:21" ht="12.75" customHeight="1">
      <c r="A950" s="108"/>
      <c r="B950" s="108"/>
      <c r="C950" s="108"/>
      <c r="D950" s="123"/>
      <c r="E950" s="116"/>
      <c r="F950" s="116"/>
      <c r="G950" s="116"/>
      <c r="H950" s="117"/>
      <c r="I950" s="112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</row>
    <row r="951" spans="1:21" ht="12.75" customHeight="1">
      <c r="A951" s="108"/>
      <c r="B951" s="108"/>
      <c r="C951" s="108"/>
      <c r="D951" s="123"/>
      <c r="E951" s="116"/>
      <c r="F951" s="116"/>
      <c r="G951" s="116"/>
      <c r="H951" s="117"/>
      <c r="I951" s="112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</row>
    <row r="952" spans="1:21" ht="12.75" customHeight="1">
      <c r="A952" s="108"/>
      <c r="B952" s="108"/>
      <c r="C952" s="108"/>
      <c r="D952" s="123"/>
      <c r="E952" s="116"/>
      <c r="F952" s="116"/>
      <c r="G952" s="116"/>
      <c r="H952" s="117"/>
      <c r="I952" s="112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</row>
    <row r="953" spans="1:21" ht="12.75" customHeight="1">
      <c r="A953" s="108"/>
      <c r="B953" s="108"/>
      <c r="C953" s="108"/>
      <c r="D953" s="123"/>
      <c r="E953" s="116"/>
      <c r="F953" s="116"/>
      <c r="G953" s="116"/>
      <c r="H953" s="117"/>
      <c r="I953" s="112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</row>
    <row r="954" spans="1:21" ht="12.75" customHeight="1">
      <c r="A954" s="108"/>
      <c r="B954" s="108"/>
      <c r="C954" s="108"/>
      <c r="D954" s="123"/>
      <c r="E954" s="116"/>
      <c r="F954" s="116"/>
      <c r="G954" s="116"/>
      <c r="H954" s="117"/>
      <c r="I954" s="112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</row>
    <row r="955" spans="1:21" ht="12.75" customHeight="1">
      <c r="A955" s="108"/>
      <c r="B955" s="108"/>
      <c r="C955" s="108"/>
      <c r="D955" s="123"/>
      <c r="E955" s="116"/>
      <c r="F955" s="116"/>
      <c r="G955" s="116"/>
      <c r="H955" s="117"/>
      <c r="I955" s="112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</row>
    <row r="956" spans="1:21" ht="12.75" customHeight="1">
      <c r="A956" s="108"/>
      <c r="B956" s="108"/>
      <c r="C956" s="108"/>
      <c r="D956" s="123"/>
      <c r="E956" s="116"/>
      <c r="F956" s="116"/>
      <c r="G956" s="116"/>
      <c r="H956" s="117"/>
      <c r="I956" s="112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</row>
    <row r="957" spans="1:21" ht="12.75" customHeight="1">
      <c r="A957" s="108"/>
      <c r="B957" s="108"/>
      <c r="C957" s="108"/>
      <c r="D957" s="123"/>
      <c r="E957" s="116"/>
      <c r="F957" s="116"/>
      <c r="G957" s="116"/>
      <c r="H957" s="117"/>
      <c r="I957" s="112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</row>
    <row r="958" spans="1:21" ht="12.75" customHeight="1">
      <c r="A958" s="108"/>
      <c r="B958" s="108"/>
      <c r="C958" s="108"/>
      <c r="D958" s="123"/>
      <c r="E958" s="116"/>
      <c r="F958" s="116"/>
      <c r="G958" s="116"/>
      <c r="H958" s="117"/>
      <c r="I958" s="112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</row>
    <row r="959" spans="1:21" ht="12.75" customHeight="1">
      <c r="A959" s="108"/>
      <c r="B959" s="108"/>
      <c r="C959" s="108"/>
      <c r="D959" s="123"/>
      <c r="E959" s="116"/>
      <c r="F959" s="116"/>
      <c r="G959" s="116"/>
      <c r="H959" s="117"/>
      <c r="I959" s="112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</row>
    <row r="960" spans="1:21" ht="12.75" customHeight="1">
      <c r="A960" s="108"/>
      <c r="B960" s="108"/>
      <c r="C960" s="108"/>
      <c r="D960" s="123"/>
      <c r="E960" s="116"/>
      <c r="F960" s="116"/>
      <c r="G960" s="116"/>
      <c r="H960" s="117"/>
      <c r="I960" s="112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</row>
    <row r="961" spans="1:21" ht="12.75" customHeight="1">
      <c r="A961" s="108"/>
      <c r="B961" s="108"/>
      <c r="C961" s="108"/>
      <c r="D961" s="123"/>
      <c r="E961" s="116"/>
      <c r="F961" s="116"/>
      <c r="G961" s="116"/>
      <c r="H961" s="117"/>
      <c r="I961" s="112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</row>
    <row r="962" spans="1:21" ht="12.75" customHeight="1">
      <c r="A962" s="108"/>
      <c r="B962" s="108"/>
      <c r="C962" s="108"/>
      <c r="D962" s="123"/>
      <c r="E962" s="116"/>
      <c r="F962" s="116"/>
      <c r="G962" s="116"/>
      <c r="H962" s="117"/>
      <c r="I962" s="112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</row>
    <row r="963" spans="1:21" ht="12.75" customHeight="1">
      <c r="A963" s="108"/>
      <c r="B963" s="108"/>
      <c r="C963" s="108"/>
      <c r="D963" s="123"/>
      <c r="E963" s="116"/>
      <c r="F963" s="116"/>
      <c r="G963" s="116"/>
      <c r="H963" s="117"/>
      <c r="I963" s="112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</row>
    <row r="964" spans="1:21" ht="12.75" customHeight="1">
      <c r="A964" s="108"/>
      <c r="B964" s="108"/>
      <c r="C964" s="108"/>
      <c r="D964" s="123"/>
      <c r="E964" s="116"/>
      <c r="F964" s="116"/>
      <c r="G964" s="116"/>
      <c r="H964" s="117"/>
      <c r="I964" s="112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</row>
    <row r="965" spans="1:21" ht="12.75" customHeight="1">
      <c r="A965" s="108"/>
      <c r="B965" s="108"/>
      <c r="C965" s="108"/>
      <c r="D965" s="123"/>
      <c r="E965" s="116"/>
      <c r="F965" s="116"/>
      <c r="G965" s="116"/>
      <c r="H965" s="117"/>
      <c r="I965" s="112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</row>
    <row r="966" spans="1:21" ht="12.75" customHeight="1">
      <c r="A966" s="108"/>
      <c r="B966" s="108"/>
      <c r="C966" s="108"/>
      <c r="D966" s="123"/>
      <c r="E966" s="116"/>
      <c r="F966" s="116"/>
      <c r="G966" s="116"/>
      <c r="H966" s="117"/>
      <c r="I966" s="112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</row>
    <row r="967" spans="1:21" ht="12.75" customHeight="1">
      <c r="A967" s="108"/>
      <c r="B967" s="108"/>
      <c r="C967" s="108"/>
      <c r="D967" s="123"/>
      <c r="E967" s="116"/>
      <c r="F967" s="116"/>
      <c r="G967" s="116"/>
      <c r="H967" s="117"/>
      <c r="I967" s="112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</row>
    <row r="968" spans="1:21" ht="12.75" customHeight="1">
      <c r="A968" s="108"/>
      <c r="B968" s="108"/>
      <c r="C968" s="108"/>
      <c r="D968" s="123"/>
      <c r="E968" s="116"/>
      <c r="F968" s="116"/>
      <c r="G968" s="116"/>
      <c r="H968" s="117"/>
      <c r="I968" s="112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</row>
    <row r="969" spans="1:21" ht="12.75" customHeight="1">
      <c r="A969" s="108"/>
      <c r="B969" s="108"/>
      <c r="C969" s="108"/>
      <c r="D969" s="123"/>
      <c r="E969" s="116"/>
      <c r="F969" s="116"/>
      <c r="G969" s="116"/>
      <c r="H969" s="117"/>
      <c r="I969" s="112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</row>
    <row r="970" spans="1:21" ht="12.75" customHeight="1">
      <c r="A970" s="108"/>
      <c r="B970" s="108"/>
      <c r="C970" s="108"/>
      <c r="D970" s="123"/>
      <c r="E970" s="116"/>
      <c r="F970" s="116"/>
      <c r="G970" s="116"/>
      <c r="H970" s="117"/>
      <c r="I970" s="112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</row>
  </sheetData>
  <sortState ref="A7:V11">
    <sortCondition ref="H7:H11"/>
  </sortState>
  <printOptions horizontalCentered="1"/>
  <pageMargins left="0.39370078740157483" right="0.39370078740157483" top="0.62992125984251968" bottom="0.39370078740157483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966"/>
  <sheetViews>
    <sheetView zoomScale="130" zoomScaleNormal="130" workbookViewId="0">
      <selection activeCell="A9" sqref="A9"/>
    </sheetView>
  </sheetViews>
  <sheetFormatPr defaultColWidth="15.88671875" defaultRowHeight="15" customHeight="1"/>
  <cols>
    <col min="1" max="1" width="5.77734375" style="107" customWidth="1"/>
    <col min="2" max="2" width="10.77734375" style="107" customWidth="1"/>
    <col min="3" max="3" width="15.21875" style="107" customWidth="1"/>
    <col min="4" max="4" width="8.6640625" style="107" bestFit="1" customWidth="1"/>
    <col min="5" max="5" width="8.77734375" style="107" bestFit="1" customWidth="1"/>
    <col min="6" max="6" width="6.5546875" style="107" customWidth="1"/>
    <col min="7" max="7" width="19.44140625" style="107" bestFit="1" customWidth="1"/>
    <col min="8" max="8" width="9.44140625" style="107" customWidth="1"/>
    <col min="9" max="9" width="4.77734375" style="107" customWidth="1"/>
    <col min="10" max="10" width="6" style="107" customWidth="1"/>
    <col min="11" max="21" width="9.44140625" style="107" customWidth="1"/>
    <col min="22" max="16384" width="15.88671875" style="107"/>
  </cols>
  <sheetData>
    <row r="1" spans="1:22" ht="18" customHeight="1">
      <c r="A1" s="99" t="s">
        <v>339</v>
      </c>
      <c r="B1" s="100"/>
      <c r="C1" s="101"/>
      <c r="D1" s="102"/>
      <c r="E1" s="103"/>
      <c r="F1" s="103"/>
      <c r="G1" s="104"/>
      <c r="H1" s="105"/>
      <c r="I1" s="106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</row>
    <row r="2" spans="1:22" ht="18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5"/>
      <c r="I2" s="105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1:22" ht="12" customHeight="1">
      <c r="A3" s="108"/>
      <c r="B3" s="108"/>
      <c r="C3" s="109"/>
      <c r="D3" s="110"/>
      <c r="E3" s="111"/>
      <c r="F3" s="111"/>
      <c r="G3" s="111"/>
      <c r="H3" s="112"/>
      <c r="I3" s="112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</row>
    <row r="4" spans="1:22" ht="15.75" customHeight="1">
      <c r="A4" s="114"/>
      <c r="B4" s="100" t="s">
        <v>330</v>
      </c>
      <c r="C4" s="100"/>
      <c r="D4" s="164" t="s">
        <v>33</v>
      </c>
      <c r="E4" s="115"/>
      <c r="F4" s="115"/>
      <c r="G4" s="116"/>
      <c r="H4" s="117"/>
      <c r="I4" s="112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2" ht="18" customHeight="1" thickBot="1">
      <c r="A5" s="108"/>
      <c r="B5" s="124"/>
      <c r="C5" s="109"/>
      <c r="D5" s="110"/>
      <c r="E5" s="115"/>
      <c r="F5" s="211" t="s">
        <v>371</v>
      </c>
      <c r="G5" s="116" t="s">
        <v>380</v>
      </c>
      <c r="H5" s="117"/>
      <c r="I5" s="112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2" customFormat="1" ht="12.75" customHeight="1" thickBot="1">
      <c r="A6" s="13" t="s">
        <v>12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18" t="s">
        <v>9</v>
      </c>
      <c r="I6" s="18" t="s">
        <v>10</v>
      </c>
      <c r="J6" s="19" t="s">
        <v>11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18" customHeight="1">
      <c r="A7" s="118">
        <v>1</v>
      </c>
      <c r="B7" s="119" t="s">
        <v>43</v>
      </c>
      <c r="C7" s="120" t="s">
        <v>120</v>
      </c>
      <c r="D7" s="121">
        <v>38299</v>
      </c>
      <c r="E7" s="122" t="s">
        <v>34</v>
      </c>
      <c r="F7" s="122" t="s">
        <v>63</v>
      </c>
      <c r="G7" s="122" t="s">
        <v>121</v>
      </c>
      <c r="H7" s="125">
        <v>8.51</v>
      </c>
      <c r="I7" s="25">
        <v>0.17799999999999999</v>
      </c>
      <c r="J7" s="26" t="str">
        <f>IF(ISBLANK(H7),"",IF(H7&gt;10.24,"",IF(H7&lt;=7.74,"TSM",IF(H7&lt;=8.1,"SM",IF(H7&lt;=8.54,"KSM",IF(H7&lt;=9.04,"I A",IF(H7&lt;=9.64,"II A",IF(H7&lt;=10.24,"III A"))))))))</f>
        <v>KSM</v>
      </c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</row>
    <row r="8" spans="1:22" ht="18" customHeight="1">
      <c r="A8" s="118">
        <v>2</v>
      </c>
      <c r="B8" s="119" t="s">
        <v>39</v>
      </c>
      <c r="C8" s="120" t="s">
        <v>211</v>
      </c>
      <c r="D8" s="121">
        <v>37230</v>
      </c>
      <c r="E8" s="122" t="s">
        <v>34</v>
      </c>
      <c r="F8" s="122" t="s">
        <v>63</v>
      </c>
      <c r="G8" s="122" t="s">
        <v>333</v>
      </c>
      <c r="H8" s="125">
        <v>8.52</v>
      </c>
      <c r="I8" s="25">
        <v>0.13900000000000001</v>
      </c>
      <c r="J8" s="26" t="str">
        <f>IF(ISBLANK(H8),"",IF(H8&gt;10.24,"",IF(H8&lt;=7.74,"TSM",IF(H8&lt;=8.1,"SM",IF(H8&lt;=8.54,"KSM",IF(H8&lt;=9.04,"I A",IF(H8&lt;=9.64,"II A",IF(H8&lt;=10.24,"III A"))))))))</f>
        <v>KSM</v>
      </c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</row>
    <row r="9" spans="1:22" ht="18" customHeight="1">
      <c r="A9" s="118">
        <v>3</v>
      </c>
      <c r="B9" s="119" t="s">
        <v>41</v>
      </c>
      <c r="C9" s="120" t="s">
        <v>102</v>
      </c>
      <c r="D9" s="121">
        <v>38096</v>
      </c>
      <c r="E9" s="122" t="s">
        <v>34</v>
      </c>
      <c r="F9" s="122" t="s">
        <v>63</v>
      </c>
      <c r="G9" s="122" t="s">
        <v>103</v>
      </c>
      <c r="H9" s="125">
        <v>8.68</v>
      </c>
      <c r="I9" s="25">
        <v>0.14599999999999999</v>
      </c>
      <c r="J9" s="26" t="str">
        <f>IF(ISBLANK(H9),"",IF(H9&gt;10.24,"",IF(H9&lt;=7.74,"TSM",IF(H9&lt;=8.1,"SM",IF(H9&lt;=8.54,"KSM",IF(H9&lt;=9.04,"I A",IF(H9&lt;=9.64,"II A",IF(H9&lt;=10.24,"III A"))))))))</f>
        <v>I A</v>
      </c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</row>
    <row r="10" spans="1:22" ht="18" customHeight="1">
      <c r="A10" s="118">
        <v>4</v>
      </c>
      <c r="B10" s="119" t="s">
        <v>231</v>
      </c>
      <c r="C10" s="120" t="s">
        <v>232</v>
      </c>
      <c r="D10" s="121">
        <v>38104</v>
      </c>
      <c r="E10" s="122" t="s">
        <v>34</v>
      </c>
      <c r="F10" s="122" t="s">
        <v>63</v>
      </c>
      <c r="G10" s="122" t="s">
        <v>233</v>
      </c>
      <c r="H10" s="125">
        <v>9.11</v>
      </c>
      <c r="I10" s="25">
        <v>0.19</v>
      </c>
      <c r="J10" s="26" t="str">
        <f>IF(ISBLANK(H10),"",IF(H10&gt;10.24,"",IF(H10&lt;=7.74,"TSM",IF(H10&lt;=8.1,"SM",IF(H10&lt;=8.54,"KSM",IF(H10&lt;=9.04,"I A",IF(H10&lt;=9.64,"II A",IF(H10&lt;=10.24,"III A"))))))))</f>
        <v>II A</v>
      </c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</row>
    <row r="11" spans="1:22" ht="12.75" customHeight="1">
      <c r="A11" s="108"/>
      <c r="B11" s="108"/>
      <c r="C11" s="108"/>
      <c r="D11" s="123"/>
      <c r="E11" s="116"/>
      <c r="F11" s="116"/>
      <c r="G11" s="116"/>
      <c r="H11" s="117"/>
      <c r="I11" s="112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22" ht="12.75" customHeight="1">
      <c r="A12" s="108"/>
      <c r="B12" s="108"/>
      <c r="C12" s="108"/>
      <c r="D12" s="123"/>
      <c r="E12" s="116"/>
      <c r="F12" s="116"/>
      <c r="G12" s="116"/>
      <c r="H12" s="117"/>
      <c r="I12" s="112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2" ht="12.75" customHeight="1">
      <c r="A13" s="108"/>
      <c r="B13" s="108"/>
      <c r="C13" s="108"/>
      <c r="D13" s="123"/>
      <c r="E13" s="116"/>
      <c r="F13" s="116"/>
      <c r="G13" s="116"/>
      <c r="H13" s="117"/>
      <c r="I13" s="112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</row>
    <row r="14" spans="1:22" ht="12.75" customHeight="1">
      <c r="A14" s="108"/>
      <c r="B14" s="108"/>
      <c r="C14" s="108"/>
      <c r="D14" s="123"/>
      <c r="E14" s="116"/>
      <c r="F14" s="116"/>
      <c r="G14" s="116"/>
      <c r="H14" s="117"/>
      <c r="I14" s="112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</row>
    <row r="15" spans="1:22" ht="12.75" customHeight="1">
      <c r="A15" s="108"/>
      <c r="B15" s="108"/>
      <c r="C15" s="108"/>
      <c r="D15" s="123"/>
      <c r="F15" s="116"/>
      <c r="G15" s="116"/>
      <c r="H15" s="117"/>
      <c r="I15" s="112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</row>
    <row r="16" spans="1:22" ht="12.75" customHeight="1">
      <c r="A16" s="108"/>
      <c r="B16" s="108"/>
      <c r="C16" s="108"/>
      <c r="D16" s="123"/>
      <c r="F16" s="116"/>
      <c r="G16" s="116"/>
      <c r="H16" s="117"/>
      <c r="I16" s="112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</row>
    <row r="17" spans="1:21" ht="12.75" customHeight="1">
      <c r="A17" s="108"/>
      <c r="B17" s="108"/>
      <c r="C17" s="108"/>
      <c r="D17" s="123"/>
      <c r="F17" s="116"/>
      <c r="G17" s="116"/>
      <c r="H17" s="117"/>
      <c r="I17" s="112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</row>
    <row r="18" spans="1:21" ht="12.75" customHeight="1">
      <c r="A18" s="108"/>
      <c r="B18" s="108"/>
      <c r="C18" s="108"/>
      <c r="D18" s="123"/>
      <c r="F18" s="116"/>
      <c r="G18" s="116"/>
      <c r="H18" s="117"/>
      <c r="I18" s="112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</row>
    <row r="19" spans="1:21" ht="12.75" customHeight="1">
      <c r="A19" s="108"/>
      <c r="B19" s="108"/>
      <c r="C19" s="108"/>
      <c r="D19" s="123"/>
      <c r="F19" s="116"/>
      <c r="G19" s="116"/>
      <c r="H19" s="117"/>
      <c r="I19" s="112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</row>
    <row r="20" spans="1:21" ht="12.75" customHeight="1">
      <c r="A20" s="108"/>
      <c r="B20" s="108"/>
      <c r="C20" s="108"/>
      <c r="D20" s="123"/>
      <c r="F20" s="116"/>
      <c r="G20" s="116"/>
      <c r="H20" s="117"/>
      <c r="I20" s="112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</row>
    <row r="21" spans="1:21" ht="12.75" customHeight="1">
      <c r="A21" s="108"/>
      <c r="B21" s="108"/>
      <c r="C21" s="108"/>
      <c r="D21" s="123"/>
      <c r="F21" s="116"/>
      <c r="G21" s="116"/>
      <c r="H21" s="117"/>
      <c r="I21" s="112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</row>
    <row r="22" spans="1:21" ht="12.75" customHeight="1">
      <c r="A22" s="108"/>
      <c r="B22" s="108"/>
      <c r="C22" s="108"/>
      <c r="D22" s="123"/>
      <c r="E22" s="116"/>
      <c r="F22" s="116"/>
      <c r="G22" s="116"/>
      <c r="H22" s="117"/>
      <c r="I22" s="112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</row>
    <row r="23" spans="1:21" ht="12.75" customHeight="1">
      <c r="A23" s="108"/>
      <c r="B23" s="108"/>
      <c r="C23" s="108"/>
      <c r="D23" s="123"/>
      <c r="E23" s="116"/>
      <c r="F23" s="116"/>
      <c r="G23" s="116"/>
      <c r="H23" s="117"/>
      <c r="I23" s="112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</row>
    <row r="24" spans="1:21" ht="12.75" customHeight="1">
      <c r="A24" s="108"/>
      <c r="B24" s="108"/>
      <c r="C24" s="108"/>
      <c r="D24" s="123"/>
      <c r="E24" s="116"/>
      <c r="F24" s="116"/>
      <c r="G24" s="116"/>
      <c r="H24" s="117"/>
      <c r="I24" s="112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</row>
    <row r="25" spans="1:21" ht="12.75" customHeight="1">
      <c r="A25" s="108"/>
      <c r="B25" s="108"/>
      <c r="C25" s="108"/>
      <c r="D25" s="123"/>
      <c r="E25" s="116"/>
      <c r="F25" s="116"/>
      <c r="G25" s="116"/>
      <c r="H25" s="117"/>
      <c r="I25" s="1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</row>
    <row r="26" spans="1:21" ht="12.75" customHeight="1">
      <c r="A26" s="108"/>
      <c r="B26" s="108"/>
      <c r="C26" s="108"/>
      <c r="D26" s="123"/>
      <c r="E26" s="116"/>
      <c r="F26" s="116"/>
      <c r="G26" s="116"/>
      <c r="H26" s="117"/>
      <c r="I26" s="112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</row>
    <row r="27" spans="1:21" ht="12.75" customHeight="1">
      <c r="A27" s="108"/>
      <c r="B27" s="108"/>
      <c r="C27" s="108"/>
      <c r="D27" s="123"/>
      <c r="E27" s="116"/>
      <c r="F27" s="116"/>
      <c r="G27" s="116"/>
      <c r="H27" s="117"/>
      <c r="I27" s="112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</row>
    <row r="28" spans="1:21" ht="12.75" customHeight="1">
      <c r="A28" s="108"/>
      <c r="B28" s="108"/>
      <c r="C28" s="108"/>
      <c r="D28" s="123"/>
      <c r="E28" s="116"/>
      <c r="F28" s="116"/>
      <c r="G28" s="116"/>
      <c r="H28" s="117"/>
      <c r="I28" s="112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</row>
    <row r="29" spans="1:21" ht="12.75" customHeight="1">
      <c r="A29" s="108"/>
      <c r="B29" s="108"/>
      <c r="C29" s="108"/>
      <c r="D29" s="123"/>
      <c r="E29" s="116"/>
      <c r="F29" s="116"/>
      <c r="G29" s="116"/>
      <c r="H29" s="117"/>
      <c r="I29" s="112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</row>
    <row r="30" spans="1:21" ht="12.75" customHeight="1">
      <c r="A30" s="108"/>
      <c r="B30" s="108"/>
      <c r="C30" s="108"/>
      <c r="D30" s="123"/>
      <c r="E30" s="116"/>
      <c r="F30" s="116"/>
      <c r="G30" s="116"/>
      <c r="H30" s="117"/>
      <c r="I30" s="112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</row>
    <row r="31" spans="1:21" ht="12.75" customHeight="1">
      <c r="A31" s="108"/>
      <c r="B31" s="108"/>
      <c r="C31" s="108"/>
      <c r="D31" s="123"/>
      <c r="E31" s="116"/>
      <c r="F31" s="116"/>
      <c r="G31" s="116"/>
      <c r="H31" s="117"/>
      <c r="I31" s="112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</row>
    <row r="32" spans="1:21" ht="12.75" customHeight="1">
      <c r="A32" s="108"/>
      <c r="B32" s="108"/>
      <c r="C32" s="108"/>
      <c r="D32" s="123"/>
      <c r="E32" s="116"/>
      <c r="F32" s="116"/>
      <c r="G32" s="116"/>
      <c r="H32" s="117"/>
      <c r="I32" s="112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1" ht="12.75" customHeight="1">
      <c r="A33" s="108"/>
      <c r="B33" s="108"/>
      <c r="C33" s="108"/>
      <c r="D33" s="123"/>
      <c r="E33" s="116"/>
      <c r="F33" s="116"/>
      <c r="G33" s="116"/>
      <c r="H33" s="117"/>
      <c r="I33" s="112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1" ht="12.75" customHeight="1">
      <c r="A34" s="108"/>
      <c r="B34" s="108"/>
      <c r="C34" s="108"/>
      <c r="D34" s="123"/>
      <c r="E34" s="116"/>
      <c r="F34" s="116"/>
      <c r="G34" s="116"/>
      <c r="H34" s="117"/>
      <c r="I34" s="112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</row>
    <row r="35" spans="1:21" ht="12.75" customHeight="1">
      <c r="A35" s="108"/>
      <c r="B35" s="108"/>
      <c r="C35" s="108"/>
      <c r="D35" s="123"/>
      <c r="E35" s="116"/>
      <c r="F35" s="116"/>
      <c r="G35" s="116"/>
      <c r="H35" s="117"/>
      <c r="I35" s="112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</row>
    <row r="36" spans="1:21" ht="12.75" customHeight="1">
      <c r="A36" s="108"/>
      <c r="B36" s="108"/>
      <c r="C36" s="108"/>
      <c r="D36" s="123"/>
      <c r="E36" s="116"/>
      <c r="F36" s="116"/>
      <c r="G36" s="116"/>
      <c r="H36" s="117"/>
      <c r="I36" s="112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</row>
    <row r="37" spans="1:21" ht="12.75" customHeight="1">
      <c r="A37" s="108"/>
      <c r="B37" s="108"/>
      <c r="C37" s="108"/>
      <c r="D37" s="123"/>
      <c r="E37" s="116"/>
      <c r="F37" s="116"/>
      <c r="G37" s="116"/>
      <c r="H37" s="117"/>
      <c r="I37" s="112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</row>
    <row r="38" spans="1:21" ht="12.75" customHeight="1">
      <c r="A38" s="108"/>
      <c r="B38" s="108"/>
      <c r="C38" s="108"/>
      <c r="D38" s="123"/>
      <c r="E38" s="116"/>
      <c r="F38" s="116"/>
      <c r="G38" s="116"/>
      <c r="H38" s="117"/>
      <c r="I38" s="112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</row>
    <row r="39" spans="1:21" ht="12.75" customHeight="1">
      <c r="A39" s="108"/>
      <c r="B39" s="108"/>
      <c r="C39" s="108"/>
      <c r="D39" s="123"/>
      <c r="E39" s="116"/>
      <c r="F39" s="116"/>
      <c r="G39" s="116"/>
      <c r="H39" s="117"/>
      <c r="I39" s="112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</row>
    <row r="40" spans="1:21" ht="12.75" customHeight="1">
      <c r="A40" s="108"/>
      <c r="B40" s="108"/>
      <c r="C40" s="108"/>
      <c r="D40" s="123"/>
      <c r="E40" s="116"/>
      <c r="F40" s="116"/>
      <c r="G40" s="116"/>
      <c r="H40" s="117"/>
      <c r="I40" s="112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</row>
    <row r="41" spans="1:21" ht="12.75" customHeight="1">
      <c r="A41" s="108"/>
      <c r="B41" s="108"/>
      <c r="C41" s="108"/>
      <c r="D41" s="123"/>
      <c r="E41" s="116"/>
      <c r="F41" s="116"/>
      <c r="G41" s="116"/>
      <c r="H41" s="117"/>
      <c r="I41" s="112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</row>
    <row r="42" spans="1:21" ht="12.75" customHeight="1">
      <c r="A42" s="108"/>
      <c r="B42" s="108"/>
      <c r="C42" s="108"/>
      <c r="D42" s="123"/>
      <c r="E42" s="116"/>
      <c r="F42" s="116"/>
      <c r="G42" s="116"/>
      <c r="H42" s="117"/>
      <c r="I42" s="112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</row>
    <row r="43" spans="1:21" ht="12.75" customHeight="1">
      <c r="A43" s="108"/>
      <c r="B43" s="108"/>
      <c r="C43" s="108"/>
      <c r="D43" s="123"/>
      <c r="E43" s="116"/>
      <c r="F43" s="116"/>
      <c r="G43" s="116"/>
      <c r="H43" s="117"/>
      <c r="I43" s="112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</row>
    <row r="44" spans="1:21" ht="12.75" customHeight="1">
      <c r="A44" s="108"/>
      <c r="B44" s="108"/>
      <c r="C44" s="108"/>
      <c r="D44" s="123"/>
      <c r="E44" s="116"/>
      <c r="F44" s="116"/>
      <c r="G44" s="116"/>
      <c r="H44" s="117"/>
      <c r="I44" s="112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</row>
    <row r="45" spans="1:21" ht="12.75" customHeight="1">
      <c r="A45" s="108"/>
      <c r="B45" s="108"/>
      <c r="C45" s="108"/>
      <c r="D45" s="123"/>
      <c r="E45" s="116"/>
      <c r="F45" s="116"/>
      <c r="G45" s="116"/>
      <c r="H45" s="117"/>
      <c r="I45" s="112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</row>
    <row r="46" spans="1:21" ht="12.75" customHeight="1">
      <c r="A46" s="108"/>
      <c r="B46" s="108"/>
      <c r="C46" s="108"/>
      <c r="D46" s="123"/>
      <c r="E46" s="116"/>
      <c r="F46" s="116"/>
      <c r="G46" s="116"/>
      <c r="H46" s="117"/>
      <c r="I46" s="112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</row>
    <row r="47" spans="1:21" ht="12.75" customHeight="1">
      <c r="A47" s="108"/>
      <c r="B47" s="108"/>
      <c r="C47" s="108"/>
      <c r="D47" s="123"/>
      <c r="E47" s="116"/>
      <c r="F47" s="116"/>
      <c r="G47" s="116"/>
      <c r="H47" s="117"/>
      <c r="I47" s="112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</row>
    <row r="48" spans="1:21" ht="12.75" customHeight="1">
      <c r="A48" s="108"/>
      <c r="B48" s="108"/>
      <c r="C48" s="108"/>
      <c r="D48" s="123"/>
      <c r="E48" s="116"/>
      <c r="F48" s="116"/>
      <c r="G48" s="116"/>
      <c r="H48" s="117"/>
      <c r="I48" s="112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</row>
    <row r="49" spans="1:21" ht="12.75" customHeight="1">
      <c r="A49" s="108"/>
      <c r="B49" s="108"/>
      <c r="C49" s="108"/>
      <c r="D49" s="123"/>
      <c r="E49" s="116"/>
      <c r="F49" s="116"/>
      <c r="G49" s="116"/>
      <c r="H49" s="117"/>
      <c r="I49" s="112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</row>
    <row r="50" spans="1:21" ht="12.75" customHeight="1">
      <c r="A50" s="108"/>
      <c r="B50" s="108"/>
      <c r="C50" s="108"/>
      <c r="D50" s="123"/>
      <c r="E50" s="116"/>
      <c r="F50" s="116"/>
      <c r="G50" s="116"/>
      <c r="H50" s="117"/>
      <c r="I50" s="112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</row>
    <row r="51" spans="1:21" ht="12.75" customHeight="1">
      <c r="A51" s="108"/>
      <c r="B51" s="108"/>
      <c r="C51" s="108"/>
      <c r="D51" s="123"/>
      <c r="E51" s="116"/>
      <c r="F51" s="116"/>
      <c r="G51" s="116"/>
      <c r="H51" s="117"/>
      <c r="I51" s="112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</row>
    <row r="52" spans="1:21" ht="12.75" customHeight="1">
      <c r="A52" s="108"/>
      <c r="B52" s="108"/>
      <c r="C52" s="108"/>
      <c r="D52" s="123"/>
      <c r="E52" s="116"/>
      <c r="F52" s="116"/>
      <c r="G52" s="116"/>
      <c r="H52" s="117"/>
      <c r="I52" s="112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</row>
    <row r="53" spans="1:21" ht="12.75" customHeight="1">
      <c r="A53" s="108"/>
      <c r="B53" s="108"/>
      <c r="C53" s="108"/>
      <c r="D53" s="123"/>
      <c r="E53" s="116"/>
      <c r="F53" s="116"/>
      <c r="G53" s="116"/>
      <c r="H53" s="117"/>
      <c r="I53" s="112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</row>
    <row r="54" spans="1:21" ht="12.75" customHeight="1">
      <c r="A54" s="108"/>
      <c r="B54" s="108"/>
      <c r="C54" s="108"/>
      <c r="D54" s="123"/>
      <c r="E54" s="116"/>
      <c r="F54" s="116"/>
      <c r="G54" s="116"/>
      <c r="H54" s="117"/>
      <c r="I54" s="112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1" ht="12.75" customHeight="1">
      <c r="A55" s="108"/>
      <c r="B55" s="108"/>
      <c r="C55" s="108"/>
      <c r="D55" s="123"/>
      <c r="E55" s="116"/>
      <c r="F55" s="116"/>
      <c r="G55" s="116"/>
      <c r="H55" s="117"/>
      <c r="I55" s="112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</row>
    <row r="56" spans="1:21" ht="12.75" customHeight="1">
      <c r="A56" s="108"/>
      <c r="B56" s="108"/>
      <c r="C56" s="108"/>
      <c r="D56" s="123"/>
      <c r="E56" s="116"/>
      <c r="F56" s="116"/>
      <c r="G56" s="116"/>
      <c r="H56" s="117"/>
      <c r="I56" s="112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</row>
    <row r="57" spans="1:21" ht="12.75" customHeight="1">
      <c r="A57" s="108"/>
      <c r="B57" s="108"/>
      <c r="C57" s="108"/>
      <c r="D57" s="123"/>
      <c r="E57" s="116"/>
      <c r="F57" s="116"/>
      <c r="G57" s="116"/>
      <c r="H57" s="117"/>
      <c r="I57" s="112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</row>
    <row r="58" spans="1:21" ht="12.75" customHeight="1">
      <c r="A58" s="108"/>
      <c r="B58" s="108"/>
      <c r="C58" s="108"/>
      <c r="D58" s="123"/>
      <c r="E58" s="116"/>
      <c r="F58" s="116"/>
      <c r="G58" s="116"/>
      <c r="H58" s="117"/>
      <c r="I58" s="112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</row>
    <row r="59" spans="1:21" ht="12.75" customHeight="1">
      <c r="A59" s="108"/>
      <c r="B59" s="108"/>
      <c r="C59" s="108"/>
      <c r="D59" s="123"/>
      <c r="E59" s="116"/>
      <c r="F59" s="116"/>
      <c r="G59" s="116"/>
      <c r="H59" s="117"/>
      <c r="I59" s="112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</row>
    <row r="60" spans="1:21" ht="12.75" customHeight="1">
      <c r="A60" s="108"/>
      <c r="B60" s="108"/>
      <c r="C60" s="108"/>
      <c r="D60" s="123"/>
      <c r="E60" s="116"/>
      <c r="F60" s="116"/>
      <c r="G60" s="116"/>
      <c r="H60" s="117"/>
      <c r="I60" s="112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</row>
    <row r="61" spans="1:21" ht="12.75" customHeight="1">
      <c r="A61" s="108"/>
      <c r="B61" s="108"/>
      <c r="C61" s="108"/>
      <c r="D61" s="123"/>
      <c r="E61" s="116"/>
      <c r="F61" s="116"/>
      <c r="G61" s="116"/>
      <c r="H61" s="117"/>
      <c r="I61" s="112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</row>
    <row r="62" spans="1:21" ht="12.75" customHeight="1">
      <c r="A62" s="108"/>
      <c r="B62" s="108"/>
      <c r="C62" s="108"/>
      <c r="D62" s="123"/>
      <c r="E62" s="116"/>
      <c r="F62" s="116"/>
      <c r="G62" s="116"/>
      <c r="H62" s="117"/>
      <c r="I62" s="112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</row>
    <row r="63" spans="1:21" ht="12.75" customHeight="1">
      <c r="A63" s="108"/>
      <c r="B63" s="108"/>
      <c r="C63" s="108"/>
      <c r="D63" s="123"/>
      <c r="E63" s="116"/>
      <c r="F63" s="116"/>
      <c r="G63" s="116"/>
      <c r="H63" s="117"/>
      <c r="I63" s="112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</row>
    <row r="64" spans="1:21" ht="12.75" customHeight="1">
      <c r="A64" s="108"/>
      <c r="B64" s="108"/>
      <c r="C64" s="108"/>
      <c r="D64" s="123"/>
      <c r="E64" s="116"/>
      <c r="F64" s="116"/>
      <c r="G64" s="116"/>
      <c r="H64" s="117"/>
      <c r="I64" s="112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</row>
    <row r="65" spans="1:21" ht="12.75" customHeight="1">
      <c r="A65" s="108"/>
      <c r="B65" s="108"/>
      <c r="C65" s="108"/>
      <c r="D65" s="123"/>
      <c r="E65" s="116"/>
      <c r="F65" s="116"/>
      <c r="G65" s="116"/>
      <c r="H65" s="117"/>
      <c r="I65" s="112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</row>
    <row r="66" spans="1:21" ht="12.75" customHeight="1">
      <c r="A66" s="108"/>
      <c r="B66" s="108"/>
      <c r="C66" s="108"/>
      <c r="D66" s="123"/>
      <c r="E66" s="116"/>
      <c r="F66" s="116"/>
      <c r="G66" s="116"/>
      <c r="H66" s="117"/>
      <c r="I66" s="112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</row>
    <row r="67" spans="1:21" ht="12.75" customHeight="1">
      <c r="A67" s="108"/>
      <c r="B67" s="108"/>
      <c r="C67" s="108"/>
      <c r="D67" s="123"/>
      <c r="E67" s="116"/>
      <c r="F67" s="116"/>
      <c r="G67" s="116"/>
      <c r="H67" s="117"/>
      <c r="I67" s="112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</row>
    <row r="68" spans="1:21" ht="12.75" customHeight="1">
      <c r="A68" s="108"/>
      <c r="B68" s="108"/>
      <c r="C68" s="108"/>
      <c r="D68" s="123"/>
      <c r="E68" s="116"/>
      <c r="F68" s="116"/>
      <c r="G68" s="116"/>
      <c r="H68" s="117"/>
      <c r="I68" s="112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</row>
    <row r="69" spans="1:21" ht="12.75" customHeight="1">
      <c r="A69" s="108"/>
      <c r="B69" s="108"/>
      <c r="C69" s="108"/>
      <c r="D69" s="123"/>
      <c r="E69" s="116"/>
      <c r="F69" s="116"/>
      <c r="G69" s="116"/>
      <c r="H69" s="117"/>
      <c r="I69" s="112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</row>
    <row r="70" spans="1:21" ht="12.75" customHeight="1">
      <c r="A70" s="108"/>
      <c r="B70" s="108"/>
      <c r="C70" s="108"/>
      <c r="D70" s="123"/>
      <c r="E70" s="116"/>
      <c r="F70" s="116"/>
      <c r="G70" s="116"/>
      <c r="H70" s="117"/>
      <c r="I70" s="112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</row>
    <row r="71" spans="1:21" ht="12.75" customHeight="1">
      <c r="A71" s="108"/>
      <c r="B71" s="108"/>
      <c r="C71" s="108"/>
      <c r="D71" s="123"/>
      <c r="E71" s="116"/>
      <c r="F71" s="116"/>
      <c r="G71" s="116"/>
      <c r="H71" s="117"/>
      <c r="I71" s="112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</row>
    <row r="72" spans="1:21" ht="12.75" customHeight="1">
      <c r="A72" s="108"/>
      <c r="B72" s="108"/>
      <c r="C72" s="108"/>
      <c r="D72" s="123"/>
      <c r="E72" s="116"/>
      <c r="F72" s="116"/>
      <c r="G72" s="116"/>
      <c r="H72" s="117"/>
      <c r="I72" s="112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</row>
    <row r="73" spans="1:21" ht="12.75" customHeight="1">
      <c r="A73" s="108"/>
      <c r="B73" s="108"/>
      <c r="C73" s="108"/>
      <c r="D73" s="123"/>
      <c r="E73" s="116"/>
      <c r="F73" s="116"/>
      <c r="G73" s="116"/>
      <c r="H73" s="117"/>
      <c r="I73" s="112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</row>
    <row r="74" spans="1:21" ht="12.75" customHeight="1">
      <c r="A74" s="108"/>
      <c r="B74" s="108"/>
      <c r="C74" s="108"/>
      <c r="D74" s="123"/>
      <c r="E74" s="116"/>
      <c r="F74" s="116"/>
      <c r="G74" s="116"/>
      <c r="H74" s="117"/>
      <c r="I74" s="112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</row>
    <row r="75" spans="1:21" ht="12.75" customHeight="1">
      <c r="A75" s="108"/>
      <c r="B75" s="108"/>
      <c r="C75" s="108"/>
      <c r="D75" s="123"/>
      <c r="E75" s="116"/>
      <c r="F75" s="116"/>
      <c r="G75" s="116"/>
      <c r="H75" s="117"/>
      <c r="I75" s="112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ht="12.75" customHeight="1">
      <c r="A76" s="108"/>
      <c r="B76" s="108"/>
      <c r="C76" s="108"/>
      <c r="D76" s="123"/>
      <c r="E76" s="116"/>
      <c r="F76" s="116"/>
      <c r="G76" s="116"/>
      <c r="H76" s="117"/>
      <c r="I76" s="112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</row>
    <row r="77" spans="1:21" ht="12.75" customHeight="1">
      <c r="A77" s="108"/>
      <c r="B77" s="108"/>
      <c r="C77" s="108"/>
      <c r="D77" s="123"/>
      <c r="E77" s="116"/>
      <c r="F77" s="116"/>
      <c r="G77" s="116"/>
      <c r="H77" s="117"/>
      <c r="I77" s="112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</row>
    <row r="78" spans="1:21" ht="12.75" customHeight="1">
      <c r="A78" s="108"/>
      <c r="B78" s="108"/>
      <c r="C78" s="108"/>
      <c r="D78" s="123"/>
      <c r="E78" s="116"/>
      <c r="F78" s="116"/>
      <c r="G78" s="116"/>
      <c r="H78" s="117"/>
      <c r="I78" s="112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</row>
    <row r="79" spans="1:21" ht="12.75" customHeight="1">
      <c r="A79" s="108"/>
      <c r="B79" s="108"/>
      <c r="C79" s="108"/>
      <c r="D79" s="123"/>
      <c r="E79" s="116"/>
      <c r="F79" s="116"/>
      <c r="G79" s="116"/>
      <c r="H79" s="117"/>
      <c r="I79" s="112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</row>
    <row r="80" spans="1:21" ht="12.75" customHeight="1">
      <c r="A80" s="108"/>
      <c r="B80" s="108"/>
      <c r="C80" s="108"/>
      <c r="D80" s="123"/>
      <c r="E80" s="116"/>
      <c r="F80" s="116"/>
      <c r="G80" s="116"/>
      <c r="H80" s="117"/>
      <c r="I80" s="112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</row>
    <row r="81" spans="1:21" ht="12.75" customHeight="1">
      <c r="A81" s="108"/>
      <c r="B81" s="108"/>
      <c r="C81" s="108"/>
      <c r="D81" s="123"/>
      <c r="E81" s="116"/>
      <c r="F81" s="116"/>
      <c r="G81" s="116"/>
      <c r="H81" s="117"/>
      <c r="I81" s="112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</row>
    <row r="82" spans="1:21" ht="12.75" customHeight="1">
      <c r="A82" s="108"/>
      <c r="B82" s="108"/>
      <c r="C82" s="108"/>
      <c r="D82" s="123"/>
      <c r="E82" s="116"/>
      <c r="F82" s="116"/>
      <c r="G82" s="116"/>
      <c r="H82" s="117"/>
      <c r="I82" s="112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</row>
    <row r="83" spans="1:21" ht="12.75" customHeight="1">
      <c r="A83" s="108"/>
      <c r="B83" s="108"/>
      <c r="C83" s="108"/>
      <c r="D83" s="123"/>
      <c r="E83" s="116"/>
      <c r="F83" s="116"/>
      <c r="G83" s="116"/>
      <c r="H83" s="117"/>
      <c r="I83" s="112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</row>
    <row r="84" spans="1:21" ht="12.75" customHeight="1">
      <c r="A84" s="108"/>
      <c r="B84" s="108"/>
      <c r="C84" s="108"/>
      <c r="D84" s="123"/>
      <c r="E84" s="116"/>
      <c r="F84" s="116"/>
      <c r="G84" s="116"/>
      <c r="H84" s="117"/>
      <c r="I84" s="112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</row>
    <row r="85" spans="1:21" ht="12.75" customHeight="1">
      <c r="A85" s="108"/>
      <c r="B85" s="108"/>
      <c r="C85" s="108"/>
      <c r="D85" s="123"/>
      <c r="E85" s="116"/>
      <c r="F85" s="116"/>
      <c r="G85" s="116"/>
      <c r="H85" s="117"/>
      <c r="I85" s="112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</row>
    <row r="86" spans="1:21" ht="12.75" customHeight="1">
      <c r="A86" s="108"/>
      <c r="B86" s="108"/>
      <c r="C86" s="108"/>
      <c r="D86" s="123"/>
      <c r="E86" s="116"/>
      <c r="F86" s="116"/>
      <c r="G86" s="116"/>
      <c r="H86" s="117"/>
      <c r="I86" s="112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</row>
    <row r="87" spans="1:21" ht="12.75" customHeight="1">
      <c r="A87" s="108"/>
      <c r="B87" s="108"/>
      <c r="C87" s="108"/>
      <c r="D87" s="123"/>
      <c r="E87" s="116"/>
      <c r="F87" s="116"/>
      <c r="G87" s="116"/>
      <c r="H87" s="117"/>
      <c r="I87" s="112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</row>
    <row r="88" spans="1:21" ht="12.75" customHeight="1">
      <c r="A88" s="108"/>
      <c r="B88" s="108"/>
      <c r="C88" s="108"/>
      <c r="D88" s="123"/>
      <c r="E88" s="116"/>
      <c r="F88" s="116"/>
      <c r="G88" s="116"/>
      <c r="H88" s="117"/>
      <c r="I88" s="112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</row>
    <row r="89" spans="1:21" ht="12.75" customHeight="1">
      <c r="A89" s="108"/>
      <c r="B89" s="108"/>
      <c r="C89" s="108"/>
      <c r="D89" s="123"/>
      <c r="E89" s="116"/>
      <c r="F89" s="116"/>
      <c r="G89" s="116"/>
      <c r="H89" s="117"/>
      <c r="I89" s="112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</row>
    <row r="90" spans="1:21" ht="12.75" customHeight="1">
      <c r="A90" s="108"/>
      <c r="B90" s="108"/>
      <c r="C90" s="108"/>
      <c r="D90" s="123"/>
      <c r="E90" s="116"/>
      <c r="F90" s="116"/>
      <c r="G90" s="116"/>
      <c r="H90" s="117"/>
      <c r="I90" s="112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</row>
    <row r="91" spans="1:21" ht="12.75" customHeight="1">
      <c r="A91" s="108"/>
      <c r="B91" s="108"/>
      <c r="C91" s="108"/>
      <c r="D91" s="123"/>
      <c r="E91" s="116"/>
      <c r="F91" s="116"/>
      <c r="G91" s="116"/>
      <c r="H91" s="117"/>
      <c r="I91" s="112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</row>
    <row r="92" spans="1:21" ht="12.75" customHeight="1">
      <c r="A92" s="108"/>
      <c r="B92" s="108"/>
      <c r="C92" s="108"/>
      <c r="D92" s="123"/>
      <c r="E92" s="116"/>
      <c r="F92" s="116"/>
      <c r="G92" s="116"/>
      <c r="H92" s="117"/>
      <c r="I92" s="112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</row>
    <row r="93" spans="1:21" ht="12.75" customHeight="1">
      <c r="A93" s="108"/>
      <c r="B93" s="108"/>
      <c r="C93" s="108"/>
      <c r="D93" s="123"/>
      <c r="E93" s="116"/>
      <c r="F93" s="116"/>
      <c r="G93" s="116"/>
      <c r="H93" s="117"/>
      <c r="I93" s="112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</row>
    <row r="94" spans="1:21" ht="12.75" customHeight="1">
      <c r="A94" s="108"/>
      <c r="B94" s="108"/>
      <c r="C94" s="108"/>
      <c r="D94" s="123"/>
      <c r="E94" s="116"/>
      <c r="F94" s="116"/>
      <c r="G94" s="116"/>
      <c r="H94" s="117"/>
      <c r="I94" s="112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</row>
    <row r="95" spans="1:21" ht="12.75" customHeight="1">
      <c r="A95" s="108"/>
      <c r="B95" s="108"/>
      <c r="C95" s="108"/>
      <c r="D95" s="123"/>
      <c r="E95" s="116"/>
      <c r="F95" s="116"/>
      <c r="G95" s="116"/>
      <c r="H95" s="117"/>
      <c r="I95" s="112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</row>
    <row r="96" spans="1:21" ht="12.75" customHeight="1">
      <c r="A96" s="108"/>
      <c r="B96" s="108"/>
      <c r="C96" s="108"/>
      <c r="D96" s="123"/>
      <c r="E96" s="116"/>
      <c r="F96" s="116"/>
      <c r="G96" s="116"/>
      <c r="H96" s="117"/>
      <c r="I96" s="112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</row>
    <row r="97" spans="1:21" ht="12.75" customHeight="1">
      <c r="A97" s="108"/>
      <c r="B97" s="108"/>
      <c r="C97" s="108"/>
      <c r="D97" s="123"/>
      <c r="E97" s="116"/>
      <c r="F97" s="116"/>
      <c r="G97" s="116"/>
      <c r="H97" s="117"/>
      <c r="I97" s="112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</row>
    <row r="98" spans="1:21" ht="12.75" customHeight="1">
      <c r="A98" s="108"/>
      <c r="B98" s="108"/>
      <c r="C98" s="108"/>
      <c r="D98" s="123"/>
      <c r="E98" s="116"/>
      <c r="F98" s="116"/>
      <c r="G98" s="116"/>
      <c r="H98" s="117"/>
      <c r="I98" s="112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</row>
    <row r="99" spans="1:21" ht="12.75" customHeight="1">
      <c r="A99" s="108"/>
      <c r="B99" s="108"/>
      <c r="C99" s="108"/>
      <c r="D99" s="123"/>
      <c r="E99" s="116"/>
      <c r="F99" s="116"/>
      <c r="G99" s="116"/>
      <c r="H99" s="117"/>
      <c r="I99" s="112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</row>
    <row r="100" spans="1:21" ht="12.75" customHeight="1">
      <c r="A100" s="108"/>
      <c r="B100" s="108"/>
      <c r="C100" s="108"/>
      <c r="D100" s="123"/>
      <c r="E100" s="116"/>
      <c r="F100" s="116"/>
      <c r="G100" s="116"/>
      <c r="H100" s="117"/>
      <c r="I100" s="112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</row>
    <row r="101" spans="1:21" ht="12.75" customHeight="1">
      <c r="A101" s="108"/>
      <c r="B101" s="108"/>
      <c r="C101" s="108"/>
      <c r="D101" s="123"/>
      <c r="E101" s="116"/>
      <c r="F101" s="116"/>
      <c r="G101" s="116"/>
      <c r="H101" s="117"/>
      <c r="I101" s="112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</row>
    <row r="102" spans="1:21" ht="12.75" customHeight="1">
      <c r="A102" s="108"/>
      <c r="B102" s="108"/>
      <c r="C102" s="108"/>
      <c r="D102" s="123"/>
      <c r="E102" s="116"/>
      <c r="F102" s="116"/>
      <c r="G102" s="116"/>
      <c r="H102" s="117"/>
      <c r="I102" s="112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</row>
    <row r="103" spans="1:21" ht="12.75" customHeight="1">
      <c r="A103" s="108"/>
      <c r="B103" s="108"/>
      <c r="C103" s="108"/>
      <c r="D103" s="123"/>
      <c r="E103" s="116"/>
      <c r="F103" s="116"/>
      <c r="G103" s="116"/>
      <c r="H103" s="117"/>
      <c r="I103" s="112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</row>
    <row r="104" spans="1:21" ht="12.75" customHeight="1">
      <c r="A104" s="108"/>
      <c r="B104" s="108"/>
      <c r="C104" s="108"/>
      <c r="D104" s="123"/>
      <c r="E104" s="116"/>
      <c r="F104" s="116"/>
      <c r="G104" s="116"/>
      <c r="H104" s="117"/>
      <c r="I104" s="112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</row>
    <row r="105" spans="1:21" ht="12.75" customHeight="1">
      <c r="A105" s="108"/>
      <c r="B105" s="108"/>
      <c r="C105" s="108"/>
      <c r="D105" s="123"/>
      <c r="E105" s="116"/>
      <c r="F105" s="116"/>
      <c r="G105" s="116"/>
      <c r="H105" s="117"/>
      <c r="I105" s="112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</row>
    <row r="106" spans="1:21" ht="12.75" customHeight="1">
      <c r="A106" s="108"/>
      <c r="B106" s="108"/>
      <c r="C106" s="108"/>
      <c r="D106" s="123"/>
      <c r="E106" s="116"/>
      <c r="F106" s="116"/>
      <c r="G106" s="116"/>
      <c r="H106" s="117"/>
      <c r="I106" s="112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</row>
    <row r="107" spans="1:21" ht="12.75" customHeight="1">
      <c r="A107" s="108"/>
      <c r="B107" s="108"/>
      <c r="C107" s="108"/>
      <c r="D107" s="123"/>
      <c r="E107" s="116"/>
      <c r="F107" s="116"/>
      <c r="G107" s="116"/>
      <c r="H107" s="117"/>
      <c r="I107" s="112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</row>
    <row r="108" spans="1:21" ht="12.75" customHeight="1">
      <c r="A108" s="108"/>
      <c r="B108" s="108"/>
      <c r="C108" s="108"/>
      <c r="D108" s="123"/>
      <c r="E108" s="116"/>
      <c r="F108" s="116"/>
      <c r="G108" s="116"/>
      <c r="H108" s="117"/>
      <c r="I108" s="112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</row>
    <row r="109" spans="1:21" ht="12.75" customHeight="1">
      <c r="A109" s="108"/>
      <c r="B109" s="108"/>
      <c r="C109" s="108"/>
      <c r="D109" s="123"/>
      <c r="E109" s="116"/>
      <c r="F109" s="116"/>
      <c r="G109" s="116"/>
      <c r="H109" s="117"/>
      <c r="I109" s="112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</row>
    <row r="110" spans="1:21" ht="12.75" customHeight="1">
      <c r="A110" s="108"/>
      <c r="B110" s="108"/>
      <c r="C110" s="108"/>
      <c r="D110" s="123"/>
      <c r="E110" s="116"/>
      <c r="F110" s="116"/>
      <c r="G110" s="116"/>
      <c r="H110" s="117"/>
      <c r="I110" s="112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</row>
    <row r="111" spans="1:21" ht="12.75" customHeight="1">
      <c r="A111" s="108"/>
      <c r="B111" s="108"/>
      <c r="C111" s="108"/>
      <c r="D111" s="123"/>
      <c r="E111" s="116"/>
      <c r="F111" s="116"/>
      <c r="G111" s="116"/>
      <c r="H111" s="117"/>
      <c r="I111" s="112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</row>
    <row r="112" spans="1:21" ht="12.75" customHeight="1">
      <c r="A112" s="108"/>
      <c r="B112" s="108"/>
      <c r="C112" s="108"/>
      <c r="D112" s="123"/>
      <c r="E112" s="116"/>
      <c r="F112" s="116"/>
      <c r="G112" s="116"/>
      <c r="H112" s="117"/>
      <c r="I112" s="112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</row>
    <row r="113" spans="1:21" ht="12.75" customHeight="1">
      <c r="A113" s="108"/>
      <c r="B113" s="108"/>
      <c r="C113" s="108"/>
      <c r="D113" s="123"/>
      <c r="E113" s="116"/>
      <c r="F113" s="116"/>
      <c r="G113" s="116"/>
      <c r="H113" s="117"/>
      <c r="I113" s="112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</row>
    <row r="114" spans="1:21" ht="12.75" customHeight="1">
      <c r="A114" s="108"/>
      <c r="B114" s="108"/>
      <c r="C114" s="108"/>
      <c r="D114" s="123"/>
      <c r="E114" s="116"/>
      <c r="F114" s="116"/>
      <c r="G114" s="116"/>
      <c r="H114" s="117"/>
      <c r="I114" s="112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</row>
    <row r="115" spans="1:21" ht="12.75" customHeight="1">
      <c r="A115" s="108"/>
      <c r="B115" s="108"/>
      <c r="C115" s="108"/>
      <c r="D115" s="123"/>
      <c r="E115" s="116"/>
      <c r="F115" s="116"/>
      <c r="G115" s="116"/>
      <c r="H115" s="117"/>
      <c r="I115" s="112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</row>
    <row r="116" spans="1:21" ht="12.75" customHeight="1">
      <c r="A116" s="108"/>
      <c r="B116" s="108"/>
      <c r="C116" s="108"/>
      <c r="D116" s="123"/>
      <c r="E116" s="116"/>
      <c r="F116" s="116"/>
      <c r="G116" s="116"/>
      <c r="H116" s="117"/>
      <c r="I116" s="112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</row>
    <row r="117" spans="1:21" ht="12.75" customHeight="1">
      <c r="A117" s="108"/>
      <c r="B117" s="108"/>
      <c r="C117" s="108"/>
      <c r="D117" s="123"/>
      <c r="E117" s="116"/>
      <c r="F117" s="116"/>
      <c r="G117" s="116"/>
      <c r="H117" s="117"/>
      <c r="I117" s="112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</row>
    <row r="118" spans="1:21" ht="12.75" customHeight="1">
      <c r="A118" s="108"/>
      <c r="B118" s="108"/>
      <c r="C118" s="108"/>
      <c r="D118" s="123"/>
      <c r="E118" s="116"/>
      <c r="F118" s="116"/>
      <c r="G118" s="116"/>
      <c r="H118" s="117"/>
      <c r="I118" s="112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</row>
    <row r="119" spans="1:21" ht="12.75" customHeight="1">
      <c r="A119" s="108"/>
      <c r="B119" s="108"/>
      <c r="C119" s="108"/>
      <c r="D119" s="123"/>
      <c r="E119" s="116"/>
      <c r="F119" s="116"/>
      <c r="G119" s="116"/>
      <c r="H119" s="117"/>
      <c r="I119" s="112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</row>
    <row r="120" spans="1:21" ht="12.75" customHeight="1">
      <c r="A120" s="108"/>
      <c r="B120" s="108"/>
      <c r="C120" s="108"/>
      <c r="D120" s="123"/>
      <c r="E120" s="116"/>
      <c r="F120" s="116"/>
      <c r="G120" s="116"/>
      <c r="H120" s="117"/>
      <c r="I120" s="112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</row>
    <row r="121" spans="1:21" ht="12.75" customHeight="1">
      <c r="A121" s="108"/>
      <c r="B121" s="108"/>
      <c r="C121" s="108"/>
      <c r="D121" s="123"/>
      <c r="E121" s="116"/>
      <c r="F121" s="116"/>
      <c r="G121" s="116"/>
      <c r="H121" s="117"/>
      <c r="I121" s="112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</row>
    <row r="122" spans="1:21" ht="12.75" customHeight="1">
      <c r="A122" s="108"/>
      <c r="B122" s="108"/>
      <c r="C122" s="108"/>
      <c r="D122" s="123"/>
      <c r="E122" s="116"/>
      <c r="F122" s="116"/>
      <c r="G122" s="116"/>
      <c r="H122" s="117"/>
      <c r="I122" s="112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</row>
    <row r="123" spans="1:21" ht="12.75" customHeight="1">
      <c r="A123" s="108"/>
      <c r="B123" s="108"/>
      <c r="C123" s="108"/>
      <c r="D123" s="123"/>
      <c r="E123" s="116"/>
      <c r="F123" s="116"/>
      <c r="G123" s="116"/>
      <c r="H123" s="117"/>
      <c r="I123" s="112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</row>
    <row r="124" spans="1:21" ht="12.75" customHeight="1">
      <c r="A124" s="108"/>
      <c r="B124" s="108"/>
      <c r="C124" s="108"/>
      <c r="D124" s="123"/>
      <c r="E124" s="116"/>
      <c r="F124" s="116"/>
      <c r="G124" s="116"/>
      <c r="H124" s="117"/>
      <c r="I124" s="112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</row>
    <row r="125" spans="1:21" ht="12.75" customHeight="1">
      <c r="A125" s="108"/>
      <c r="B125" s="108"/>
      <c r="C125" s="108"/>
      <c r="D125" s="123"/>
      <c r="E125" s="116"/>
      <c r="F125" s="116"/>
      <c r="G125" s="116"/>
      <c r="H125" s="117"/>
      <c r="I125" s="112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</row>
    <row r="126" spans="1:21" ht="12.75" customHeight="1">
      <c r="A126" s="108"/>
      <c r="B126" s="108"/>
      <c r="C126" s="108"/>
      <c r="D126" s="123"/>
      <c r="E126" s="116"/>
      <c r="F126" s="116"/>
      <c r="G126" s="116"/>
      <c r="H126" s="117"/>
      <c r="I126" s="112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</row>
    <row r="127" spans="1:21" ht="12.75" customHeight="1">
      <c r="A127" s="108"/>
      <c r="B127" s="108"/>
      <c r="C127" s="108"/>
      <c r="D127" s="123"/>
      <c r="E127" s="116"/>
      <c r="F127" s="116"/>
      <c r="G127" s="116"/>
      <c r="H127" s="117"/>
      <c r="I127" s="112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</row>
    <row r="128" spans="1:21" ht="12.75" customHeight="1">
      <c r="A128" s="108"/>
      <c r="B128" s="108"/>
      <c r="C128" s="108"/>
      <c r="D128" s="123"/>
      <c r="E128" s="116"/>
      <c r="F128" s="116"/>
      <c r="G128" s="116"/>
      <c r="H128" s="117"/>
      <c r="I128" s="112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21" ht="12.75" customHeight="1">
      <c r="A129" s="108"/>
      <c r="B129" s="108"/>
      <c r="C129" s="108"/>
      <c r="D129" s="123"/>
      <c r="E129" s="116"/>
      <c r="F129" s="116"/>
      <c r="G129" s="116"/>
      <c r="H129" s="117"/>
      <c r="I129" s="112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</row>
    <row r="130" spans="1:21" ht="12.75" customHeight="1">
      <c r="A130" s="108"/>
      <c r="B130" s="108"/>
      <c r="C130" s="108"/>
      <c r="D130" s="123"/>
      <c r="E130" s="116"/>
      <c r="F130" s="116"/>
      <c r="G130" s="116"/>
      <c r="H130" s="117"/>
      <c r="I130" s="112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</row>
    <row r="131" spans="1:21" ht="12.75" customHeight="1">
      <c r="A131" s="108"/>
      <c r="B131" s="108"/>
      <c r="C131" s="108"/>
      <c r="D131" s="123"/>
      <c r="E131" s="116"/>
      <c r="F131" s="116"/>
      <c r="G131" s="116"/>
      <c r="H131" s="117"/>
      <c r="I131" s="112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</row>
    <row r="132" spans="1:21" ht="12.75" customHeight="1">
      <c r="A132" s="108"/>
      <c r="B132" s="108"/>
      <c r="C132" s="108"/>
      <c r="D132" s="123"/>
      <c r="E132" s="116"/>
      <c r="F132" s="116"/>
      <c r="G132" s="116"/>
      <c r="H132" s="117"/>
      <c r="I132" s="112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</row>
    <row r="133" spans="1:21" ht="12.75" customHeight="1">
      <c r="A133" s="108"/>
      <c r="B133" s="108"/>
      <c r="C133" s="108"/>
      <c r="D133" s="123"/>
      <c r="E133" s="116"/>
      <c r="F133" s="116"/>
      <c r="G133" s="116"/>
      <c r="H133" s="117"/>
      <c r="I133" s="112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</row>
    <row r="134" spans="1:21" ht="12.75" customHeight="1">
      <c r="A134" s="108"/>
      <c r="B134" s="108"/>
      <c r="C134" s="108"/>
      <c r="D134" s="123"/>
      <c r="E134" s="116"/>
      <c r="F134" s="116"/>
      <c r="G134" s="116"/>
      <c r="H134" s="117"/>
      <c r="I134" s="112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</row>
    <row r="135" spans="1:21" ht="12.75" customHeight="1">
      <c r="A135" s="108"/>
      <c r="B135" s="108"/>
      <c r="C135" s="108"/>
      <c r="D135" s="123"/>
      <c r="E135" s="116"/>
      <c r="F135" s="116"/>
      <c r="G135" s="116"/>
      <c r="H135" s="117"/>
      <c r="I135" s="112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</row>
    <row r="136" spans="1:21" ht="12.75" customHeight="1">
      <c r="A136" s="108"/>
      <c r="B136" s="108"/>
      <c r="C136" s="108"/>
      <c r="D136" s="123"/>
      <c r="E136" s="116"/>
      <c r="F136" s="116"/>
      <c r="G136" s="116"/>
      <c r="H136" s="117"/>
      <c r="I136" s="112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</row>
    <row r="137" spans="1:21" ht="12.75" customHeight="1">
      <c r="A137" s="108"/>
      <c r="B137" s="108"/>
      <c r="C137" s="108"/>
      <c r="D137" s="123"/>
      <c r="E137" s="116"/>
      <c r="F137" s="116"/>
      <c r="G137" s="116"/>
      <c r="H137" s="117"/>
      <c r="I137" s="112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</row>
    <row r="138" spans="1:21" ht="12.75" customHeight="1">
      <c r="A138" s="108"/>
      <c r="B138" s="108"/>
      <c r="C138" s="108"/>
      <c r="D138" s="123"/>
      <c r="E138" s="116"/>
      <c r="F138" s="116"/>
      <c r="G138" s="116"/>
      <c r="H138" s="117"/>
      <c r="I138" s="112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</row>
    <row r="139" spans="1:21" ht="12.75" customHeight="1">
      <c r="A139" s="108"/>
      <c r="B139" s="108"/>
      <c r="C139" s="108"/>
      <c r="D139" s="123"/>
      <c r="E139" s="116"/>
      <c r="F139" s="116"/>
      <c r="G139" s="116"/>
      <c r="H139" s="117"/>
      <c r="I139" s="112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</row>
    <row r="140" spans="1:21" ht="12.75" customHeight="1">
      <c r="A140" s="108"/>
      <c r="B140" s="108"/>
      <c r="C140" s="108"/>
      <c r="D140" s="123"/>
      <c r="E140" s="116"/>
      <c r="F140" s="116"/>
      <c r="G140" s="116"/>
      <c r="H140" s="117"/>
      <c r="I140" s="112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</row>
    <row r="141" spans="1:21" ht="12.75" customHeight="1">
      <c r="A141" s="108"/>
      <c r="B141" s="108"/>
      <c r="C141" s="108"/>
      <c r="D141" s="123"/>
      <c r="E141" s="116"/>
      <c r="F141" s="116"/>
      <c r="G141" s="116"/>
      <c r="H141" s="117"/>
      <c r="I141" s="112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</row>
    <row r="142" spans="1:21" ht="12.75" customHeight="1">
      <c r="A142" s="108"/>
      <c r="B142" s="108"/>
      <c r="C142" s="108"/>
      <c r="D142" s="123"/>
      <c r="E142" s="116"/>
      <c r="F142" s="116"/>
      <c r="G142" s="116"/>
      <c r="H142" s="117"/>
      <c r="I142" s="112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</row>
    <row r="143" spans="1:21" ht="12.75" customHeight="1">
      <c r="A143" s="108"/>
      <c r="B143" s="108"/>
      <c r="C143" s="108"/>
      <c r="D143" s="123"/>
      <c r="E143" s="116"/>
      <c r="F143" s="116"/>
      <c r="G143" s="116"/>
      <c r="H143" s="117"/>
      <c r="I143" s="112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</row>
    <row r="144" spans="1:21" ht="12.75" customHeight="1">
      <c r="A144" s="108"/>
      <c r="B144" s="108"/>
      <c r="C144" s="108"/>
      <c r="D144" s="123"/>
      <c r="E144" s="116"/>
      <c r="F144" s="116"/>
      <c r="G144" s="116"/>
      <c r="H144" s="117"/>
      <c r="I144" s="112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</row>
    <row r="145" spans="1:21" ht="12.75" customHeight="1">
      <c r="A145" s="108"/>
      <c r="B145" s="108"/>
      <c r="C145" s="108"/>
      <c r="D145" s="123"/>
      <c r="E145" s="116"/>
      <c r="F145" s="116"/>
      <c r="G145" s="116"/>
      <c r="H145" s="117"/>
      <c r="I145" s="112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</row>
    <row r="146" spans="1:21" ht="12.75" customHeight="1">
      <c r="A146" s="108"/>
      <c r="B146" s="108"/>
      <c r="C146" s="108"/>
      <c r="D146" s="123"/>
      <c r="E146" s="116"/>
      <c r="F146" s="116"/>
      <c r="G146" s="116"/>
      <c r="H146" s="117"/>
      <c r="I146" s="112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</row>
    <row r="147" spans="1:21" ht="12.75" customHeight="1">
      <c r="A147" s="108"/>
      <c r="B147" s="108"/>
      <c r="C147" s="108"/>
      <c r="D147" s="123"/>
      <c r="E147" s="116"/>
      <c r="F147" s="116"/>
      <c r="G147" s="116"/>
      <c r="H147" s="117"/>
      <c r="I147" s="112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</row>
    <row r="148" spans="1:21" ht="12.75" customHeight="1">
      <c r="A148" s="108"/>
      <c r="B148" s="108"/>
      <c r="C148" s="108"/>
      <c r="D148" s="123"/>
      <c r="E148" s="116"/>
      <c r="F148" s="116"/>
      <c r="G148" s="116"/>
      <c r="H148" s="117"/>
      <c r="I148" s="112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</row>
    <row r="149" spans="1:21" ht="12.75" customHeight="1">
      <c r="A149" s="108"/>
      <c r="B149" s="108"/>
      <c r="C149" s="108"/>
      <c r="D149" s="123"/>
      <c r="E149" s="116"/>
      <c r="F149" s="116"/>
      <c r="G149" s="116"/>
      <c r="H149" s="117"/>
      <c r="I149" s="112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</row>
    <row r="150" spans="1:21" ht="12.75" customHeight="1">
      <c r="A150" s="108"/>
      <c r="B150" s="108"/>
      <c r="C150" s="108"/>
      <c r="D150" s="123"/>
      <c r="E150" s="116"/>
      <c r="F150" s="116"/>
      <c r="G150" s="116"/>
      <c r="H150" s="117"/>
      <c r="I150" s="112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</row>
    <row r="151" spans="1:21" ht="12.75" customHeight="1">
      <c r="A151" s="108"/>
      <c r="B151" s="108"/>
      <c r="C151" s="108"/>
      <c r="D151" s="123"/>
      <c r="E151" s="116"/>
      <c r="F151" s="116"/>
      <c r="G151" s="116"/>
      <c r="H151" s="117"/>
      <c r="I151" s="112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</row>
    <row r="152" spans="1:21" ht="12.75" customHeight="1">
      <c r="A152" s="108"/>
      <c r="B152" s="108"/>
      <c r="C152" s="108"/>
      <c r="D152" s="123"/>
      <c r="E152" s="116"/>
      <c r="F152" s="116"/>
      <c r="G152" s="116"/>
      <c r="H152" s="117"/>
      <c r="I152" s="112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</row>
    <row r="153" spans="1:21" ht="12.75" customHeight="1">
      <c r="A153" s="108"/>
      <c r="B153" s="108"/>
      <c r="C153" s="108"/>
      <c r="D153" s="123"/>
      <c r="E153" s="116"/>
      <c r="F153" s="116"/>
      <c r="G153" s="116"/>
      <c r="H153" s="117"/>
      <c r="I153" s="112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</row>
    <row r="154" spans="1:21" ht="12.75" customHeight="1">
      <c r="A154" s="108"/>
      <c r="B154" s="108"/>
      <c r="C154" s="108"/>
      <c r="D154" s="123"/>
      <c r="E154" s="116"/>
      <c r="F154" s="116"/>
      <c r="G154" s="116"/>
      <c r="H154" s="117"/>
      <c r="I154" s="112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</row>
    <row r="155" spans="1:21" ht="12.75" customHeight="1">
      <c r="A155" s="108"/>
      <c r="B155" s="108"/>
      <c r="C155" s="108"/>
      <c r="D155" s="123"/>
      <c r="E155" s="116"/>
      <c r="F155" s="116"/>
      <c r="G155" s="116"/>
      <c r="H155" s="117"/>
      <c r="I155" s="112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</row>
    <row r="156" spans="1:21" ht="12.75" customHeight="1">
      <c r="A156" s="108"/>
      <c r="B156" s="108"/>
      <c r="C156" s="108"/>
      <c r="D156" s="123"/>
      <c r="E156" s="116"/>
      <c r="F156" s="116"/>
      <c r="G156" s="116"/>
      <c r="H156" s="117"/>
      <c r="I156" s="112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</row>
    <row r="157" spans="1:21" ht="12.75" customHeight="1">
      <c r="A157" s="108"/>
      <c r="B157" s="108"/>
      <c r="C157" s="108"/>
      <c r="D157" s="123"/>
      <c r="E157" s="116"/>
      <c r="F157" s="116"/>
      <c r="G157" s="116"/>
      <c r="H157" s="117"/>
      <c r="I157" s="112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</row>
    <row r="158" spans="1:21" ht="12.75" customHeight="1">
      <c r="A158" s="108"/>
      <c r="B158" s="108"/>
      <c r="C158" s="108"/>
      <c r="D158" s="123"/>
      <c r="E158" s="116"/>
      <c r="F158" s="116"/>
      <c r="G158" s="116"/>
      <c r="H158" s="117"/>
      <c r="I158" s="112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</row>
    <row r="159" spans="1:21" ht="12.75" customHeight="1">
      <c r="A159" s="108"/>
      <c r="B159" s="108"/>
      <c r="C159" s="108"/>
      <c r="D159" s="123"/>
      <c r="E159" s="116"/>
      <c r="F159" s="116"/>
      <c r="G159" s="116"/>
      <c r="H159" s="117"/>
      <c r="I159" s="112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</row>
    <row r="160" spans="1:21" ht="12.75" customHeight="1">
      <c r="A160" s="108"/>
      <c r="B160" s="108"/>
      <c r="C160" s="108"/>
      <c r="D160" s="123"/>
      <c r="E160" s="116"/>
      <c r="F160" s="116"/>
      <c r="G160" s="116"/>
      <c r="H160" s="117"/>
      <c r="I160" s="112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</row>
    <row r="161" spans="1:21" ht="12.75" customHeight="1">
      <c r="A161" s="108"/>
      <c r="B161" s="108"/>
      <c r="C161" s="108"/>
      <c r="D161" s="123"/>
      <c r="E161" s="116"/>
      <c r="F161" s="116"/>
      <c r="G161" s="116"/>
      <c r="H161" s="117"/>
      <c r="I161" s="112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</row>
    <row r="162" spans="1:21" ht="12.75" customHeight="1">
      <c r="A162" s="108"/>
      <c r="B162" s="108"/>
      <c r="C162" s="108"/>
      <c r="D162" s="123"/>
      <c r="E162" s="116"/>
      <c r="F162" s="116"/>
      <c r="G162" s="116"/>
      <c r="H162" s="117"/>
      <c r="I162" s="112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</row>
    <row r="163" spans="1:21" ht="12.75" customHeight="1">
      <c r="A163" s="108"/>
      <c r="B163" s="108"/>
      <c r="C163" s="108"/>
      <c r="D163" s="123"/>
      <c r="E163" s="116"/>
      <c r="F163" s="116"/>
      <c r="G163" s="116"/>
      <c r="H163" s="117"/>
      <c r="I163" s="112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</row>
    <row r="164" spans="1:21" ht="12.75" customHeight="1">
      <c r="A164" s="108"/>
      <c r="B164" s="108"/>
      <c r="C164" s="108"/>
      <c r="D164" s="123"/>
      <c r="E164" s="116"/>
      <c r="F164" s="116"/>
      <c r="G164" s="116"/>
      <c r="H164" s="117"/>
      <c r="I164" s="112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</row>
    <row r="165" spans="1:21" ht="12.75" customHeight="1">
      <c r="A165" s="108"/>
      <c r="B165" s="108"/>
      <c r="C165" s="108"/>
      <c r="D165" s="123"/>
      <c r="E165" s="116"/>
      <c r="F165" s="116"/>
      <c r="G165" s="116"/>
      <c r="H165" s="117"/>
      <c r="I165" s="112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</row>
    <row r="166" spans="1:21" ht="12.75" customHeight="1">
      <c r="A166" s="108"/>
      <c r="B166" s="108"/>
      <c r="C166" s="108"/>
      <c r="D166" s="123"/>
      <c r="E166" s="116"/>
      <c r="F166" s="116"/>
      <c r="G166" s="116"/>
      <c r="H166" s="117"/>
      <c r="I166" s="112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</row>
    <row r="167" spans="1:21" ht="12.75" customHeight="1">
      <c r="A167" s="108"/>
      <c r="B167" s="108"/>
      <c r="C167" s="108"/>
      <c r="D167" s="123"/>
      <c r="E167" s="116"/>
      <c r="F167" s="116"/>
      <c r="G167" s="116"/>
      <c r="H167" s="117"/>
      <c r="I167" s="112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</row>
    <row r="168" spans="1:21" ht="12.75" customHeight="1">
      <c r="A168" s="108"/>
      <c r="B168" s="108"/>
      <c r="C168" s="108"/>
      <c r="D168" s="123"/>
      <c r="E168" s="116"/>
      <c r="F168" s="116"/>
      <c r="G168" s="116"/>
      <c r="H168" s="117"/>
      <c r="I168" s="112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</row>
    <row r="169" spans="1:21" ht="12.75" customHeight="1">
      <c r="A169" s="108"/>
      <c r="B169" s="108"/>
      <c r="C169" s="108"/>
      <c r="D169" s="123"/>
      <c r="E169" s="116"/>
      <c r="F169" s="116"/>
      <c r="G169" s="116"/>
      <c r="H169" s="117"/>
      <c r="I169" s="112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</row>
    <row r="170" spans="1:21" ht="12.75" customHeight="1">
      <c r="A170" s="108"/>
      <c r="B170" s="108"/>
      <c r="C170" s="108"/>
      <c r="D170" s="123"/>
      <c r="E170" s="116"/>
      <c r="F170" s="116"/>
      <c r="G170" s="116"/>
      <c r="H170" s="117"/>
      <c r="I170" s="112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</row>
    <row r="171" spans="1:21" ht="12.75" customHeight="1">
      <c r="A171" s="108"/>
      <c r="B171" s="108"/>
      <c r="C171" s="108"/>
      <c r="D171" s="123"/>
      <c r="E171" s="116"/>
      <c r="F171" s="116"/>
      <c r="G171" s="116"/>
      <c r="H171" s="117"/>
      <c r="I171" s="112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</row>
    <row r="172" spans="1:21" ht="12.75" customHeight="1">
      <c r="A172" s="108"/>
      <c r="B172" s="108"/>
      <c r="C172" s="108"/>
      <c r="D172" s="123"/>
      <c r="E172" s="116"/>
      <c r="F172" s="116"/>
      <c r="G172" s="116"/>
      <c r="H172" s="117"/>
      <c r="I172" s="112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</row>
    <row r="173" spans="1:21" ht="12.75" customHeight="1">
      <c r="A173" s="108"/>
      <c r="B173" s="108"/>
      <c r="C173" s="108"/>
      <c r="D173" s="123"/>
      <c r="E173" s="116"/>
      <c r="F173" s="116"/>
      <c r="G173" s="116"/>
      <c r="H173" s="117"/>
      <c r="I173" s="112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</row>
    <row r="174" spans="1:21" ht="12.75" customHeight="1">
      <c r="A174" s="108"/>
      <c r="B174" s="108"/>
      <c r="C174" s="108"/>
      <c r="D174" s="123"/>
      <c r="E174" s="116"/>
      <c r="F174" s="116"/>
      <c r="G174" s="116"/>
      <c r="H174" s="117"/>
      <c r="I174" s="112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</row>
    <row r="175" spans="1:21" ht="12.75" customHeight="1">
      <c r="A175" s="108"/>
      <c r="B175" s="108"/>
      <c r="C175" s="108"/>
      <c r="D175" s="123"/>
      <c r="E175" s="116"/>
      <c r="F175" s="116"/>
      <c r="G175" s="116"/>
      <c r="H175" s="117"/>
      <c r="I175" s="112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</row>
    <row r="176" spans="1:21" ht="12.75" customHeight="1">
      <c r="A176" s="108"/>
      <c r="B176" s="108"/>
      <c r="C176" s="108"/>
      <c r="D176" s="123"/>
      <c r="E176" s="116"/>
      <c r="F176" s="116"/>
      <c r="G176" s="116"/>
      <c r="H176" s="117"/>
      <c r="I176" s="112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</row>
    <row r="177" spans="1:21" ht="12.75" customHeight="1">
      <c r="A177" s="108"/>
      <c r="B177" s="108"/>
      <c r="C177" s="108"/>
      <c r="D177" s="123"/>
      <c r="E177" s="116"/>
      <c r="F177" s="116"/>
      <c r="G177" s="116"/>
      <c r="H177" s="117"/>
      <c r="I177" s="112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</row>
    <row r="178" spans="1:21" ht="12.75" customHeight="1">
      <c r="A178" s="108"/>
      <c r="B178" s="108"/>
      <c r="C178" s="108"/>
      <c r="D178" s="123"/>
      <c r="E178" s="116"/>
      <c r="F178" s="116"/>
      <c r="G178" s="116"/>
      <c r="H178" s="117"/>
      <c r="I178" s="112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</row>
    <row r="179" spans="1:21" ht="12.75" customHeight="1">
      <c r="A179" s="108"/>
      <c r="B179" s="108"/>
      <c r="C179" s="108"/>
      <c r="D179" s="123"/>
      <c r="E179" s="116"/>
      <c r="F179" s="116"/>
      <c r="G179" s="116"/>
      <c r="H179" s="117"/>
      <c r="I179" s="112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</row>
    <row r="180" spans="1:21" ht="12.75" customHeight="1">
      <c r="A180" s="108"/>
      <c r="B180" s="108"/>
      <c r="C180" s="108"/>
      <c r="D180" s="123"/>
      <c r="E180" s="116"/>
      <c r="F180" s="116"/>
      <c r="G180" s="116"/>
      <c r="H180" s="117"/>
      <c r="I180" s="112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</row>
    <row r="181" spans="1:21" ht="12.75" customHeight="1">
      <c r="A181" s="108"/>
      <c r="B181" s="108"/>
      <c r="C181" s="108"/>
      <c r="D181" s="123"/>
      <c r="E181" s="116"/>
      <c r="F181" s="116"/>
      <c r="G181" s="116"/>
      <c r="H181" s="117"/>
      <c r="I181" s="112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</row>
    <row r="182" spans="1:21" ht="12.75" customHeight="1">
      <c r="A182" s="108"/>
      <c r="B182" s="108"/>
      <c r="C182" s="108"/>
      <c r="D182" s="123"/>
      <c r="E182" s="116"/>
      <c r="F182" s="116"/>
      <c r="G182" s="116"/>
      <c r="H182" s="117"/>
      <c r="I182" s="112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</row>
    <row r="183" spans="1:21" ht="12.75" customHeight="1">
      <c r="A183" s="108"/>
      <c r="B183" s="108"/>
      <c r="C183" s="108"/>
      <c r="D183" s="123"/>
      <c r="E183" s="116"/>
      <c r="F183" s="116"/>
      <c r="G183" s="116"/>
      <c r="H183" s="117"/>
      <c r="I183" s="112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</row>
    <row r="184" spans="1:21" ht="12.75" customHeight="1">
      <c r="A184" s="108"/>
      <c r="B184" s="108"/>
      <c r="C184" s="108"/>
      <c r="D184" s="123"/>
      <c r="E184" s="116"/>
      <c r="F184" s="116"/>
      <c r="G184" s="116"/>
      <c r="H184" s="117"/>
      <c r="I184" s="112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</row>
    <row r="185" spans="1:21" ht="12.75" customHeight="1">
      <c r="A185" s="108"/>
      <c r="B185" s="108"/>
      <c r="C185" s="108"/>
      <c r="D185" s="123"/>
      <c r="E185" s="116"/>
      <c r="F185" s="116"/>
      <c r="G185" s="116"/>
      <c r="H185" s="117"/>
      <c r="I185" s="112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</row>
    <row r="186" spans="1:21" ht="12.75" customHeight="1">
      <c r="A186" s="108"/>
      <c r="B186" s="108"/>
      <c r="C186" s="108"/>
      <c r="D186" s="123"/>
      <c r="E186" s="116"/>
      <c r="F186" s="116"/>
      <c r="G186" s="116"/>
      <c r="H186" s="117"/>
      <c r="I186" s="112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</row>
    <row r="187" spans="1:21" ht="12.75" customHeight="1">
      <c r="A187" s="108"/>
      <c r="B187" s="108"/>
      <c r="C187" s="108"/>
      <c r="D187" s="123"/>
      <c r="E187" s="116"/>
      <c r="F187" s="116"/>
      <c r="G187" s="116"/>
      <c r="H187" s="117"/>
      <c r="I187" s="112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</row>
    <row r="188" spans="1:21" ht="12.75" customHeight="1">
      <c r="A188" s="108"/>
      <c r="B188" s="108"/>
      <c r="C188" s="108"/>
      <c r="D188" s="123"/>
      <c r="E188" s="116"/>
      <c r="F188" s="116"/>
      <c r="G188" s="116"/>
      <c r="H188" s="117"/>
      <c r="I188" s="112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</row>
    <row r="189" spans="1:21" ht="12.75" customHeight="1">
      <c r="A189" s="108"/>
      <c r="B189" s="108"/>
      <c r="C189" s="108"/>
      <c r="D189" s="123"/>
      <c r="E189" s="116"/>
      <c r="F189" s="116"/>
      <c r="G189" s="116"/>
      <c r="H189" s="117"/>
      <c r="I189" s="112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</row>
    <row r="190" spans="1:21" ht="12.75" customHeight="1">
      <c r="A190" s="108"/>
      <c r="B190" s="108"/>
      <c r="C190" s="108"/>
      <c r="D190" s="123"/>
      <c r="E190" s="116"/>
      <c r="F190" s="116"/>
      <c r="G190" s="116"/>
      <c r="H190" s="117"/>
      <c r="I190" s="112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</row>
    <row r="191" spans="1:21" ht="12.75" customHeight="1">
      <c r="A191" s="108"/>
      <c r="B191" s="108"/>
      <c r="C191" s="108"/>
      <c r="D191" s="123"/>
      <c r="E191" s="116"/>
      <c r="F191" s="116"/>
      <c r="G191" s="116"/>
      <c r="H191" s="117"/>
      <c r="I191" s="112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</row>
    <row r="192" spans="1:21" ht="12.75" customHeight="1">
      <c r="A192" s="108"/>
      <c r="B192" s="108"/>
      <c r="C192" s="108"/>
      <c r="D192" s="123"/>
      <c r="E192" s="116"/>
      <c r="F192" s="116"/>
      <c r="G192" s="116"/>
      <c r="H192" s="117"/>
      <c r="I192" s="112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</row>
    <row r="193" spans="1:21" ht="12.75" customHeight="1">
      <c r="A193" s="108"/>
      <c r="B193" s="108"/>
      <c r="C193" s="108"/>
      <c r="D193" s="123"/>
      <c r="E193" s="116"/>
      <c r="F193" s="116"/>
      <c r="G193" s="116"/>
      <c r="H193" s="117"/>
      <c r="I193" s="112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</row>
    <row r="194" spans="1:21" ht="12.75" customHeight="1">
      <c r="A194" s="108"/>
      <c r="B194" s="108"/>
      <c r="C194" s="108"/>
      <c r="D194" s="123"/>
      <c r="E194" s="116"/>
      <c r="F194" s="116"/>
      <c r="G194" s="116"/>
      <c r="H194" s="117"/>
      <c r="I194" s="112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</row>
    <row r="195" spans="1:21" ht="12.75" customHeight="1">
      <c r="A195" s="108"/>
      <c r="B195" s="108"/>
      <c r="C195" s="108"/>
      <c r="D195" s="123"/>
      <c r="E195" s="116"/>
      <c r="F195" s="116"/>
      <c r="G195" s="116"/>
      <c r="H195" s="117"/>
      <c r="I195" s="112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</row>
    <row r="196" spans="1:21" ht="12.75" customHeight="1">
      <c r="A196" s="108"/>
      <c r="B196" s="108"/>
      <c r="C196" s="108"/>
      <c r="D196" s="123"/>
      <c r="E196" s="116"/>
      <c r="F196" s="116"/>
      <c r="G196" s="116"/>
      <c r="H196" s="117"/>
      <c r="I196" s="112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</row>
    <row r="197" spans="1:21" ht="12.75" customHeight="1">
      <c r="A197" s="108"/>
      <c r="B197" s="108"/>
      <c r="C197" s="108"/>
      <c r="D197" s="123"/>
      <c r="E197" s="116"/>
      <c r="F197" s="116"/>
      <c r="G197" s="116"/>
      <c r="H197" s="117"/>
      <c r="I197" s="112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</row>
    <row r="198" spans="1:21" ht="12.75" customHeight="1">
      <c r="A198" s="108"/>
      <c r="B198" s="108"/>
      <c r="C198" s="108"/>
      <c r="D198" s="123"/>
      <c r="E198" s="116"/>
      <c r="F198" s="116"/>
      <c r="G198" s="116"/>
      <c r="H198" s="117"/>
      <c r="I198" s="112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</row>
    <row r="199" spans="1:21" ht="12.75" customHeight="1">
      <c r="A199" s="108"/>
      <c r="B199" s="108"/>
      <c r="C199" s="108"/>
      <c r="D199" s="123"/>
      <c r="E199" s="116"/>
      <c r="F199" s="116"/>
      <c r="G199" s="116"/>
      <c r="H199" s="117"/>
      <c r="I199" s="112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</row>
    <row r="200" spans="1:21" ht="12.75" customHeight="1">
      <c r="A200" s="108"/>
      <c r="B200" s="108"/>
      <c r="C200" s="108"/>
      <c r="D200" s="123"/>
      <c r="E200" s="116"/>
      <c r="F200" s="116"/>
      <c r="G200" s="116"/>
      <c r="H200" s="117"/>
      <c r="I200" s="112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</row>
    <row r="201" spans="1:21" ht="12.75" customHeight="1">
      <c r="A201" s="108"/>
      <c r="B201" s="108"/>
      <c r="C201" s="108"/>
      <c r="D201" s="123"/>
      <c r="E201" s="116"/>
      <c r="F201" s="116"/>
      <c r="G201" s="116"/>
      <c r="H201" s="117"/>
      <c r="I201" s="112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</row>
    <row r="202" spans="1:21" ht="12.75" customHeight="1">
      <c r="A202" s="108"/>
      <c r="B202" s="108"/>
      <c r="C202" s="108"/>
      <c r="D202" s="123"/>
      <c r="E202" s="116"/>
      <c r="F202" s="116"/>
      <c r="G202" s="116"/>
      <c r="H202" s="117"/>
      <c r="I202" s="112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</row>
    <row r="203" spans="1:21" ht="12.75" customHeight="1">
      <c r="A203" s="108"/>
      <c r="B203" s="108"/>
      <c r="C203" s="108"/>
      <c r="D203" s="123"/>
      <c r="E203" s="116"/>
      <c r="F203" s="116"/>
      <c r="G203" s="116"/>
      <c r="H203" s="117"/>
      <c r="I203" s="112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</row>
    <row r="204" spans="1:21" ht="12.75" customHeight="1">
      <c r="A204" s="108"/>
      <c r="B204" s="108"/>
      <c r="C204" s="108"/>
      <c r="D204" s="123"/>
      <c r="E204" s="116"/>
      <c r="F204" s="116"/>
      <c r="G204" s="116"/>
      <c r="H204" s="117"/>
      <c r="I204" s="112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</row>
    <row r="205" spans="1:21" ht="12.75" customHeight="1">
      <c r="A205" s="108"/>
      <c r="B205" s="108"/>
      <c r="C205" s="108"/>
      <c r="D205" s="123"/>
      <c r="E205" s="116"/>
      <c r="F205" s="116"/>
      <c r="G205" s="116"/>
      <c r="H205" s="117"/>
      <c r="I205" s="112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</row>
    <row r="206" spans="1:21" ht="12.75" customHeight="1">
      <c r="A206" s="108"/>
      <c r="B206" s="108"/>
      <c r="C206" s="108"/>
      <c r="D206" s="123"/>
      <c r="E206" s="116"/>
      <c r="F206" s="116"/>
      <c r="G206" s="116"/>
      <c r="H206" s="117"/>
      <c r="I206" s="112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</row>
    <row r="207" spans="1:21" ht="12.75" customHeight="1">
      <c r="A207" s="108"/>
      <c r="B207" s="108"/>
      <c r="C207" s="108"/>
      <c r="D207" s="123"/>
      <c r="E207" s="116"/>
      <c r="F207" s="116"/>
      <c r="G207" s="116"/>
      <c r="H207" s="117"/>
      <c r="I207" s="112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</row>
    <row r="208" spans="1:21" ht="12.75" customHeight="1">
      <c r="A208" s="108"/>
      <c r="B208" s="108"/>
      <c r="C208" s="108"/>
      <c r="D208" s="123"/>
      <c r="E208" s="116"/>
      <c r="F208" s="116"/>
      <c r="G208" s="116"/>
      <c r="H208" s="117"/>
      <c r="I208" s="112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</row>
    <row r="209" spans="1:21" ht="12.75" customHeight="1">
      <c r="A209" s="108"/>
      <c r="B209" s="108"/>
      <c r="C209" s="108"/>
      <c r="D209" s="123"/>
      <c r="E209" s="116"/>
      <c r="F209" s="116"/>
      <c r="G209" s="116"/>
      <c r="H209" s="117"/>
      <c r="I209" s="112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</row>
    <row r="210" spans="1:21" ht="12.75" customHeight="1">
      <c r="A210" s="108"/>
      <c r="B210" s="108"/>
      <c r="C210" s="108"/>
      <c r="D210" s="123"/>
      <c r="E210" s="116"/>
      <c r="F210" s="116"/>
      <c r="G210" s="116"/>
      <c r="H210" s="117"/>
      <c r="I210" s="112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</row>
    <row r="211" spans="1:21" ht="12.75" customHeight="1">
      <c r="A211" s="108"/>
      <c r="B211" s="108"/>
      <c r="C211" s="108"/>
      <c r="D211" s="123"/>
      <c r="E211" s="116"/>
      <c r="F211" s="116"/>
      <c r="G211" s="116"/>
      <c r="H211" s="117"/>
      <c r="I211" s="112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</row>
    <row r="212" spans="1:21" ht="12.75" customHeight="1">
      <c r="A212" s="108"/>
      <c r="B212" s="108"/>
      <c r="C212" s="108"/>
      <c r="D212" s="123"/>
      <c r="E212" s="116"/>
      <c r="F212" s="116"/>
      <c r="G212" s="116"/>
      <c r="H212" s="117"/>
      <c r="I212" s="112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</row>
    <row r="213" spans="1:21" ht="12.75" customHeight="1">
      <c r="A213" s="108"/>
      <c r="B213" s="108"/>
      <c r="C213" s="108"/>
      <c r="D213" s="123"/>
      <c r="E213" s="116"/>
      <c r="F213" s="116"/>
      <c r="G213" s="116"/>
      <c r="H213" s="117"/>
      <c r="I213" s="112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</row>
    <row r="214" spans="1:21" ht="12.75" customHeight="1">
      <c r="A214" s="108"/>
      <c r="B214" s="108"/>
      <c r="C214" s="108"/>
      <c r="D214" s="123"/>
      <c r="E214" s="116"/>
      <c r="F214" s="116"/>
      <c r="G214" s="116"/>
      <c r="H214" s="117"/>
      <c r="I214" s="112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</row>
    <row r="215" spans="1:21" ht="12.75" customHeight="1">
      <c r="A215" s="108"/>
      <c r="B215" s="108"/>
      <c r="C215" s="108"/>
      <c r="D215" s="123"/>
      <c r="E215" s="116"/>
      <c r="F215" s="116"/>
      <c r="G215" s="116"/>
      <c r="H215" s="117"/>
      <c r="I215" s="112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</row>
    <row r="216" spans="1:21" ht="12.75" customHeight="1">
      <c r="A216" s="108"/>
      <c r="B216" s="108"/>
      <c r="C216" s="108"/>
      <c r="D216" s="123"/>
      <c r="E216" s="116"/>
      <c r="F216" s="116"/>
      <c r="G216" s="116"/>
      <c r="H216" s="117"/>
      <c r="I216" s="112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</row>
    <row r="217" spans="1:21" ht="12.75" customHeight="1">
      <c r="A217" s="108"/>
      <c r="B217" s="108"/>
      <c r="C217" s="108"/>
      <c r="D217" s="123"/>
      <c r="E217" s="116"/>
      <c r="F217" s="116"/>
      <c r="G217" s="116"/>
      <c r="H217" s="117"/>
      <c r="I217" s="112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</row>
    <row r="218" spans="1:21" ht="12.75" customHeight="1">
      <c r="A218" s="108"/>
      <c r="B218" s="108"/>
      <c r="C218" s="108"/>
      <c r="D218" s="123"/>
      <c r="E218" s="116"/>
      <c r="F218" s="116"/>
      <c r="G218" s="116"/>
      <c r="H218" s="117"/>
      <c r="I218" s="112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</row>
    <row r="219" spans="1:21" ht="12.75" customHeight="1">
      <c r="A219" s="108"/>
      <c r="B219" s="108"/>
      <c r="C219" s="108"/>
      <c r="D219" s="123"/>
      <c r="E219" s="116"/>
      <c r="F219" s="116"/>
      <c r="G219" s="116"/>
      <c r="H219" s="117"/>
      <c r="I219" s="112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</row>
    <row r="220" spans="1:21" ht="12.75" customHeight="1">
      <c r="A220" s="108"/>
      <c r="B220" s="108"/>
      <c r="C220" s="108"/>
      <c r="D220" s="123"/>
      <c r="E220" s="116"/>
      <c r="F220" s="116"/>
      <c r="G220" s="116"/>
      <c r="H220" s="117"/>
      <c r="I220" s="112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</row>
    <row r="221" spans="1:21" ht="12.75" customHeight="1">
      <c r="A221" s="108"/>
      <c r="B221" s="108"/>
      <c r="C221" s="108"/>
      <c r="D221" s="123"/>
      <c r="E221" s="116"/>
      <c r="F221" s="116"/>
      <c r="G221" s="116"/>
      <c r="H221" s="117"/>
      <c r="I221" s="112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</row>
    <row r="222" spans="1:21" ht="12.75" customHeight="1">
      <c r="A222" s="108"/>
      <c r="B222" s="108"/>
      <c r="C222" s="108"/>
      <c r="D222" s="123"/>
      <c r="E222" s="116"/>
      <c r="F222" s="116"/>
      <c r="G222" s="116"/>
      <c r="H222" s="117"/>
      <c r="I222" s="112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</row>
    <row r="223" spans="1:21" ht="12.75" customHeight="1">
      <c r="A223" s="108"/>
      <c r="B223" s="108"/>
      <c r="C223" s="108"/>
      <c r="D223" s="123"/>
      <c r="E223" s="116"/>
      <c r="F223" s="116"/>
      <c r="G223" s="116"/>
      <c r="H223" s="117"/>
      <c r="I223" s="112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</row>
    <row r="224" spans="1:21" ht="12.75" customHeight="1">
      <c r="A224" s="108"/>
      <c r="B224" s="108"/>
      <c r="C224" s="108"/>
      <c r="D224" s="123"/>
      <c r="E224" s="116"/>
      <c r="F224" s="116"/>
      <c r="G224" s="116"/>
      <c r="H224" s="117"/>
      <c r="I224" s="112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</row>
    <row r="225" spans="1:21" ht="12.75" customHeight="1">
      <c r="A225" s="108"/>
      <c r="B225" s="108"/>
      <c r="C225" s="108"/>
      <c r="D225" s="123"/>
      <c r="E225" s="116"/>
      <c r="F225" s="116"/>
      <c r="G225" s="116"/>
      <c r="H225" s="117"/>
      <c r="I225" s="112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</row>
    <row r="226" spans="1:21" ht="12.75" customHeight="1">
      <c r="A226" s="108"/>
      <c r="B226" s="108"/>
      <c r="C226" s="108"/>
      <c r="D226" s="123"/>
      <c r="E226" s="116"/>
      <c r="F226" s="116"/>
      <c r="G226" s="116"/>
      <c r="H226" s="117"/>
      <c r="I226" s="112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</row>
    <row r="227" spans="1:21" ht="12.75" customHeight="1">
      <c r="A227" s="108"/>
      <c r="B227" s="108"/>
      <c r="C227" s="108"/>
      <c r="D227" s="123"/>
      <c r="E227" s="116"/>
      <c r="F227" s="116"/>
      <c r="G227" s="116"/>
      <c r="H227" s="117"/>
      <c r="I227" s="112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</row>
    <row r="228" spans="1:21" ht="12.75" customHeight="1">
      <c r="A228" s="108"/>
      <c r="B228" s="108"/>
      <c r="C228" s="108"/>
      <c r="D228" s="123"/>
      <c r="E228" s="116"/>
      <c r="F228" s="116"/>
      <c r="G228" s="116"/>
      <c r="H228" s="117"/>
      <c r="I228" s="112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</row>
    <row r="229" spans="1:21" ht="12.75" customHeight="1">
      <c r="A229" s="108"/>
      <c r="B229" s="108"/>
      <c r="C229" s="108"/>
      <c r="D229" s="123"/>
      <c r="E229" s="116"/>
      <c r="F229" s="116"/>
      <c r="G229" s="116"/>
      <c r="H229" s="117"/>
      <c r="I229" s="112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</row>
    <row r="230" spans="1:21" ht="12.75" customHeight="1">
      <c r="A230" s="108"/>
      <c r="B230" s="108"/>
      <c r="C230" s="108"/>
      <c r="D230" s="123"/>
      <c r="E230" s="116"/>
      <c r="F230" s="116"/>
      <c r="G230" s="116"/>
      <c r="H230" s="117"/>
      <c r="I230" s="112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</row>
    <row r="231" spans="1:21" ht="12.75" customHeight="1">
      <c r="A231" s="108"/>
      <c r="B231" s="108"/>
      <c r="C231" s="108"/>
      <c r="D231" s="123"/>
      <c r="E231" s="116"/>
      <c r="F231" s="116"/>
      <c r="G231" s="116"/>
      <c r="H231" s="117"/>
      <c r="I231" s="112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</row>
    <row r="232" spans="1:21" ht="12.75" customHeight="1">
      <c r="A232" s="108"/>
      <c r="B232" s="108"/>
      <c r="C232" s="108"/>
      <c r="D232" s="123"/>
      <c r="E232" s="116"/>
      <c r="F232" s="116"/>
      <c r="G232" s="116"/>
      <c r="H232" s="117"/>
      <c r="I232" s="112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</row>
    <row r="233" spans="1:21" ht="12.75" customHeight="1">
      <c r="A233" s="108"/>
      <c r="B233" s="108"/>
      <c r="C233" s="108"/>
      <c r="D233" s="123"/>
      <c r="E233" s="116"/>
      <c r="F233" s="116"/>
      <c r="G233" s="116"/>
      <c r="H233" s="117"/>
      <c r="I233" s="112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</row>
    <row r="234" spans="1:21" ht="12.75" customHeight="1">
      <c r="A234" s="108"/>
      <c r="B234" s="108"/>
      <c r="C234" s="108"/>
      <c r="D234" s="123"/>
      <c r="E234" s="116"/>
      <c r="F234" s="116"/>
      <c r="G234" s="116"/>
      <c r="H234" s="117"/>
      <c r="I234" s="112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</row>
    <row r="235" spans="1:21" ht="12.75" customHeight="1">
      <c r="A235" s="108"/>
      <c r="B235" s="108"/>
      <c r="C235" s="108"/>
      <c r="D235" s="123"/>
      <c r="E235" s="116"/>
      <c r="F235" s="116"/>
      <c r="G235" s="116"/>
      <c r="H235" s="117"/>
      <c r="I235" s="112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</row>
    <row r="236" spans="1:21" ht="12.75" customHeight="1">
      <c r="A236" s="108"/>
      <c r="B236" s="108"/>
      <c r="C236" s="108"/>
      <c r="D236" s="123"/>
      <c r="E236" s="116"/>
      <c r="F236" s="116"/>
      <c r="G236" s="116"/>
      <c r="H236" s="117"/>
      <c r="I236" s="112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</row>
    <row r="237" spans="1:21" ht="12.75" customHeight="1">
      <c r="A237" s="108"/>
      <c r="B237" s="108"/>
      <c r="C237" s="108"/>
      <c r="D237" s="123"/>
      <c r="E237" s="116"/>
      <c r="F237" s="116"/>
      <c r="G237" s="116"/>
      <c r="H237" s="117"/>
      <c r="I237" s="112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</row>
    <row r="238" spans="1:21" ht="12.75" customHeight="1">
      <c r="A238" s="108"/>
      <c r="B238" s="108"/>
      <c r="C238" s="108"/>
      <c r="D238" s="123"/>
      <c r="E238" s="116"/>
      <c r="F238" s="116"/>
      <c r="G238" s="116"/>
      <c r="H238" s="117"/>
      <c r="I238" s="112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</row>
    <row r="239" spans="1:21" ht="12.75" customHeight="1">
      <c r="A239" s="108"/>
      <c r="B239" s="108"/>
      <c r="C239" s="108"/>
      <c r="D239" s="123"/>
      <c r="E239" s="116"/>
      <c r="F239" s="116"/>
      <c r="G239" s="116"/>
      <c r="H239" s="117"/>
      <c r="I239" s="112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</row>
    <row r="240" spans="1:21" ht="12.75" customHeight="1">
      <c r="A240" s="108"/>
      <c r="B240" s="108"/>
      <c r="C240" s="108"/>
      <c r="D240" s="123"/>
      <c r="E240" s="116"/>
      <c r="F240" s="116"/>
      <c r="G240" s="116"/>
      <c r="H240" s="117"/>
      <c r="I240" s="112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</row>
    <row r="241" spans="1:21" ht="12.75" customHeight="1">
      <c r="A241" s="108"/>
      <c r="B241" s="108"/>
      <c r="C241" s="108"/>
      <c r="D241" s="123"/>
      <c r="E241" s="116"/>
      <c r="F241" s="116"/>
      <c r="G241" s="116"/>
      <c r="H241" s="117"/>
      <c r="I241" s="112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</row>
    <row r="242" spans="1:21" ht="12.75" customHeight="1">
      <c r="A242" s="108"/>
      <c r="B242" s="108"/>
      <c r="C242" s="108"/>
      <c r="D242" s="123"/>
      <c r="E242" s="116"/>
      <c r="F242" s="116"/>
      <c r="G242" s="116"/>
      <c r="H242" s="117"/>
      <c r="I242" s="112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</row>
    <row r="243" spans="1:21" ht="12.75" customHeight="1">
      <c r="A243" s="108"/>
      <c r="B243" s="108"/>
      <c r="C243" s="108"/>
      <c r="D243" s="123"/>
      <c r="E243" s="116"/>
      <c r="F243" s="116"/>
      <c r="G243" s="116"/>
      <c r="H243" s="117"/>
      <c r="I243" s="112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</row>
    <row r="244" spans="1:21" ht="12.75" customHeight="1">
      <c r="A244" s="108"/>
      <c r="B244" s="108"/>
      <c r="C244" s="108"/>
      <c r="D244" s="123"/>
      <c r="E244" s="116"/>
      <c r="F244" s="116"/>
      <c r="G244" s="116"/>
      <c r="H244" s="117"/>
      <c r="I244" s="112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</row>
    <row r="245" spans="1:21" ht="12.75" customHeight="1">
      <c r="A245" s="108"/>
      <c r="B245" s="108"/>
      <c r="C245" s="108"/>
      <c r="D245" s="123"/>
      <c r="E245" s="116"/>
      <c r="F245" s="116"/>
      <c r="G245" s="116"/>
      <c r="H245" s="117"/>
      <c r="I245" s="112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</row>
    <row r="246" spans="1:21" ht="12.75" customHeight="1">
      <c r="A246" s="108"/>
      <c r="B246" s="108"/>
      <c r="C246" s="108"/>
      <c r="D246" s="123"/>
      <c r="E246" s="116"/>
      <c r="F246" s="116"/>
      <c r="G246" s="116"/>
      <c r="H246" s="117"/>
      <c r="I246" s="112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</row>
    <row r="247" spans="1:21" ht="12.75" customHeight="1">
      <c r="A247" s="108"/>
      <c r="B247" s="108"/>
      <c r="C247" s="108"/>
      <c r="D247" s="123"/>
      <c r="E247" s="116"/>
      <c r="F247" s="116"/>
      <c r="G247" s="116"/>
      <c r="H247" s="117"/>
      <c r="I247" s="112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</row>
    <row r="248" spans="1:21" ht="12.75" customHeight="1">
      <c r="A248" s="108"/>
      <c r="B248" s="108"/>
      <c r="C248" s="108"/>
      <c r="D248" s="123"/>
      <c r="E248" s="116"/>
      <c r="F248" s="116"/>
      <c r="G248" s="116"/>
      <c r="H248" s="117"/>
      <c r="I248" s="112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</row>
    <row r="249" spans="1:21" ht="12.75" customHeight="1">
      <c r="A249" s="108"/>
      <c r="B249" s="108"/>
      <c r="C249" s="108"/>
      <c r="D249" s="123"/>
      <c r="E249" s="116"/>
      <c r="F249" s="116"/>
      <c r="G249" s="116"/>
      <c r="H249" s="117"/>
      <c r="I249" s="112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</row>
    <row r="250" spans="1:21" ht="12.75" customHeight="1">
      <c r="A250" s="108"/>
      <c r="B250" s="108"/>
      <c r="C250" s="108"/>
      <c r="D250" s="123"/>
      <c r="E250" s="116"/>
      <c r="F250" s="116"/>
      <c r="G250" s="116"/>
      <c r="H250" s="117"/>
      <c r="I250" s="112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</row>
    <row r="251" spans="1:21" ht="12.75" customHeight="1">
      <c r="A251" s="108"/>
      <c r="B251" s="108"/>
      <c r="C251" s="108"/>
      <c r="D251" s="123"/>
      <c r="E251" s="116"/>
      <c r="F251" s="116"/>
      <c r="G251" s="116"/>
      <c r="H251" s="117"/>
      <c r="I251" s="112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</row>
    <row r="252" spans="1:21" ht="12.75" customHeight="1">
      <c r="A252" s="108"/>
      <c r="B252" s="108"/>
      <c r="C252" s="108"/>
      <c r="D252" s="123"/>
      <c r="E252" s="116"/>
      <c r="F252" s="116"/>
      <c r="G252" s="116"/>
      <c r="H252" s="117"/>
      <c r="I252" s="112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</row>
    <row r="253" spans="1:21" ht="12.75" customHeight="1">
      <c r="A253" s="108"/>
      <c r="B253" s="108"/>
      <c r="C253" s="108"/>
      <c r="D253" s="123"/>
      <c r="E253" s="116"/>
      <c r="F253" s="116"/>
      <c r="G253" s="116"/>
      <c r="H253" s="117"/>
      <c r="I253" s="112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</row>
    <row r="254" spans="1:21" ht="12.75" customHeight="1">
      <c r="A254" s="108"/>
      <c r="B254" s="108"/>
      <c r="C254" s="108"/>
      <c r="D254" s="123"/>
      <c r="E254" s="116"/>
      <c r="F254" s="116"/>
      <c r="G254" s="116"/>
      <c r="H254" s="117"/>
      <c r="I254" s="112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</row>
    <row r="255" spans="1:21" ht="12.75" customHeight="1">
      <c r="A255" s="108"/>
      <c r="B255" s="108"/>
      <c r="C255" s="108"/>
      <c r="D255" s="123"/>
      <c r="E255" s="116"/>
      <c r="F255" s="116"/>
      <c r="G255" s="116"/>
      <c r="H255" s="117"/>
      <c r="I255" s="112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</row>
    <row r="256" spans="1:21" ht="12.75" customHeight="1">
      <c r="A256" s="108"/>
      <c r="B256" s="108"/>
      <c r="C256" s="108"/>
      <c r="D256" s="123"/>
      <c r="E256" s="116"/>
      <c r="F256" s="116"/>
      <c r="G256" s="116"/>
      <c r="H256" s="117"/>
      <c r="I256" s="112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</row>
    <row r="257" spans="1:21" ht="12.75" customHeight="1">
      <c r="A257" s="108"/>
      <c r="B257" s="108"/>
      <c r="C257" s="108"/>
      <c r="D257" s="123"/>
      <c r="E257" s="116"/>
      <c r="F257" s="116"/>
      <c r="G257" s="116"/>
      <c r="H257" s="117"/>
      <c r="I257" s="112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</row>
    <row r="258" spans="1:21" ht="12.75" customHeight="1">
      <c r="A258" s="108"/>
      <c r="B258" s="108"/>
      <c r="C258" s="108"/>
      <c r="D258" s="123"/>
      <c r="E258" s="116"/>
      <c r="F258" s="116"/>
      <c r="G258" s="116"/>
      <c r="H258" s="117"/>
      <c r="I258" s="112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</row>
    <row r="259" spans="1:21" ht="12.75" customHeight="1">
      <c r="A259" s="108"/>
      <c r="B259" s="108"/>
      <c r="C259" s="108"/>
      <c r="D259" s="123"/>
      <c r="E259" s="116"/>
      <c r="F259" s="116"/>
      <c r="G259" s="116"/>
      <c r="H259" s="117"/>
      <c r="I259" s="112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</row>
    <row r="260" spans="1:21" ht="12.75" customHeight="1">
      <c r="A260" s="108"/>
      <c r="B260" s="108"/>
      <c r="C260" s="108"/>
      <c r="D260" s="123"/>
      <c r="E260" s="116"/>
      <c r="F260" s="116"/>
      <c r="G260" s="116"/>
      <c r="H260" s="117"/>
      <c r="I260" s="112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</row>
    <row r="261" spans="1:21" ht="12.75" customHeight="1">
      <c r="A261" s="108"/>
      <c r="B261" s="108"/>
      <c r="C261" s="108"/>
      <c r="D261" s="123"/>
      <c r="E261" s="116"/>
      <c r="F261" s="116"/>
      <c r="G261" s="116"/>
      <c r="H261" s="117"/>
      <c r="I261" s="112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</row>
    <row r="262" spans="1:21" ht="12.75" customHeight="1">
      <c r="A262" s="108"/>
      <c r="B262" s="108"/>
      <c r="C262" s="108"/>
      <c r="D262" s="123"/>
      <c r="E262" s="116"/>
      <c r="F262" s="116"/>
      <c r="G262" s="116"/>
      <c r="H262" s="117"/>
      <c r="I262" s="112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</row>
    <row r="263" spans="1:21" ht="12.75" customHeight="1">
      <c r="A263" s="108"/>
      <c r="B263" s="108"/>
      <c r="C263" s="108"/>
      <c r="D263" s="123"/>
      <c r="E263" s="116"/>
      <c r="F263" s="116"/>
      <c r="G263" s="116"/>
      <c r="H263" s="117"/>
      <c r="I263" s="112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</row>
    <row r="264" spans="1:21" ht="12.75" customHeight="1">
      <c r="A264" s="108"/>
      <c r="B264" s="108"/>
      <c r="C264" s="108"/>
      <c r="D264" s="123"/>
      <c r="E264" s="116"/>
      <c r="F264" s="116"/>
      <c r="G264" s="116"/>
      <c r="H264" s="117"/>
      <c r="I264" s="112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</row>
    <row r="265" spans="1:21" ht="12.75" customHeight="1">
      <c r="A265" s="108"/>
      <c r="B265" s="108"/>
      <c r="C265" s="108"/>
      <c r="D265" s="123"/>
      <c r="E265" s="116"/>
      <c r="F265" s="116"/>
      <c r="G265" s="116"/>
      <c r="H265" s="117"/>
      <c r="I265" s="112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</row>
    <row r="266" spans="1:21" ht="12.75" customHeight="1">
      <c r="A266" s="108"/>
      <c r="B266" s="108"/>
      <c r="C266" s="108"/>
      <c r="D266" s="123"/>
      <c r="E266" s="116"/>
      <c r="F266" s="116"/>
      <c r="G266" s="116"/>
      <c r="H266" s="117"/>
      <c r="I266" s="112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</row>
    <row r="267" spans="1:21" ht="12.75" customHeight="1">
      <c r="A267" s="108"/>
      <c r="B267" s="108"/>
      <c r="C267" s="108"/>
      <c r="D267" s="123"/>
      <c r="E267" s="116"/>
      <c r="F267" s="116"/>
      <c r="G267" s="116"/>
      <c r="H267" s="117"/>
      <c r="I267" s="112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</row>
    <row r="268" spans="1:21" ht="12.75" customHeight="1">
      <c r="A268" s="108"/>
      <c r="B268" s="108"/>
      <c r="C268" s="108"/>
      <c r="D268" s="123"/>
      <c r="E268" s="116"/>
      <c r="F268" s="116"/>
      <c r="G268" s="116"/>
      <c r="H268" s="117"/>
      <c r="I268" s="112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</row>
    <row r="269" spans="1:21" ht="12.75" customHeight="1">
      <c r="A269" s="108"/>
      <c r="B269" s="108"/>
      <c r="C269" s="108"/>
      <c r="D269" s="123"/>
      <c r="E269" s="116"/>
      <c r="F269" s="116"/>
      <c r="G269" s="116"/>
      <c r="H269" s="117"/>
      <c r="I269" s="112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</row>
    <row r="270" spans="1:21" ht="12.75" customHeight="1">
      <c r="A270" s="108"/>
      <c r="B270" s="108"/>
      <c r="C270" s="108"/>
      <c r="D270" s="123"/>
      <c r="E270" s="116"/>
      <c r="F270" s="116"/>
      <c r="G270" s="116"/>
      <c r="H270" s="117"/>
      <c r="I270" s="112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</row>
    <row r="271" spans="1:21" ht="12.75" customHeight="1">
      <c r="A271" s="108"/>
      <c r="B271" s="108"/>
      <c r="C271" s="108"/>
      <c r="D271" s="123"/>
      <c r="E271" s="116"/>
      <c r="F271" s="116"/>
      <c r="G271" s="116"/>
      <c r="H271" s="117"/>
      <c r="I271" s="112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</row>
    <row r="272" spans="1:21" ht="12.75" customHeight="1">
      <c r="A272" s="108"/>
      <c r="B272" s="108"/>
      <c r="C272" s="108"/>
      <c r="D272" s="123"/>
      <c r="E272" s="116"/>
      <c r="F272" s="116"/>
      <c r="G272" s="116"/>
      <c r="H272" s="117"/>
      <c r="I272" s="112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</row>
    <row r="273" spans="1:21" ht="12.75" customHeight="1">
      <c r="A273" s="108"/>
      <c r="B273" s="108"/>
      <c r="C273" s="108"/>
      <c r="D273" s="123"/>
      <c r="E273" s="116"/>
      <c r="F273" s="116"/>
      <c r="G273" s="116"/>
      <c r="H273" s="117"/>
      <c r="I273" s="112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</row>
    <row r="274" spans="1:21" ht="12.75" customHeight="1">
      <c r="A274" s="108"/>
      <c r="B274" s="108"/>
      <c r="C274" s="108"/>
      <c r="D274" s="123"/>
      <c r="E274" s="116"/>
      <c r="F274" s="116"/>
      <c r="G274" s="116"/>
      <c r="H274" s="117"/>
      <c r="I274" s="112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</row>
    <row r="275" spans="1:21" ht="12.75" customHeight="1">
      <c r="A275" s="108"/>
      <c r="B275" s="108"/>
      <c r="C275" s="108"/>
      <c r="D275" s="123"/>
      <c r="E275" s="116"/>
      <c r="F275" s="116"/>
      <c r="G275" s="116"/>
      <c r="H275" s="117"/>
      <c r="I275" s="112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</row>
    <row r="276" spans="1:21" ht="12.75" customHeight="1">
      <c r="A276" s="108"/>
      <c r="B276" s="108"/>
      <c r="C276" s="108"/>
      <c r="D276" s="123"/>
      <c r="E276" s="116"/>
      <c r="F276" s="116"/>
      <c r="G276" s="116"/>
      <c r="H276" s="117"/>
      <c r="I276" s="112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</row>
    <row r="277" spans="1:21" ht="12.75" customHeight="1">
      <c r="A277" s="108"/>
      <c r="B277" s="108"/>
      <c r="C277" s="108"/>
      <c r="D277" s="123"/>
      <c r="E277" s="116"/>
      <c r="F277" s="116"/>
      <c r="G277" s="116"/>
      <c r="H277" s="117"/>
      <c r="I277" s="112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</row>
    <row r="278" spans="1:21" ht="12.75" customHeight="1">
      <c r="A278" s="108"/>
      <c r="B278" s="108"/>
      <c r="C278" s="108"/>
      <c r="D278" s="123"/>
      <c r="E278" s="116"/>
      <c r="F278" s="116"/>
      <c r="G278" s="116"/>
      <c r="H278" s="117"/>
      <c r="I278" s="112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</row>
    <row r="279" spans="1:21" ht="12.75" customHeight="1">
      <c r="A279" s="108"/>
      <c r="B279" s="108"/>
      <c r="C279" s="108"/>
      <c r="D279" s="123"/>
      <c r="E279" s="116"/>
      <c r="F279" s="116"/>
      <c r="G279" s="116"/>
      <c r="H279" s="117"/>
      <c r="I279" s="112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</row>
    <row r="280" spans="1:21" ht="12.75" customHeight="1">
      <c r="A280" s="108"/>
      <c r="B280" s="108"/>
      <c r="C280" s="108"/>
      <c r="D280" s="123"/>
      <c r="E280" s="116"/>
      <c r="F280" s="116"/>
      <c r="G280" s="116"/>
      <c r="H280" s="117"/>
      <c r="I280" s="112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</row>
    <row r="281" spans="1:21" ht="12.75" customHeight="1">
      <c r="A281" s="108"/>
      <c r="B281" s="108"/>
      <c r="C281" s="108"/>
      <c r="D281" s="123"/>
      <c r="E281" s="116"/>
      <c r="F281" s="116"/>
      <c r="G281" s="116"/>
      <c r="H281" s="117"/>
      <c r="I281" s="112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</row>
    <row r="282" spans="1:21" ht="12.75" customHeight="1">
      <c r="A282" s="108"/>
      <c r="B282" s="108"/>
      <c r="C282" s="108"/>
      <c r="D282" s="123"/>
      <c r="E282" s="116"/>
      <c r="F282" s="116"/>
      <c r="G282" s="116"/>
      <c r="H282" s="117"/>
      <c r="I282" s="112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</row>
    <row r="283" spans="1:21" ht="12.75" customHeight="1">
      <c r="A283" s="108"/>
      <c r="B283" s="108"/>
      <c r="C283" s="108"/>
      <c r="D283" s="123"/>
      <c r="E283" s="116"/>
      <c r="F283" s="116"/>
      <c r="G283" s="116"/>
      <c r="H283" s="117"/>
      <c r="I283" s="112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</row>
    <row r="284" spans="1:21" ht="12.75" customHeight="1">
      <c r="A284" s="108"/>
      <c r="B284" s="108"/>
      <c r="C284" s="108"/>
      <c r="D284" s="123"/>
      <c r="E284" s="116"/>
      <c r="F284" s="116"/>
      <c r="G284" s="116"/>
      <c r="H284" s="117"/>
      <c r="I284" s="112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</row>
    <row r="285" spans="1:21" ht="12.75" customHeight="1">
      <c r="A285" s="108"/>
      <c r="B285" s="108"/>
      <c r="C285" s="108"/>
      <c r="D285" s="123"/>
      <c r="E285" s="116"/>
      <c r="F285" s="116"/>
      <c r="G285" s="116"/>
      <c r="H285" s="117"/>
      <c r="I285" s="112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</row>
    <row r="286" spans="1:21" ht="12.75" customHeight="1">
      <c r="A286" s="108"/>
      <c r="B286" s="108"/>
      <c r="C286" s="108"/>
      <c r="D286" s="123"/>
      <c r="E286" s="116"/>
      <c r="F286" s="116"/>
      <c r="G286" s="116"/>
      <c r="H286" s="117"/>
      <c r="I286" s="112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</row>
    <row r="287" spans="1:21" ht="12.75" customHeight="1">
      <c r="A287" s="108"/>
      <c r="B287" s="108"/>
      <c r="C287" s="108"/>
      <c r="D287" s="123"/>
      <c r="E287" s="116"/>
      <c r="F287" s="116"/>
      <c r="G287" s="116"/>
      <c r="H287" s="117"/>
      <c r="I287" s="112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</row>
    <row r="288" spans="1:21" ht="12.75" customHeight="1">
      <c r="A288" s="108"/>
      <c r="B288" s="108"/>
      <c r="C288" s="108"/>
      <c r="D288" s="123"/>
      <c r="E288" s="116"/>
      <c r="F288" s="116"/>
      <c r="G288" s="116"/>
      <c r="H288" s="117"/>
      <c r="I288" s="112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</row>
    <row r="289" spans="1:21" ht="12.75" customHeight="1">
      <c r="A289" s="108"/>
      <c r="B289" s="108"/>
      <c r="C289" s="108"/>
      <c r="D289" s="123"/>
      <c r="E289" s="116"/>
      <c r="F289" s="116"/>
      <c r="G289" s="116"/>
      <c r="H289" s="117"/>
      <c r="I289" s="112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</row>
    <row r="290" spans="1:21" ht="12.75" customHeight="1">
      <c r="A290" s="108"/>
      <c r="B290" s="108"/>
      <c r="C290" s="108"/>
      <c r="D290" s="123"/>
      <c r="E290" s="116"/>
      <c r="F290" s="116"/>
      <c r="G290" s="116"/>
      <c r="H290" s="117"/>
      <c r="I290" s="112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</row>
    <row r="291" spans="1:21" ht="12.75" customHeight="1">
      <c r="A291" s="108"/>
      <c r="B291" s="108"/>
      <c r="C291" s="108"/>
      <c r="D291" s="123"/>
      <c r="E291" s="116"/>
      <c r="F291" s="116"/>
      <c r="G291" s="116"/>
      <c r="H291" s="117"/>
      <c r="I291" s="112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</row>
    <row r="292" spans="1:21" ht="12.75" customHeight="1">
      <c r="A292" s="108"/>
      <c r="B292" s="108"/>
      <c r="C292" s="108"/>
      <c r="D292" s="123"/>
      <c r="E292" s="116"/>
      <c r="F292" s="116"/>
      <c r="G292" s="116"/>
      <c r="H292" s="117"/>
      <c r="I292" s="112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</row>
    <row r="293" spans="1:21" ht="12.75" customHeight="1">
      <c r="A293" s="108"/>
      <c r="B293" s="108"/>
      <c r="C293" s="108"/>
      <c r="D293" s="123"/>
      <c r="E293" s="116"/>
      <c r="F293" s="116"/>
      <c r="G293" s="116"/>
      <c r="H293" s="117"/>
      <c r="I293" s="112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</row>
    <row r="294" spans="1:21" ht="12.75" customHeight="1">
      <c r="A294" s="108"/>
      <c r="B294" s="108"/>
      <c r="C294" s="108"/>
      <c r="D294" s="123"/>
      <c r="E294" s="116"/>
      <c r="F294" s="116"/>
      <c r="G294" s="116"/>
      <c r="H294" s="117"/>
      <c r="I294" s="112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</row>
    <row r="295" spans="1:21" ht="12.75" customHeight="1">
      <c r="A295" s="108"/>
      <c r="B295" s="108"/>
      <c r="C295" s="108"/>
      <c r="D295" s="123"/>
      <c r="E295" s="116"/>
      <c r="F295" s="116"/>
      <c r="G295" s="116"/>
      <c r="H295" s="117"/>
      <c r="I295" s="112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</row>
    <row r="296" spans="1:21" ht="12.75" customHeight="1">
      <c r="A296" s="108"/>
      <c r="B296" s="108"/>
      <c r="C296" s="108"/>
      <c r="D296" s="123"/>
      <c r="E296" s="116"/>
      <c r="F296" s="116"/>
      <c r="G296" s="116"/>
      <c r="H296" s="117"/>
      <c r="I296" s="112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</row>
    <row r="297" spans="1:21" ht="12.75" customHeight="1">
      <c r="A297" s="108"/>
      <c r="B297" s="108"/>
      <c r="C297" s="108"/>
      <c r="D297" s="123"/>
      <c r="E297" s="116"/>
      <c r="F297" s="116"/>
      <c r="G297" s="116"/>
      <c r="H297" s="117"/>
      <c r="I297" s="112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</row>
    <row r="298" spans="1:21" ht="12.75" customHeight="1">
      <c r="A298" s="108"/>
      <c r="B298" s="108"/>
      <c r="C298" s="108"/>
      <c r="D298" s="123"/>
      <c r="E298" s="116"/>
      <c r="F298" s="116"/>
      <c r="G298" s="116"/>
      <c r="H298" s="117"/>
      <c r="I298" s="112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</row>
    <row r="299" spans="1:21" ht="12.75" customHeight="1">
      <c r="A299" s="108"/>
      <c r="B299" s="108"/>
      <c r="C299" s="108"/>
      <c r="D299" s="123"/>
      <c r="E299" s="116"/>
      <c r="F299" s="116"/>
      <c r="G299" s="116"/>
      <c r="H299" s="117"/>
      <c r="I299" s="112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</row>
    <row r="300" spans="1:21" ht="12.75" customHeight="1">
      <c r="A300" s="108"/>
      <c r="B300" s="108"/>
      <c r="C300" s="108"/>
      <c r="D300" s="123"/>
      <c r="E300" s="116"/>
      <c r="F300" s="116"/>
      <c r="G300" s="116"/>
      <c r="H300" s="117"/>
      <c r="I300" s="112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</row>
    <row r="301" spans="1:21" ht="12.75" customHeight="1">
      <c r="A301" s="108"/>
      <c r="B301" s="108"/>
      <c r="C301" s="108"/>
      <c r="D301" s="123"/>
      <c r="E301" s="116"/>
      <c r="F301" s="116"/>
      <c r="G301" s="116"/>
      <c r="H301" s="117"/>
      <c r="I301" s="112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</row>
    <row r="302" spans="1:21" ht="12.75" customHeight="1">
      <c r="A302" s="108"/>
      <c r="B302" s="108"/>
      <c r="C302" s="108"/>
      <c r="D302" s="123"/>
      <c r="E302" s="116"/>
      <c r="F302" s="116"/>
      <c r="G302" s="116"/>
      <c r="H302" s="117"/>
      <c r="I302" s="112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</row>
    <row r="303" spans="1:21" ht="12.75" customHeight="1">
      <c r="A303" s="108"/>
      <c r="B303" s="108"/>
      <c r="C303" s="108"/>
      <c r="D303" s="123"/>
      <c r="E303" s="116"/>
      <c r="F303" s="116"/>
      <c r="G303" s="116"/>
      <c r="H303" s="117"/>
      <c r="I303" s="112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</row>
    <row r="304" spans="1:21" ht="12.75" customHeight="1">
      <c r="A304" s="108"/>
      <c r="B304" s="108"/>
      <c r="C304" s="108"/>
      <c r="D304" s="123"/>
      <c r="E304" s="116"/>
      <c r="F304" s="116"/>
      <c r="G304" s="116"/>
      <c r="H304" s="117"/>
      <c r="I304" s="112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</row>
    <row r="305" spans="1:21" ht="12.75" customHeight="1">
      <c r="A305" s="108"/>
      <c r="B305" s="108"/>
      <c r="C305" s="108"/>
      <c r="D305" s="123"/>
      <c r="E305" s="116"/>
      <c r="F305" s="116"/>
      <c r="G305" s="116"/>
      <c r="H305" s="117"/>
      <c r="I305" s="112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</row>
    <row r="306" spans="1:21" ht="12.75" customHeight="1">
      <c r="A306" s="108"/>
      <c r="B306" s="108"/>
      <c r="C306" s="108"/>
      <c r="D306" s="123"/>
      <c r="E306" s="116"/>
      <c r="F306" s="116"/>
      <c r="G306" s="116"/>
      <c r="H306" s="117"/>
      <c r="I306" s="112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</row>
    <row r="307" spans="1:21" ht="12.75" customHeight="1">
      <c r="A307" s="108"/>
      <c r="B307" s="108"/>
      <c r="C307" s="108"/>
      <c r="D307" s="123"/>
      <c r="E307" s="116"/>
      <c r="F307" s="116"/>
      <c r="G307" s="116"/>
      <c r="H307" s="117"/>
      <c r="I307" s="112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</row>
    <row r="308" spans="1:21" ht="12.75" customHeight="1">
      <c r="A308" s="108"/>
      <c r="B308" s="108"/>
      <c r="C308" s="108"/>
      <c r="D308" s="123"/>
      <c r="E308" s="116"/>
      <c r="F308" s="116"/>
      <c r="G308" s="116"/>
      <c r="H308" s="117"/>
      <c r="I308" s="112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</row>
    <row r="309" spans="1:21" ht="12.75" customHeight="1">
      <c r="A309" s="108"/>
      <c r="B309" s="108"/>
      <c r="C309" s="108"/>
      <c r="D309" s="123"/>
      <c r="E309" s="116"/>
      <c r="F309" s="116"/>
      <c r="G309" s="116"/>
      <c r="H309" s="117"/>
      <c r="I309" s="112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</row>
    <row r="310" spans="1:21" ht="12.75" customHeight="1">
      <c r="A310" s="108"/>
      <c r="B310" s="108"/>
      <c r="C310" s="108"/>
      <c r="D310" s="123"/>
      <c r="E310" s="116"/>
      <c r="F310" s="116"/>
      <c r="G310" s="116"/>
      <c r="H310" s="117"/>
      <c r="I310" s="112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</row>
    <row r="311" spans="1:21" ht="12.75" customHeight="1">
      <c r="A311" s="108"/>
      <c r="B311" s="108"/>
      <c r="C311" s="108"/>
      <c r="D311" s="123"/>
      <c r="E311" s="116"/>
      <c r="F311" s="116"/>
      <c r="G311" s="116"/>
      <c r="H311" s="117"/>
      <c r="I311" s="112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</row>
    <row r="312" spans="1:21" ht="12.75" customHeight="1">
      <c r="A312" s="108"/>
      <c r="B312" s="108"/>
      <c r="C312" s="108"/>
      <c r="D312" s="123"/>
      <c r="E312" s="116"/>
      <c r="F312" s="116"/>
      <c r="G312" s="116"/>
      <c r="H312" s="117"/>
      <c r="I312" s="112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</row>
    <row r="313" spans="1:21" ht="12.75" customHeight="1">
      <c r="A313" s="108"/>
      <c r="B313" s="108"/>
      <c r="C313" s="108"/>
      <c r="D313" s="123"/>
      <c r="E313" s="116"/>
      <c r="F313" s="116"/>
      <c r="G313" s="116"/>
      <c r="H313" s="117"/>
      <c r="I313" s="112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</row>
    <row r="314" spans="1:21" ht="12.75" customHeight="1">
      <c r="A314" s="108"/>
      <c r="B314" s="108"/>
      <c r="C314" s="108"/>
      <c r="D314" s="123"/>
      <c r="E314" s="116"/>
      <c r="F314" s="116"/>
      <c r="G314" s="116"/>
      <c r="H314" s="117"/>
      <c r="I314" s="112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</row>
    <row r="315" spans="1:21" ht="12.75" customHeight="1">
      <c r="A315" s="108"/>
      <c r="B315" s="108"/>
      <c r="C315" s="108"/>
      <c r="D315" s="123"/>
      <c r="E315" s="116"/>
      <c r="F315" s="116"/>
      <c r="G315" s="116"/>
      <c r="H315" s="117"/>
      <c r="I315" s="112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</row>
    <row r="316" spans="1:21" ht="12.75" customHeight="1">
      <c r="A316" s="108"/>
      <c r="B316" s="108"/>
      <c r="C316" s="108"/>
      <c r="D316" s="123"/>
      <c r="E316" s="116"/>
      <c r="F316" s="116"/>
      <c r="G316" s="116"/>
      <c r="H316" s="117"/>
      <c r="I316" s="112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</row>
    <row r="317" spans="1:21" ht="12.75" customHeight="1">
      <c r="A317" s="108"/>
      <c r="B317" s="108"/>
      <c r="C317" s="108"/>
      <c r="D317" s="123"/>
      <c r="E317" s="116"/>
      <c r="F317" s="116"/>
      <c r="G317" s="116"/>
      <c r="H317" s="117"/>
      <c r="I317" s="112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</row>
    <row r="318" spans="1:21" ht="12.75" customHeight="1">
      <c r="A318" s="108"/>
      <c r="B318" s="108"/>
      <c r="C318" s="108"/>
      <c r="D318" s="123"/>
      <c r="E318" s="116"/>
      <c r="F318" s="116"/>
      <c r="G318" s="116"/>
      <c r="H318" s="117"/>
      <c r="I318" s="112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</row>
    <row r="319" spans="1:21" ht="12.75" customHeight="1">
      <c r="A319" s="108"/>
      <c r="B319" s="108"/>
      <c r="C319" s="108"/>
      <c r="D319" s="123"/>
      <c r="E319" s="116"/>
      <c r="F319" s="116"/>
      <c r="G319" s="116"/>
      <c r="H319" s="117"/>
      <c r="I319" s="112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</row>
    <row r="320" spans="1:21" ht="12.75" customHeight="1">
      <c r="A320" s="108"/>
      <c r="B320" s="108"/>
      <c r="C320" s="108"/>
      <c r="D320" s="123"/>
      <c r="E320" s="116"/>
      <c r="F320" s="116"/>
      <c r="G320" s="116"/>
      <c r="H320" s="117"/>
      <c r="I320" s="112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</row>
    <row r="321" spans="1:21" ht="12.75" customHeight="1">
      <c r="A321" s="108"/>
      <c r="B321" s="108"/>
      <c r="C321" s="108"/>
      <c r="D321" s="123"/>
      <c r="E321" s="116"/>
      <c r="F321" s="116"/>
      <c r="G321" s="116"/>
      <c r="H321" s="117"/>
      <c r="I321" s="112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</row>
    <row r="322" spans="1:21" ht="12.75" customHeight="1">
      <c r="A322" s="108"/>
      <c r="B322" s="108"/>
      <c r="C322" s="108"/>
      <c r="D322" s="123"/>
      <c r="E322" s="116"/>
      <c r="F322" s="116"/>
      <c r="G322" s="116"/>
      <c r="H322" s="117"/>
      <c r="I322" s="112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</row>
    <row r="323" spans="1:21" ht="12.75" customHeight="1">
      <c r="A323" s="108"/>
      <c r="B323" s="108"/>
      <c r="C323" s="108"/>
      <c r="D323" s="123"/>
      <c r="E323" s="116"/>
      <c r="F323" s="116"/>
      <c r="G323" s="116"/>
      <c r="H323" s="117"/>
      <c r="I323" s="112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</row>
    <row r="324" spans="1:21" ht="12.75" customHeight="1">
      <c r="A324" s="108"/>
      <c r="B324" s="108"/>
      <c r="C324" s="108"/>
      <c r="D324" s="123"/>
      <c r="E324" s="116"/>
      <c r="F324" s="116"/>
      <c r="G324" s="116"/>
      <c r="H324" s="117"/>
      <c r="I324" s="112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</row>
    <row r="325" spans="1:21" ht="12.75" customHeight="1">
      <c r="A325" s="108"/>
      <c r="B325" s="108"/>
      <c r="C325" s="108"/>
      <c r="D325" s="123"/>
      <c r="E325" s="116"/>
      <c r="F325" s="116"/>
      <c r="G325" s="116"/>
      <c r="H325" s="117"/>
      <c r="I325" s="112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</row>
    <row r="326" spans="1:21" ht="12.75" customHeight="1">
      <c r="A326" s="108"/>
      <c r="B326" s="108"/>
      <c r="C326" s="108"/>
      <c r="D326" s="123"/>
      <c r="E326" s="116"/>
      <c r="F326" s="116"/>
      <c r="G326" s="116"/>
      <c r="H326" s="117"/>
      <c r="I326" s="112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</row>
    <row r="327" spans="1:21" ht="12.75" customHeight="1">
      <c r="A327" s="108"/>
      <c r="B327" s="108"/>
      <c r="C327" s="108"/>
      <c r="D327" s="123"/>
      <c r="E327" s="116"/>
      <c r="F327" s="116"/>
      <c r="G327" s="116"/>
      <c r="H327" s="117"/>
      <c r="I327" s="112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</row>
    <row r="328" spans="1:21" ht="12.75" customHeight="1">
      <c r="A328" s="108"/>
      <c r="B328" s="108"/>
      <c r="C328" s="108"/>
      <c r="D328" s="123"/>
      <c r="E328" s="116"/>
      <c r="F328" s="116"/>
      <c r="G328" s="116"/>
      <c r="H328" s="117"/>
      <c r="I328" s="112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</row>
    <row r="329" spans="1:21" ht="12.75" customHeight="1">
      <c r="A329" s="108"/>
      <c r="B329" s="108"/>
      <c r="C329" s="108"/>
      <c r="D329" s="123"/>
      <c r="E329" s="116"/>
      <c r="F329" s="116"/>
      <c r="G329" s="116"/>
      <c r="H329" s="117"/>
      <c r="I329" s="112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</row>
    <row r="330" spans="1:21" ht="12.75" customHeight="1">
      <c r="A330" s="108"/>
      <c r="B330" s="108"/>
      <c r="C330" s="108"/>
      <c r="D330" s="123"/>
      <c r="E330" s="116"/>
      <c r="F330" s="116"/>
      <c r="G330" s="116"/>
      <c r="H330" s="117"/>
      <c r="I330" s="112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</row>
    <row r="331" spans="1:21" ht="12.75" customHeight="1">
      <c r="A331" s="108"/>
      <c r="B331" s="108"/>
      <c r="C331" s="108"/>
      <c r="D331" s="123"/>
      <c r="E331" s="116"/>
      <c r="F331" s="116"/>
      <c r="G331" s="116"/>
      <c r="H331" s="117"/>
      <c r="I331" s="112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</row>
    <row r="332" spans="1:21" ht="12.75" customHeight="1">
      <c r="A332" s="108"/>
      <c r="B332" s="108"/>
      <c r="C332" s="108"/>
      <c r="D332" s="123"/>
      <c r="E332" s="116"/>
      <c r="F332" s="116"/>
      <c r="G332" s="116"/>
      <c r="H332" s="117"/>
      <c r="I332" s="112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</row>
    <row r="333" spans="1:21" ht="12.75" customHeight="1">
      <c r="A333" s="108"/>
      <c r="B333" s="108"/>
      <c r="C333" s="108"/>
      <c r="D333" s="123"/>
      <c r="E333" s="116"/>
      <c r="F333" s="116"/>
      <c r="G333" s="116"/>
      <c r="H333" s="117"/>
      <c r="I333" s="112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</row>
    <row r="334" spans="1:21" ht="12.75" customHeight="1">
      <c r="A334" s="108"/>
      <c r="B334" s="108"/>
      <c r="C334" s="108"/>
      <c r="D334" s="123"/>
      <c r="E334" s="116"/>
      <c r="F334" s="116"/>
      <c r="G334" s="116"/>
      <c r="H334" s="117"/>
      <c r="I334" s="112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</row>
    <row r="335" spans="1:21" ht="12.75" customHeight="1">
      <c r="A335" s="108"/>
      <c r="B335" s="108"/>
      <c r="C335" s="108"/>
      <c r="D335" s="123"/>
      <c r="E335" s="116"/>
      <c r="F335" s="116"/>
      <c r="G335" s="116"/>
      <c r="H335" s="117"/>
      <c r="I335" s="112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</row>
    <row r="336" spans="1:21" ht="12.75" customHeight="1">
      <c r="A336" s="108"/>
      <c r="B336" s="108"/>
      <c r="C336" s="108"/>
      <c r="D336" s="123"/>
      <c r="E336" s="116"/>
      <c r="F336" s="116"/>
      <c r="G336" s="116"/>
      <c r="H336" s="117"/>
      <c r="I336" s="112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</row>
    <row r="337" spans="1:21" ht="12.75" customHeight="1">
      <c r="A337" s="108"/>
      <c r="B337" s="108"/>
      <c r="C337" s="108"/>
      <c r="D337" s="123"/>
      <c r="E337" s="116"/>
      <c r="F337" s="116"/>
      <c r="G337" s="116"/>
      <c r="H337" s="117"/>
      <c r="I337" s="112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</row>
    <row r="338" spans="1:21" ht="12.75" customHeight="1">
      <c r="A338" s="108"/>
      <c r="B338" s="108"/>
      <c r="C338" s="108"/>
      <c r="D338" s="123"/>
      <c r="E338" s="116"/>
      <c r="F338" s="116"/>
      <c r="G338" s="116"/>
      <c r="H338" s="117"/>
      <c r="I338" s="112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</row>
    <row r="339" spans="1:21" ht="12.75" customHeight="1">
      <c r="A339" s="108"/>
      <c r="B339" s="108"/>
      <c r="C339" s="108"/>
      <c r="D339" s="123"/>
      <c r="E339" s="116"/>
      <c r="F339" s="116"/>
      <c r="G339" s="116"/>
      <c r="H339" s="117"/>
      <c r="I339" s="112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</row>
    <row r="340" spans="1:21" ht="12.75" customHeight="1">
      <c r="A340" s="108"/>
      <c r="B340" s="108"/>
      <c r="C340" s="108"/>
      <c r="D340" s="123"/>
      <c r="E340" s="116"/>
      <c r="F340" s="116"/>
      <c r="G340" s="116"/>
      <c r="H340" s="117"/>
      <c r="I340" s="112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</row>
    <row r="341" spans="1:21" ht="12.75" customHeight="1">
      <c r="A341" s="108"/>
      <c r="B341" s="108"/>
      <c r="C341" s="108"/>
      <c r="D341" s="123"/>
      <c r="E341" s="116"/>
      <c r="F341" s="116"/>
      <c r="G341" s="116"/>
      <c r="H341" s="117"/>
      <c r="I341" s="112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</row>
    <row r="342" spans="1:21" ht="12.75" customHeight="1">
      <c r="A342" s="108"/>
      <c r="B342" s="108"/>
      <c r="C342" s="108"/>
      <c r="D342" s="123"/>
      <c r="E342" s="116"/>
      <c r="F342" s="116"/>
      <c r="G342" s="116"/>
      <c r="H342" s="117"/>
      <c r="I342" s="112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</row>
    <row r="343" spans="1:21" ht="12.75" customHeight="1">
      <c r="A343" s="108"/>
      <c r="B343" s="108"/>
      <c r="C343" s="108"/>
      <c r="D343" s="123"/>
      <c r="E343" s="116"/>
      <c r="F343" s="116"/>
      <c r="G343" s="116"/>
      <c r="H343" s="117"/>
      <c r="I343" s="112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</row>
    <row r="344" spans="1:21" ht="12.75" customHeight="1">
      <c r="A344" s="108"/>
      <c r="B344" s="108"/>
      <c r="C344" s="108"/>
      <c r="D344" s="123"/>
      <c r="E344" s="116"/>
      <c r="F344" s="116"/>
      <c r="G344" s="116"/>
      <c r="H344" s="117"/>
      <c r="I344" s="112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</row>
    <row r="345" spans="1:21" ht="12.75" customHeight="1">
      <c r="A345" s="108"/>
      <c r="B345" s="108"/>
      <c r="C345" s="108"/>
      <c r="D345" s="123"/>
      <c r="E345" s="116"/>
      <c r="F345" s="116"/>
      <c r="G345" s="116"/>
      <c r="H345" s="117"/>
      <c r="I345" s="112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</row>
    <row r="346" spans="1:21" ht="12.75" customHeight="1">
      <c r="A346" s="108"/>
      <c r="B346" s="108"/>
      <c r="C346" s="108"/>
      <c r="D346" s="123"/>
      <c r="E346" s="116"/>
      <c r="F346" s="116"/>
      <c r="G346" s="116"/>
      <c r="H346" s="117"/>
      <c r="I346" s="112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</row>
    <row r="347" spans="1:21" ht="12.75" customHeight="1">
      <c r="A347" s="108"/>
      <c r="B347" s="108"/>
      <c r="C347" s="108"/>
      <c r="D347" s="123"/>
      <c r="E347" s="116"/>
      <c r="F347" s="116"/>
      <c r="G347" s="116"/>
      <c r="H347" s="117"/>
      <c r="I347" s="112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</row>
    <row r="348" spans="1:21" ht="12.75" customHeight="1">
      <c r="A348" s="108"/>
      <c r="B348" s="108"/>
      <c r="C348" s="108"/>
      <c r="D348" s="123"/>
      <c r="E348" s="116"/>
      <c r="F348" s="116"/>
      <c r="G348" s="116"/>
      <c r="H348" s="117"/>
      <c r="I348" s="112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</row>
    <row r="349" spans="1:21" ht="12.75" customHeight="1">
      <c r="A349" s="108"/>
      <c r="B349" s="108"/>
      <c r="C349" s="108"/>
      <c r="D349" s="123"/>
      <c r="E349" s="116"/>
      <c r="F349" s="116"/>
      <c r="G349" s="116"/>
      <c r="H349" s="117"/>
      <c r="I349" s="112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</row>
    <row r="350" spans="1:21" ht="12.75" customHeight="1">
      <c r="A350" s="108"/>
      <c r="B350" s="108"/>
      <c r="C350" s="108"/>
      <c r="D350" s="123"/>
      <c r="E350" s="116"/>
      <c r="F350" s="116"/>
      <c r="G350" s="116"/>
      <c r="H350" s="117"/>
      <c r="I350" s="112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</row>
    <row r="351" spans="1:21" ht="12.75" customHeight="1">
      <c r="A351" s="108"/>
      <c r="B351" s="108"/>
      <c r="C351" s="108"/>
      <c r="D351" s="123"/>
      <c r="E351" s="116"/>
      <c r="F351" s="116"/>
      <c r="G351" s="116"/>
      <c r="H351" s="117"/>
      <c r="I351" s="112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</row>
    <row r="352" spans="1:21" ht="12.75" customHeight="1">
      <c r="A352" s="108"/>
      <c r="B352" s="108"/>
      <c r="C352" s="108"/>
      <c r="D352" s="123"/>
      <c r="E352" s="116"/>
      <c r="F352" s="116"/>
      <c r="G352" s="116"/>
      <c r="H352" s="117"/>
      <c r="I352" s="112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</row>
    <row r="353" spans="1:21" ht="12.75" customHeight="1">
      <c r="A353" s="108"/>
      <c r="B353" s="108"/>
      <c r="C353" s="108"/>
      <c r="D353" s="123"/>
      <c r="E353" s="116"/>
      <c r="F353" s="116"/>
      <c r="G353" s="116"/>
      <c r="H353" s="117"/>
      <c r="I353" s="112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</row>
    <row r="354" spans="1:21" ht="12.75" customHeight="1">
      <c r="A354" s="108"/>
      <c r="B354" s="108"/>
      <c r="C354" s="108"/>
      <c r="D354" s="123"/>
      <c r="E354" s="116"/>
      <c r="F354" s="116"/>
      <c r="G354" s="116"/>
      <c r="H354" s="117"/>
      <c r="I354" s="112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</row>
    <row r="355" spans="1:21" ht="12.75" customHeight="1">
      <c r="A355" s="108"/>
      <c r="B355" s="108"/>
      <c r="C355" s="108"/>
      <c r="D355" s="123"/>
      <c r="E355" s="116"/>
      <c r="F355" s="116"/>
      <c r="G355" s="116"/>
      <c r="H355" s="117"/>
      <c r="I355" s="112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</row>
    <row r="356" spans="1:21" ht="12.75" customHeight="1">
      <c r="A356" s="108"/>
      <c r="B356" s="108"/>
      <c r="C356" s="108"/>
      <c r="D356" s="123"/>
      <c r="E356" s="116"/>
      <c r="F356" s="116"/>
      <c r="G356" s="116"/>
      <c r="H356" s="117"/>
      <c r="I356" s="112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</row>
    <row r="357" spans="1:21" ht="12.75" customHeight="1">
      <c r="A357" s="108"/>
      <c r="B357" s="108"/>
      <c r="C357" s="108"/>
      <c r="D357" s="123"/>
      <c r="E357" s="116"/>
      <c r="F357" s="116"/>
      <c r="G357" s="116"/>
      <c r="H357" s="117"/>
      <c r="I357" s="112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</row>
    <row r="358" spans="1:21" ht="12.75" customHeight="1">
      <c r="A358" s="108"/>
      <c r="B358" s="108"/>
      <c r="C358" s="108"/>
      <c r="D358" s="123"/>
      <c r="E358" s="116"/>
      <c r="F358" s="116"/>
      <c r="G358" s="116"/>
      <c r="H358" s="117"/>
      <c r="I358" s="112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</row>
    <row r="359" spans="1:21" ht="12.75" customHeight="1">
      <c r="A359" s="108"/>
      <c r="B359" s="108"/>
      <c r="C359" s="108"/>
      <c r="D359" s="123"/>
      <c r="E359" s="116"/>
      <c r="F359" s="116"/>
      <c r="G359" s="116"/>
      <c r="H359" s="117"/>
      <c r="I359" s="112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</row>
    <row r="360" spans="1:21" ht="12.75" customHeight="1">
      <c r="A360" s="108"/>
      <c r="B360" s="108"/>
      <c r="C360" s="108"/>
      <c r="D360" s="123"/>
      <c r="E360" s="116"/>
      <c r="F360" s="116"/>
      <c r="G360" s="116"/>
      <c r="H360" s="117"/>
      <c r="I360" s="112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</row>
    <row r="361" spans="1:21" ht="12.75" customHeight="1">
      <c r="A361" s="108"/>
      <c r="B361" s="108"/>
      <c r="C361" s="108"/>
      <c r="D361" s="123"/>
      <c r="E361" s="116"/>
      <c r="F361" s="116"/>
      <c r="G361" s="116"/>
      <c r="H361" s="117"/>
      <c r="I361" s="112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</row>
    <row r="362" spans="1:21" ht="12.75" customHeight="1">
      <c r="A362" s="108"/>
      <c r="B362" s="108"/>
      <c r="C362" s="108"/>
      <c r="D362" s="123"/>
      <c r="E362" s="116"/>
      <c r="F362" s="116"/>
      <c r="G362" s="116"/>
      <c r="H362" s="117"/>
      <c r="I362" s="112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</row>
    <row r="363" spans="1:21" ht="12.75" customHeight="1">
      <c r="A363" s="108"/>
      <c r="B363" s="108"/>
      <c r="C363" s="108"/>
      <c r="D363" s="123"/>
      <c r="E363" s="116"/>
      <c r="F363" s="116"/>
      <c r="G363" s="116"/>
      <c r="H363" s="117"/>
      <c r="I363" s="112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</row>
    <row r="364" spans="1:21" ht="12.75" customHeight="1">
      <c r="A364" s="108"/>
      <c r="B364" s="108"/>
      <c r="C364" s="108"/>
      <c r="D364" s="123"/>
      <c r="E364" s="116"/>
      <c r="F364" s="116"/>
      <c r="G364" s="116"/>
      <c r="H364" s="117"/>
      <c r="I364" s="112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</row>
    <row r="365" spans="1:21" ht="12.75" customHeight="1">
      <c r="A365" s="108"/>
      <c r="B365" s="108"/>
      <c r="C365" s="108"/>
      <c r="D365" s="123"/>
      <c r="E365" s="116"/>
      <c r="F365" s="116"/>
      <c r="G365" s="116"/>
      <c r="H365" s="117"/>
      <c r="I365" s="112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</row>
    <row r="366" spans="1:21" ht="12.75" customHeight="1">
      <c r="A366" s="108"/>
      <c r="B366" s="108"/>
      <c r="C366" s="108"/>
      <c r="D366" s="123"/>
      <c r="E366" s="116"/>
      <c r="F366" s="116"/>
      <c r="G366" s="116"/>
      <c r="H366" s="117"/>
      <c r="I366" s="112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</row>
    <row r="367" spans="1:21" ht="12.75" customHeight="1">
      <c r="A367" s="108"/>
      <c r="B367" s="108"/>
      <c r="C367" s="108"/>
      <c r="D367" s="123"/>
      <c r="E367" s="116"/>
      <c r="F367" s="116"/>
      <c r="G367" s="116"/>
      <c r="H367" s="117"/>
      <c r="I367" s="112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</row>
    <row r="368" spans="1:21" ht="12.75" customHeight="1">
      <c r="A368" s="108"/>
      <c r="B368" s="108"/>
      <c r="C368" s="108"/>
      <c r="D368" s="123"/>
      <c r="E368" s="116"/>
      <c r="F368" s="116"/>
      <c r="G368" s="116"/>
      <c r="H368" s="117"/>
      <c r="I368" s="112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</row>
    <row r="369" spans="1:21" ht="12.75" customHeight="1">
      <c r="A369" s="108"/>
      <c r="B369" s="108"/>
      <c r="C369" s="108"/>
      <c r="D369" s="123"/>
      <c r="E369" s="116"/>
      <c r="F369" s="116"/>
      <c r="G369" s="116"/>
      <c r="H369" s="117"/>
      <c r="I369" s="112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</row>
    <row r="370" spans="1:21" ht="12.75" customHeight="1">
      <c r="A370" s="108"/>
      <c r="B370" s="108"/>
      <c r="C370" s="108"/>
      <c r="D370" s="123"/>
      <c r="E370" s="116"/>
      <c r="F370" s="116"/>
      <c r="G370" s="116"/>
      <c r="H370" s="117"/>
      <c r="I370" s="112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</row>
    <row r="371" spans="1:21" ht="12.75" customHeight="1">
      <c r="A371" s="108"/>
      <c r="B371" s="108"/>
      <c r="C371" s="108"/>
      <c r="D371" s="123"/>
      <c r="E371" s="116"/>
      <c r="F371" s="116"/>
      <c r="G371" s="116"/>
      <c r="H371" s="117"/>
      <c r="I371" s="112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</row>
    <row r="372" spans="1:21" ht="12.75" customHeight="1">
      <c r="A372" s="108"/>
      <c r="B372" s="108"/>
      <c r="C372" s="108"/>
      <c r="D372" s="123"/>
      <c r="E372" s="116"/>
      <c r="F372" s="116"/>
      <c r="G372" s="116"/>
      <c r="H372" s="117"/>
      <c r="I372" s="112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</row>
    <row r="373" spans="1:21" ht="12.75" customHeight="1">
      <c r="A373" s="108"/>
      <c r="B373" s="108"/>
      <c r="C373" s="108"/>
      <c r="D373" s="123"/>
      <c r="E373" s="116"/>
      <c r="F373" s="116"/>
      <c r="G373" s="116"/>
      <c r="H373" s="117"/>
      <c r="I373" s="112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</row>
    <row r="374" spans="1:21" ht="12.75" customHeight="1">
      <c r="A374" s="108"/>
      <c r="B374" s="108"/>
      <c r="C374" s="108"/>
      <c r="D374" s="123"/>
      <c r="E374" s="116"/>
      <c r="F374" s="116"/>
      <c r="G374" s="116"/>
      <c r="H374" s="117"/>
      <c r="I374" s="112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</row>
    <row r="375" spans="1:21" ht="12.75" customHeight="1">
      <c r="A375" s="108"/>
      <c r="B375" s="108"/>
      <c r="C375" s="108"/>
      <c r="D375" s="123"/>
      <c r="E375" s="116"/>
      <c r="F375" s="116"/>
      <c r="G375" s="116"/>
      <c r="H375" s="117"/>
      <c r="I375" s="112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</row>
    <row r="376" spans="1:21" ht="12.75" customHeight="1">
      <c r="A376" s="108"/>
      <c r="B376" s="108"/>
      <c r="C376" s="108"/>
      <c r="D376" s="123"/>
      <c r="E376" s="116"/>
      <c r="F376" s="116"/>
      <c r="G376" s="116"/>
      <c r="H376" s="117"/>
      <c r="I376" s="112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</row>
    <row r="377" spans="1:21" ht="12.75" customHeight="1">
      <c r="A377" s="108"/>
      <c r="B377" s="108"/>
      <c r="C377" s="108"/>
      <c r="D377" s="123"/>
      <c r="E377" s="116"/>
      <c r="F377" s="116"/>
      <c r="G377" s="116"/>
      <c r="H377" s="117"/>
      <c r="I377" s="112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</row>
    <row r="378" spans="1:21" ht="12.75" customHeight="1">
      <c r="A378" s="108"/>
      <c r="B378" s="108"/>
      <c r="C378" s="108"/>
      <c r="D378" s="123"/>
      <c r="E378" s="116"/>
      <c r="F378" s="116"/>
      <c r="G378" s="116"/>
      <c r="H378" s="117"/>
      <c r="I378" s="112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</row>
    <row r="379" spans="1:21" ht="12.75" customHeight="1">
      <c r="A379" s="108"/>
      <c r="B379" s="108"/>
      <c r="C379" s="108"/>
      <c r="D379" s="123"/>
      <c r="E379" s="116"/>
      <c r="F379" s="116"/>
      <c r="G379" s="116"/>
      <c r="H379" s="117"/>
      <c r="I379" s="112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</row>
    <row r="380" spans="1:21" ht="12.75" customHeight="1">
      <c r="A380" s="108"/>
      <c r="B380" s="108"/>
      <c r="C380" s="108"/>
      <c r="D380" s="123"/>
      <c r="E380" s="116"/>
      <c r="F380" s="116"/>
      <c r="G380" s="116"/>
      <c r="H380" s="117"/>
      <c r="I380" s="112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</row>
    <row r="381" spans="1:21" ht="12.75" customHeight="1">
      <c r="A381" s="108"/>
      <c r="B381" s="108"/>
      <c r="C381" s="108"/>
      <c r="D381" s="123"/>
      <c r="E381" s="116"/>
      <c r="F381" s="116"/>
      <c r="G381" s="116"/>
      <c r="H381" s="117"/>
      <c r="I381" s="112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</row>
    <row r="382" spans="1:21" ht="12.75" customHeight="1">
      <c r="A382" s="108"/>
      <c r="B382" s="108"/>
      <c r="C382" s="108"/>
      <c r="D382" s="123"/>
      <c r="E382" s="116"/>
      <c r="F382" s="116"/>
      <c r="G382" s="116"/>
      <c r="H382" s="117"/>
      <c r="I382" s="112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</row>
    <row r="383" spans="1:21" ht="12.75" customHeight="1">
      <c r="A383" s="108"/>
      <c r="B383" s="108"/>
      <c r="C383" s="108"/>
      <c r="D383" s="123"/>
      <c r="E383" s="116"/>
      <c r="F383" s="116"/>
      <c r="G383" s="116"/>
      <c r="H383" s="117"/>
      <c r="I383" s="112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</row>
    <row r="384" spans="1:21" ht="12.75" customHeight="1">
      <c r="A384" s="108"/>
      <c r="B384" s="108"/>
      <c r="C384" s="108"/>
      <c r="D384" s="123"/>
      <c r="E384" s="116"/>
      <c r="F384" s="116"/>
      <c r="G384" s="116"/>
      <c r="H384" s="117"/>
      <c r="I384" s="112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</row>
    <row r="385" spans="1:21" ht="12.75" customHeight="1">
      <c r="A385" s="108"/>
      <c r="B385" s="108"/>
      <c r="C385" s="108"/>
      <c r="D385" s="123"/>
      <c r="E385" s="116"/>
      <c r="F385" s="116"/>
      <c r="G385" s="116"/>
      <c r="H385" s="117"/>
      <c r="I385" s="112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</row>
    <row r="386" spans="1:21" ht="12.75" customHeight="1">
      <c r="A386" s="108"/>
      <c r="B386" s="108"/>
      <c r="C386" s="108"/>
      <c r="D386" s="123"/>
      <c r="E386" s="116"/>
      <c r="F386" s="116"/>
      <c r="G386" s="116"/>
      <c r="H386" s="117"/>
      <c r="I386" s="112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</row>
    <row r="387" spans="1:21" ht="12.75" customHeight="1">
      <c r="A387" s="108"/>
      <c r="B387" s="108"/>
      <c r="C387" s="108"/>
      <c r="D387" s="123"/>
      <c r="E387" s="116"/>
      <c r="F387" s="116"/>
      <c r="G387" s="116"/>
      <c r="H387" s="117"/>
      <c r="I387" s="112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</row>
    <row r="388" spans="1:21" ht="12.75" customHeight="1">
      <c r="A388" s="108"/>
      <c r="B388" s="108"/>
      <c r="C388" s="108"/>
      <c r="D388" s="123"/>
      <c r="E388" s="116"/>
      <c r="F388" s="116"/>
      <c r="G388" s="116"/>
      <c r="H388" s="117"/>
      <c r="I388" s="112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</row>
    <row r="389" spans="1:21" ht="12.75" customHeight="1">
      <c r="A389" s="108"/>
      <c r="B389" s="108"/>
      <c r="C389" s="108"/>
      <c r="D389" s="123"/>
      <c r="E389" s="116"/>
      <c r="F389" s="116"/>
      <c r="G389" s="116"/>
      <c r="H389" s="117"/>
      <c r="I389" s="112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</row>
    <row r="390" spans="1:21" ht="12.75" customHeight="1">
      <c r="A390" s="108"/>
      <c r="B390" s="108"/>
      <c r="C390" s="108"/>
      <c r="D390" s="123"/>
      <c r="E390" s="116"/>
      <c r="F390" s="116"/>
      <c r="G390" s="116"/>
      <c r="H390" s="117"/>
      <c r="I390" s="112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</row>
    <row r="391" spans="1:21" ht="12.75" customHeight="1">
      <c r="A391" s="108"/>
      <c r="B391" s="108"/>
      <c r="C391" s="108"/>
      <c r="D391" s="123"/>
      <c r="E391" s="116"/>
      <c r="F391" s="116"/>
      <c r="G391" s="116"/>
      <c r="H391" s="117"/>
      <c r="I391" s="112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</row>
    <row r="392" spans="1:21" ht="12.75" customHeight="1">
      <c r="A392" s="108"/>
      <c r="B392" s="108"/>
      <c r="C392" s="108"/>
      <c r="D392" s="123"/>
      <c r="E392" s="116"/>
      <c r="F392" s="116"/>
      <c r="G392" s="116"/>
      <c r="H392" s="117"/>
      <c r="I392" s="112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</row>
    <row r="393" spans="1:21" ht="12.75" customHeight="1">
      <c r="A393" s="108"/>
      <c r="B393" s="108"/>
      <c r="C393" s="108"/>
      <c r="D393" s="123"/>
      <c r="E393" s="116"/>
      <c r="F393" s="116"/>
      <c r="G393" s="116"/>
      <c r="H393" s="117"/>
      <c r="I393" s="112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</row>
    <row r="394" spans="1:21" ht="12.75" customHeight="1">
      <c r="A394" s="108"/>
      <c r="B394" s="108"/>
      <c r="C394" s="108"/>
      <c r="D394" s="123"/>
      <c r="E394" s="116"/>
      <c r="F394" s="116"/>
      <c r="G394" s="116"/>
      <c r="H394" s="117"/>
      <c r="I394" s="112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</row>
    <row r="395" spans="1:21" ht="12.75" customHeight="1">
      <c r="A395" s="108"/>
      <c r="B395" s="108"/>
      <c r="C395" s="108"/>
      <c r="D395" s="123"/>
      <c r="E395" s="116"/>
      <c r="F395" s="116"/>
      <c r="G395" s="116"/>
      <c r="H395" s="117"/>
      <c r="I395" s="112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</row>
    <row r="396" spans="1:21" ht="12.75" customHeight="1">
      <c r="A396" s="108"/>
      <c r="B396" s="108"/>
      <c r="C396" s="108"/>
      <c r="D396" s="123"/>
      <c r="E396" s="116"/>
      <c r="F396" s="116"/>
      <c r="G396" s="116"/>
      <c r="H396" s="117"/>
      <c r="I396" s="112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</row>
    <row r="397" spans="1:21" ht="12.75" customHeight="1">
      <c r="A397" s="108"/>
      <c r="B397" s="108"/>
      <c r="C397" s="108"/>
      <c r="D397" s="123"/>
      <c r="E397" s="116"/>
      <c r="F397" s="116"/>
      <c r="G397" s="116"/>
      <c r="H397" s="117"/>
      <c r="I397" s="112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</row>
    <row r="398" spans="1:21" ht="12.75" customHeight="1">
      <c r="A398" s="108"/>
      <c r="B398" s="108"/>
      <c r="C398" s="108"/>
      <c r="D398" s="123"/>
      <c r="E398" s="116"/>
      <c r="F398" s="116"/>
      <c r="G398" s="116"/>
      <c r="H398" s="117"/>
      <c r="I398" s="112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</row>
    <row r="399" spans="1:21" ht="12.75" customHeight="1">
      <c r="A399" s="108"/>
      <c r="B399" s="108"/>
      <c r="C399" s="108"/>
      <c r="D399" s="123"/>
      <c r="E399" s="116"/>
      <c r="F399" s="116"/>
      <c r="G399" s="116"/>
      <c r="H399" s="117"/>
      <c r="I399" s="112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</row>
    <row r="400" spans="1:21" ht="12.75" customHeight="1">
      <c r="A400" s="108"/>
      <c r="B400" s="108"/>
      <c r="C400" s="108"/>
      <c r="D400" s="123"/>
      <c r="E400" s="116"/>
      <c r="F400" s="116"/>
      <c r="G400" s="116"/>
      <c r="H400" s="117"/>
      <c r="I400" s="112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</row>
    <row r="401" spans="1:21" ht="12.75" customHeight="1">
      <c r="A401" s="108"/>
      <c r="B401" s="108"/>
      <c r="C401" s="108"/>
      <c r="D401" s="123"/>
      <c r="E401" s="116"/>
      <c r="F401" s="116"/>
      <c r="G401" s="116"/>
      <c r="H401" s="117"/>
      <c r="I401" s="112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</row>
    <row r="402" spans="1:21" ht="12.75" customHeight="1">
      <c r="A402" s="108"/>
      <c r="B402" s="108"/>
      <c r="C402" s="108"/>
      <c r="D402" s="123"/>
      <c r="E402" s="116"/>
      <c r="F402" s="116"/>
      <c r="G402" s="116"/>
      <c r="H402" s="117"/>
      <c r="I402" s="112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</row>
    <row r="403" spans="1:21" ht="12.75" customHeight="1">
      <c r="A403" s="108"/>
      <c r="B403" s="108"/>
      <c r="C403" s="108"/>
      <c r="D403" s="123"/>
      <c r="E403" s="116"/>
      <c r="F403" s="116"/>
      <c r="G403" s="116"/>
      <c r="H403" s="117"/>
      <c r="I403" s="112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</row>
    <row r="404" spans="1:21" ht="12.75" customHeight="1">
      <c r="A404" s="108"/>
      <c r="B404" s="108"/>
      <c r="C404" s="108"/>
      <c r="D404" s="123"/>
      <c r="E404" s="116"/>
      <c r="F404" s="116"/>
      <c r="G404" s="116"/>
      <c r="H404" s="117"/>
      <c r="I404" s="112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</row>
    <row r="405" spans="1:21" ht="12.75" customHeight="1">
      <c r="A405" s="108"/>
      <c r="B405" s="108"/>
      <c r="C405" s="108"/>
      <c r="D405" s="123"/>
      <c r="E405" s="116"/>
      <c r="F405" s="116"/>
      <c r="G405" s="116"/>
      <c r="H405" s="117"/>
      <c r="I405" s="112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</row>
    <row r="406" spans="1:21" ht="12.75" customHeight="1">
      <c r="A406" s="108"/>
      <c r="B406" s="108"/>
      <c r="C406" s="108"/>
      <c r="D406" s="123"/>
      <c r="E406" s="116"/>
      <c r="F406" s="116"/>
      <c r="G406" s="116"/>
      <c r="H406" s="117"/>
      <c r="I406" s="112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</row>
    <row r="407" spans="1:21" ht="12.75" customHeight="1">
      <c r="A407" s="108"/>
      <c r="B407" s="108"/>
      <c r="C407" s="108"/>
      <c r="D407" s="123"/>
      <c r="E407" s="116"/>
      <c r="F407" s="116"/>
      <c r="G407" s="116"/>
      <c r="H407" s="117"/>
      <c r="I407" s="112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</row>
    <row r="408" spans="1:21" ht="12.75" customHeight="1">
      <c r="A408" s="108"/>
      <c r="B408" s="108"/>
      <c r="C408" s="108"/>
      <c r="D408" s="123"/>
      <c r="E408" s="116"/>
      <c r="F408" s="116"/>
      <c r="G408" s="116"/>
      <c r="H408" s="117"/>
      <c r="I408" s="112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</row>
    <row r="409" spans="1:21" ht="12.75" customHeight="1">
      <c r="A409" s="108"/>
      <c r="B409" s="108"/>
      <c r="C409" s="108"/>
      <c r="D409" s="123"/>
      <c r="E409" s="116"/>
      <c r="F409" s="116"/>
      <c r="G409" s="116"/>
      <c r="H409" s="117"/>
      <c r="I409" s="112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</row>
    <row r="410" spans="1:21" ht="12.75" customHeight="1">
      <c r="A410" s="108"/>
      <c r="B410" s="108"/>
      <c r="C410" s="108"/>
      <c r="D410" s="123"/>
      <c r="E410" s="116"/>
      <c r="F410" s="116"/>
      <c r="G410" s="116"/>
      <c r="H410" s="117"/>
      <c r="I410" s="112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</row>
    <row r="411" spans="1:21" ht="12.75" customHeight="1">
      <c r="A411" s="108"/>
      <c r="B411" s="108"/>
      <c r="C411" s="108"/>
      <c r="D411" s="123"/>
      <c r="E411" s="116"/>
      <c r="F411" s="116"/>
      <c r="G411" s="116"/>
      <c r="H411" s="117"/>
      <c r="I411" s="112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</row>
    <row r="412" spans="1:21" ht="12.75" customHeight="1">
      <c r="A412" s="108"/>
      <c r="B412" s="108"/>
      <c r="C412" s="108"/>
      <c r="D412" s="123"/>
      <c r="E412" s="116"/>
      <c r="F412" s="116"/>
      <c r="G412" s="116"/>
      <c r="H412" s="117"/>
      <c r="I412" s="112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</row>
    <row r="413" spans="1:21" ht="12.75" customHeight="1">
      <c r="A413" s="108"/>
      <c r="B413" s="108"/>
      <c r="C413" s="108"/>
      <c r="D413" s="123"/>
      <c r="E413" s="116"/>
      <c r="F413" s="116"/>
      <c r="G413" s="116"/>
      <c r="H413" s="117"/>
      <c r="I413" s="112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</row>
    <row r="414" spans="1:21" ht="12.75" customHeight="1">
      <c r="A414" s="108"/>
      <c r="B414" s="108"/>
      <c r="C414" s="108"/>
      <c r="D414" s="123"/>
      <c r="E414" s="116"/>
      <c r="F414" s="116"/>
      <c r="G414" s="116"/>
      <c r="H414" s="117"/>
      <c r="I414" s="112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</row>
    <row r="415" spans="1:21" ht="12.75" customHeight="1">
      <c r="A415" s="108"/>
      <c r="B415" s="108"/>
      <c r="C415" s="108"/>
      <c r="D415" s="123"/>
      <c r="E415" s="116"/>
      <c r="F415" s="116"/>
      <c r="G415" s="116"/>
      <c r="H415" s="117"/>
      <c r="I415" s="112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</row>
    <row r="416" spans="1:21" ht="12.75" customHeight="1">
      <c r="A416" s="108"/>
      <c r="B416" s="108"/>
      <c r="C416" s="108"/>
      <c r="D416" s="123"/>
      <c r="E416" s="116"/>
      <c r="F416" s="116"/>
      <c r="G416" s="116"/>
      <c r="H416" s="117"/>
      <c r="I416" s="112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</row>
    <row r="417" spans="1:21" ht="12.75" customHeight="1">
      <c r="A417" s="108"/>
      <c r="B417" s="108"/>
      <c r="C417" s="108"/>
      <c r="D417" s="123"/>
      <c r="E417" s="116"/>
      <c r="F417" s="116"/>
      <c r="G417" s="116"/>
      <c r="H417" s="117"/>
      <c r="I417" s="112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</row>
    <row r="418" spans="1:21" ht="12.75" customHeight="1">
      <c r="A418" s="108"/>
      <c r="B418" s="108"/>
      <c r="C418" s="108"/>
      <c r="D418" s="123"/>
      <c r="E418" s="116"/>
      <c r="F418" s="116"/>
      <c r="G418" s="116"/>
      <c r="H418" s="117"/>
      <c r="I418" s="112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</row>
    <row r="419" spans="1:21" ht="12.75" customHeight="1">
      <c r="A419" s="108"/>
      <c r="B419" s="108"/>
      <c r="C419" s="108"/>
      <c r="D419" s="123"/>
      <c r="E419" s="116"/>
      <c r="F419" s="116"/>
      <c r="G419" s="116"/>
      <c r="H419" s="117"/>
      <c r="I419" s="112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</row>
    <row r="420" spans="1:21" ht="12.75" customHeight="1">
      <c r="A420" s="108"/>
      <c r="B420" s="108"/>
      <c r="C420" s="108"/>
      <c r="D420" s="123"/>
      <c r="E420" s="116"/>
      <c r="F420" s="116"/>
      <c r="G420" s="116"/>
      <c r="H420" s="117"/>
      <c r="I420" s="112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</row>
    <row r="421" spans="1:21" ht="12.75" customHeight="1">
      <c r="A421" s="108"/>
      <c r="B421" s="108"/>
      <c r="C421" s="108"/>
      <c r="D421" s="123"/>
      <c r="E421" s="116"/>
      <c r="F421" s="116"/>
      <c r="G421" s="116"/>
      <c r="H421" s="117"/>
      <c r="I421" s="112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</row>
    <row r="422" spans="1:21" ht="12.75" customHeight="1">
      <c r="A422" s="108"/>
      <c r="B422" s="108"/>
      <c r="C422" s="108"/>
      <c r="D422" s="123"/>
      <c r="E422" s="116"/>
      <c r="F422" s="116"/>
      <c r="G422" s="116"/>
      <c r="H422" s="117"/>
      <c r="I422" s="112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</row>
    <row r="423" spans="1:21" ht="12.75" customHeight="1">
      <c r="A423" s="108"/>
      <c r="B423" s="108"/>
      <c r="C423" s="108"/>
      <c r="D423" s="123"/>
      <c r="E423" s="116"/>
      <c r="F423" s="116"/>
      <c r="G423" s="116"/>
      <c r="H423" s="117"/>
      <c r="I423" s="112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</row>
    <row r="424" spans="1:21" ht="12.75" customHeight="1">
      <c r="A424" s="108"/>
      <c r="B424" s="108"/>
      <c r="C424" s="108"/>
      <c r="D424" s="123"/>
      <c r="E424" s="116"/>
      <c r="F424" s="116"/>
      <c r="G424" s="116"/>
      <c r="H424" s="117"/>
      <c r="I424" s="112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</row>
    <row r="425" spans="1:21" ht="12.75" customHeight="1">
      <c r="A425" s="108"/>
      <c r="B425" s="108"/>
      <c r="C425" s="108"/>
      <c r="D425" s="123"/>
      <c r="E425" s="116"/>
      <c r="F425" s="116"/>
      <c r="G425" s="116"/>
      <c r="H425" s="117"/>
      <c r="I425" s="112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</row>
    <row r="426" spans="1:21" ht="12.75" customHeight="1">
      <c r="A426" s="108"/>
      <c r="B426" s="108"/>
      <c r="C426" s="108"/>
      <c r="D426" s="123"/>
      <c r="E426" s="116"/>
      <c r="F426" s="116"/>
      <c r="G426" s="116"/>
      <c r="H426" s="117"/>
      <c r="I426" s="112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</row>
    <row r="427" spans="1:21" ht="12.75" customHeight="1">
      <c r="A427" s="108"/>
      <c r="B427" s="108"/>
      <c r="C427" s="108"/>
      <c r="D427" s="123"/>
      <c r="E427" s="116"/>
      <c r="F427" s="116"/>
      <c r="G427" s="116"/>
      <c r="H427" s="117"/>
      <c r="I427" s="112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</row>
    <row r="428" spans="1:21" ht="12.75" customHeight="1">
      <c r="A428" s="108"/>
      <c r="B428" s="108"/>
      <c r="C428" s="108"/>
      <c r="D428" s="123"/>
      <c r="E428" s="116"/>
      <c r="F428" s="116"/>
      <c r="G428" s="116"/>
      <c r="H428" s="117"/>
      <c r="I428" s="112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</row>
    <row r="429" spans="1:21" ht="12.75" customHeight="1">
      <c r="A429" s="108"/>
      <c r="B429" s="108"/>
      <c r="C429" s="108"/>
      <c r="D429" s="123"/>
      <c r="E429" s="116"/>
      <c r="F429" s="116"/>
      <c r="G429" s="116"/>
      <c r="H429" s="117"/>
      <c r="I429" s="112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</row>
    <row r="430" spans="1:21" ht="12.75" customHeight="1">
      <c r="A430" s="108"/>
      <c r="B430" s="108"/>
      <c r="C430" s="108"/>
      <c r="D430" s="123"/>
      <c r="E430" s="116"/>
      <c r="F430" s="116"/>
      <c r="G430" s="116"/>
      <c r="H430" s="117"/>
      <c r="I430" s="112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</row>
    <row r="431" spans="1:21" ht="12.75" customHeight="1">
      <c r="A431" s="108"/>
      <c r="B431" s="108"/>
      <c r="C431" s="108"/>
      <c r="D431" s="123"/>
      <c r="E431" s="116"/>
      <c r="F431" s="116"/>
      <c r="G431" s="116"/>
      <c r="H431" s="117"/>
      <c r="I431" s="112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</row>
    <row r="432" spans="1:21" ht="12.75" customHeight="1">
      <c r="A432" s="108"/>
      <c r="B432" s="108"/>
      <c r="C432" s="108"/>
      <c r="D432" s="123"/>
      <c r="E432" s="116"/>
      <c r="F432" s="116"/>
      <c r="G432" s="116"/>
      <c r="H432" s="117"/>
      <c r="I432" s="112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</row>
    <row r="433" spans="1:21" ht="12.75" customHeight="1">
      <c r="A433" s="108"/>
      <c r="B433" s="108"/>
      <c r="C433" s="108"/>
      <c r="D433" s="123"/>
      <c r="E433" s="116"/>
      <c r="F433" s="116"/>
      <c r="G433" s="116"/>
      <c r="H433" s="117"/>
      <c r="I433" s="112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</row>
    <row r="434" spans="1:21" ht="12.75" customHeight="1">
      <c r="A434" s="108"/>
      <c r="B434" s="108"/>
      <c r="C434" s="108"/>
      <c r="D434" s="123"/>
      <c r="E434" s="116"/>
      <c r="F434" s="116"/>
      <c r="G434" s="116"/>
      <c r="H434" s="117"/>
      <c r="I434" s="112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</row>
    <row r="435" spans="1:21" ht="12.75" customHeight="1">
      <c r="A435" s="108"/>
      <c r="B435" s="108"/>
      <c r="C435" s="108"/>
      <c r="D435" s="123"/>
      <c r="E435" s="116"/>
      <c r="F435" s="116"/>
      <c r="G435" s="116"/>
      <c r="H435" s="117"/>
      <c r="I435" s="112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</row>
    <row r="436" spans="1:21" ht="12.75" customHeight="1">
      <c r="A436" s="108"/>
      <c r="B436" s="108"/>
      <c r="C436" s="108"/>
      <c r="D436" s="123"/>
      <c r="E436" s="116"/>
      <c r="F436" s="116"/>
      <c r="G436" s="116"/>
      <c r="H436" s="117"/>
      <c r="I436" s="112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</row>
    <row r="437" spans="1:21" ht="12.75" customHeight="1">
      <c r="A437" s="108"/>
      <c r="B437" s="108"/>
      <c r="C437" s="108"/>
      <c r="D437" s="123"/>
      <c r="E437" s="116"/>
      <c r="F437" s="116"/>
      <c r="G437" s="116"/>
      <c r="H437" s="117"/>
      <c r="I437" s="112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</row>
    <row r="438" spans="1:21" ht="12.75" customHeight="1">
      <c r="A438" s="108"/>
      <c r="B438" s="108"/>
      <c r="C438" s="108"/>
      <c r="D438" s="123"/>
      <c r="E438" s="116"/>
      <c r="F438" s="116"/>
      <c r="G438" s="116"/>
      <c r="H438" s="117"/>
      <c r="I438" s="112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</row>
    <row r="439" spans="1:21" ht="12.75" customHeight="1">
      <c r="A439" s="108"/>
      <c r="B439" s="108"/>
      <c r="C439" s="108"/>
      <c r="D439" s="123"/>
      <c r="E439" s="116"/>
      <c r="F439" s="116"/>
      <c r="G439" s="116"/>
      <c r="H439" s="117"/>
      <c r="I439" s="112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</row>
    <row r="440" spans="1:21" ht="12.75" customHeight="1">
      <c r="A440" s="108"/>
      <c r="B440" s="108"/>
      <c r="C440" s="108"/>
      <c r="D440" s="123"/>
      <c r="E440" s="116"/>
      <c r="F440" s="116"/>
      <c r="G440" s="116"/>
      <c r="H440" s="117"/>
      <c r="I440" s="112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</row>
    <row r="441" spans="1:21" ht="12.75" customHeight="1">
      <c r="A441" s="108"/>
      <c r="B441" s="108"/>
      <c r="C441" s="108"/>
      <c r="D441" s="123"/>
      <c r="E441" s="116"/>
      <c r="F441" s="116"/>
      <c r="G441" s="116"/>
      <c r="H441" s="117"/>
      <c r="I441" s="112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</row>
    <row r="442" spans="1:21" ht="12.75" customHeight="1">
      <c r="A442" s="108"/>
      <c r="B442" s="108"/>
      <c r="C442" s="108"/>
      <c r="D442" s="123"/>
      <c r="E442" s="116"/>
      <c r="F442" s="116"/>
      <c r="G442" s="116"/>
      <c r="H442" s="117"/>
      <c r="I442" s="112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</row>
    <row r="443" spans="1:21" ht="12.75" customHeight="1">
      <c r="A443" s="108"/>
      <c r="B443" s="108"/>
      <c r="C443" s="108"/>
      <c r="D443" s="123"/>
      <c r="E443" s="116"/>
      <c r="F443" s="116"/>
      <c r="G443" s="116"/>
      <c r="H443" s="117"/>
      <c r="I443" s="112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</row>
    <row r="444" spans="1:21" ht="12.75" customHeight="1">
      <c r="A444" s="108"/>
      <c r="B444" s="108"/>
      <c r="C444" s="108"/>
      <c r="D444" s="123"/>
      <c r="E444" s="116"/>
      <c r="F444" s="116"/>
      <c r="G444" s="116"/>
      <c r="H444" s="117"/>
      <c r="I444" s="112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</row>
    <row r="445" spans="1:21" ht="12.75" customHeight="1">
      <c r="A445" s="108"/>
      <c r="B445" s="108"/>
      <c r="C445" s="108"/>
      <c r="D445" s="123"/>
      <c r="E445" s="116"/>
      <c r="F445" s="116"/>
      <c r="G445" s="116"/>
      <c r="H445" s="117"/>
      <c r="I445" s="112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</row>
    <row r="446" spans="1:21" ht="12.75" customHeight="1">
      <c r="A446" s="108"/>
      <c r="B446" s="108"/>
      <c r="C446" s="108"/>
      <c r="D446" s="123"/>
      <c r="E446" s="116"/>
      <c r="F446" s="116"/>
      <c r="G446" s="116"/>
      <c r="H446" s="117"/>
      <c r="I446" s="112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</row>
    <row r="447" spans="1:21" ht="12.75" customHeight="1">
      <c r="A447" s="108"/>
      <c r="B447" s="108"/>
      <c r="C447" s="108"/>
      <c r="D447" s="123"/>
      <c r="E447" s="116"/>
      <c r="F447" s="116"/>
      <c r="G447" s="116"/>
      <c r="H447" s="117"/>
      <c r="I447" s="112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</row>
    <row r="448" spans="1:21" ht="12.75" customHeight="1">
      <c r="A448" s="108"/>
      <c r="B448" s="108"/>
      <c r="C448" s="108"/>
      <c r="D448" s="123"/>
      <c r="E448" s="116"/>
      <c r="F448" s="116"/>
      <c r="G448" s="116"/>
      <c r="H448" s="117"/>
      <c r="I448" s="112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</row>
    <row r="449" spans="1:21" ht="12.75" customHeight="1">
      <c r="A449" s="108"/>
      <c r="B449" s="108"/>
      <c r="C449" s="108"/>
      <c r="D449" s="123"/>
      <c r="E449" s="116"/>
      <c r="F449" s="116"/>
      <c r="G449" s="116"/>
      <c r="H449" s="117"/>
      <c r="I449" s="112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</row>
    <row r="450" spans="1:21" ht="12.75" customHeight="1">
      <c r="A450" s="108"/>
      <c r="B450" s="108"/>
      <c r="C450" s="108"/>
      <c r="D450" s="123"/>
      <c r="E450" s="116"/>
      <c r="F450" s="116"/>
      <c r="G450" s="116"/>
      <c r="H450" s="117"/>
      <c r="I450" s="112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</row>
    <row r="451" spans="1:21" ht="12.75" customHeight="1">
      <c r="A451" s="108"/>
      <c r="B451" s="108"/>
      <c r="C451" s="108"/>
      <c r="D451" s="123"/>
      <c r="E451" s="116"/>
      <c r="F451" s="116"/>
      <c r="G451" s="116"/>
      <c r="H451" s="117"/>
      <c r="I451" s="112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</row>
    <row r="452" spans="1:21" ht="12.75" customHeight="1">
      <c r="A452" s="108"/>
      <c r="B452" s="108"/>
      <c r="C452" s="108"/>
      <c r="D452" s="123"/>
      <c r="E452" s="116"/>
      <c r="F452" s="116"/>
      <c r="G452" s="116"/>
      <c r="H452" s="117"/>
      <c r="I452" s="112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</row>
    <row r="453" spans="1:21" ht="12.75" customHeight="1">
      <c r="A453" s="108"/>
      <c r="B453" s="108"/>
      <c r="C453" s="108"/>
      <c r="D453" s="123"/>
      <c r="E453" s="116"/>
      <c r="F453" s="116"/>
      <c r="G453" s="116"/>
      <c r="H453" s="117"/>
      <c r="I453" s="112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</row>
    <row r="454" spans="1:21" ht="12.75" customHeight="1">
      <c r="A454" s="108"/>
      <c r="B454" s="108"/>
      <c r="C454" s="108"/>
      <c r="D454" s="123"/>
      <c r="E454" s="116"/>
      <c r="F454" s="116"/>
      <c r="G454" s="116"/>
      <c r="H454" s="117"/>
      <c r="I454" s="112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</row>
    <row r="455" spans="1:21" ht="12.75" customHeight="1">
      <c r="A455" s="108"/>
      <c r="B455" s="108"/>
      <c r="C455" s="108"/>
      <c r="D455" s="123"/>
      <c r="E455" s="116"/>
      <c r="F455" s="116"/>
      <c r="G455" s="116"/>
      <c r="H455" s="117"/>
      <c r="I455" s="112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</row>
    <row r="456" spans="1:21" ht="12.75" customHeight="1">
      <c r="A456" s="108"/>
      <c r="B456" s="108"/>
      <c r="C456" s="108"/>
      <c r="D456" s="123"/>
      <c r="E456" s="116"/>
      <c r="F456" s="116"/>
      <c r="G456" s="116"/>
      <c r="H456" s="117"/>
      <c r="I456" s="112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</row>
    <row r="457" spans="1:21" ht="12.75" customHeight="1">
      <c r="A457" s="108"/>
      <c r="B457" s="108"/>
      <c r="C457" s="108"/>
      <c r="D457" s="123"/>
      <c r="E457" s="116"/>
      <c r="F457" s="116"/>
      <c r="G457" s="116"/>
      <c r="H457" s="117"/>
      <c r="I457" s="112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</row>
    <row r="458" spans="1:21" ht="12.75" customHeight="1">
      <c r="A458" s="108"/>
      <c r="B458" s="108"/>
      <c r="C458" s="108"/>
      <c r="D458" s="123"/>
      <c r="E458" s="116"/>
      <c r="F458" s="116"/>
      <c r="G458" s="116"/>
      <c r="H458" s="117"/>
      <c r="I458" s="112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</row>
    <row r="459" spans="1:21" ht="12.75" customHeight="1">
      <c r="A459" s="108"/>
      <c r="B459" s="108"/>
      <c r="C459" s="108"/>
      <c r="D459" s="123"/>
      <c r="E459" s="116"/>
      <c r="F459" s="116"/>
      <c r="G459" s="116"/>
      <c r="H459" s="117"/>
      <c r="I459" s="112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</row>
    <row r="460" spans="1:21" ht="12.75" customHeight="1">
      <c r="A460" s="108"/>
      <c r="B460" s="108"/>
      <c r="C460" s="108"/>
      <c r="D460" s="123"/>
      <c r="E460" s="116"/>
      <c r="F460" s="116"/>
      <c r="G460" s="116"/>
      <c r="H460" s="117"/>
      <c r="I460" s="112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</row>
    <row r="461" spans="1:21" ht="12.75" customHeight="1">
      <c r="A461" s="108"/>
      <c r="B461" s="108"/>
      <c r="C461" s="108"/>
      <c r="D461" s="123"/>
      <c r="E461" s="116"/>
      <c r="F461" s="116"/>
      <c r="G461" s="116"/>
      <c r="H461" s="117"/>
      <c r="I461" s="112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</row>
    <row r="462" spans="1:21" ht="12.75" customHeight="1">
      <c r="A462" s="108"/>
      <c r="B462" s="108"/>
      <c r="C462" s="108"/>
      <c r="D462" s="123"/>
      <c r="E462" s="116"/>
      <c r="F462" s="116"/>
      <c r="G462" s="116"/>
      <c r="H462" s="117"/>
      <c r="I462" s="112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</row>
    <row r="463" spans="1:21" ht="12.75" customHeight="1">
      <c r="A463" s="108"/>
      <c r="B463" s="108"/>
      <c r="C463" s="108"/>
      <c r="D463" s="123"/>
      <c r="E463" s="116"/>
      <c r="F463" s="116"/>
      <c r="G463" s="116"/>
      <c r="H463" s="117"/>
      <c r="I463" s="112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</row>
    <row r="464" spans="1:21" ht="12.75" customHeight="1">
      <c r="A464" s="108"/>
      <c r="B464" s="108"/>
      <c r="C464" s="108"/>
      <c r="D464" s="123"/>
      <c r="E464" s="116"/>
      <c r="F464" s="116"/>
      <c r="G464" s="116"/>
      <c r="H464" s="117"/>
      <c r="I464" s="112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</row>
    <row r="465" spans="1:21" ht="12.75" customHeight="1">
      <c r="A465" s="108"/>
      <c r="B465" s="108"/>
      <c r="C465" s="108"/>
      <c r="D465" s="123"/>
      <c r="E465" s="116"/>
      <c r="F465" s="116"/>
      <c r="G465" s="116"/>
      <c r="H465" s="117"/>
      <c r="I465" s="112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</row>
    <row r="466" spans="1:21" ht="12.75" customHeight="1">
      <c r="A466" s="108"/>
      <c r="B466" s="108"/>
      <c r="C466" s="108"/>
      <c r="D466" s="123"/>
      <c r="E466" s="116"/>
      <c r="F466" s="116"/>
      <c r="G466" s="116"/>
      <c r="H466" s="117"/>
      <c r="I466" s="112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</row>
    <row r="467" spans="1:21" ht="12.75" customHeight="1">
      <c r="A467" s="108"/>
      <c r="B467" s="108"/>
      <c r="C467" s="108"/>
      <c r="D467" s="123"/>
      <c r="E467" s="116"/>
      <c r="F467" s="116"/>
      <c r="G467" s="116"/>
      <c r="H467" s="117"/>
      <c r="I467" s="112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</row>
    <row r="468" spans="1:21" ht="12.75" customHeight="1">
      <c r="A468" s="108"/>
      <c r="B468" s="108"/>
      <c r="C468" s="108"/>
      <c r="D468" s="123"/>
      <c r="E468" s="116"/>
      <c r="F468" s="116"/>
      <c r="G468" s="116"/>
      <c r="H468" s="117"/>
      <c r="I468" s="112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</row>
    <row r="469" spans="1:21" ht="12.75" customHeight="1">
      <c r="A469" s="108"/>
      <c r="B469" s="108"/>
      <c r="C469" s="108"/>
      <c r="D469" s="123"/>
      <c r="E469" s="116"/>
      <c r="F469" s="116"/>
      <c r="G469" s="116"/>
      <c r="H469" s="117"/>
      <c r="I469" s="112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</row>
    <row r="470" spans="1:21" ht="12.75" customHeight="1">
      <c r="A470" s="108"/>
      <c r="B470" s="108"/>
      <c r="C470" s="108"/>
      <c r="D470" s="123"/>
      <c r="E470" s="116"/>
      <c r="F470" s="116"/>
      <c r="G470" s="116"/>
      <c r="H470" s="117"/>
      <c r="I470" s="112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</row>
    <row r="471" spans="1:21" ht="12.75" customHeight="1">
      <c r="A471" s="108"/>
      <c r="B471" s="108"/>
      <c r="C471" s="108"/>
      <c r="D471" s="123"/>
      <c r="E471" s="116"/>
      <c r="F471" s="116"/>
      <c r="G471" s="116"/>
      <c r="H471" s="117"/>
      <c r="I471" s="112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</row>
    <row r="472" spans="1:21" ht="12.75" customHeight="1">
      <c r="A472" s="108"/>
      <c r="B472" s="108"/>
      <c r="C472" s="108"/>
      <c r="D472" s="123"/>
      <c r="E472" s="116"/>
      <c r="F472" s="116"/>
      <c r="G472" s="116"/>
      <c r="H472" s="117"/>
      <c r="I472" s="112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</row>
    <row r="473" spans="1:21" ht="12.75" customHeight="1">
      <c r="A473" s="108"/>
      <c r="B473" s="108"/>
      <c r="C473" s="108"/>
      <c r="D473" s="123"/>
      <c r="E473" s="116"/>
      <c r="F473" s="116"/>
      <c r="G473" s="116"/>
      <c r="H473" s="117"/>
      <c r="I473" s="112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</row>
    <row r="474" spans="1:21" ht="12.75" customHeight="1">
      <c r="A474" s="108"/>
      <c r="B474" s="108"/>
      <c r="C474" s="108"/>
      <c r="D474" s="123"/>
      <c r="E474" s="116"/>
      <c r="F474" s="116"/>
      <c r="G474" s="116"/>
      <c r="H474" s="117"/>
      <c r="I474" s="112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</row>
    <row r="475" spans="1:21" ht="12.75" customHeight="1">
      <c r="A475" s="108"/>
      <c r="B475" s="108"/>
      <c r="C475" s="108"/>
      <c r="D475" s="123"/>
      <c r="E475" s="116"/>
      <c r="F475" s="116"/>
      <c r="G475" s="116"/>
      <c r="H475" s="117"/>
      <c r="I475" s="112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</row>
    <row r="476" spans="1:21" ht="12.75" customHeight="1">
      <c r="A476" s="108"/>
      <c r="B476" s="108"/>
      <c r="C476" s="108"/>
      <c r="D476" s="123"/>
      <c r="E476" s="116"/>
      <c r="F476" s="116"/>
      <c r="G476" s="116"/>
      <c r="H476" s="117"/>
      <c r="I476" s="112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</row>
    <row r="477" spans="1:21" ht="12.75" customHeight="1">
      <c r="A477" s="108"/>
      <c r="B477" s="108"/>
      <c r="C477" s="108"/>
      <c r="D477" s="123"/>
      <c r="E477" s="116"/>
      <c r="F477" s="116"/>
      <c r="G477" s="116"/>
      <c r="H477" s="117"/>
      <c r="I477" s="112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</row>
    <row r="478" spans="1:21" ht="12.75" customHeight="1">
      <c r="A478" s="108"/>
      <c r="B478" s="108"/>
      <c r="C478" s="108"/>
      <c r="D478" s="123"/>
      <c r="E478" s="116"/>
      <c r="F478" s="116"/>
      <c r="G478" s="116"/>
      <c r="H478" s="117"/>
      <c r="I478" s="112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</row>
    <row r="479" spans="1:21" ht="12.75" customHeight="1">
      <c r="A479" s="108"/>
      <c r="B479" s="108"/>
      <c r="C479" s="108"/>
      <c r="D479" s="123"/>
      <c r="E479" s="116"/>
      <c r="F479" s="116"/>
      <c r="G479" s="116"/>
      <c r="H479" s="117"/>
      <c r="I479" s="112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</row>
    <row r="480" spans="1:21" ht="12.75" customHeight="1">
      <c r="A480" s="108"/>
      <c r="B480" s="108"/>
      <c r="C480" s="108"/>
      <c r="D480" s="123"/>
      <c r="E480" s="116"/>
      <c r="F480" s="116"/>
      <c r="G480" s="116"/>
      <c r="H480" s="117"/>
      <c r="I480" s="112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</row>
    <row r="481" spans="1:21" ht="12.75" customHeight="1">
      <c r="A481" s="108"/>
      <c r="B481" s="108"/>
      <c r="C481" s="108"/>
      <c r="D481" s="123"/>
      <c r="E481" s="116"/>
      <c r="F481" s="116"/>
      <c r="G481" s="116"/>
      <c r="H481" s="117"/>
      <c r="I481" s="112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</row>
    <row r="482" spans="1:21" ht="12.75" customHeight="1">
      <c r="A482" s="108"/>
      <c r="B482" s="108"/>
      <c r="C482" s="108"/>
      <c r="D482" s="123"/>
      <c r="E482" s="116"/>
      <c r="F482" s="116"/>
      <c r="G482" s="116"/>
      <c r="H482" s="117"/>
      <c r="I482" s="112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</row>
    <row r="483" spans="1:21" ht="12.75" customHeight="1">
      <c r="A483" s="108"/>
      <c r="B483" s="108"/>
      <c r="C483" s="108"/>
      <c r="D483" s="123"/>
      <c r="E483" s="116"/>
      <c r="F483" s="116"/>
      <c r="G483" s="116"/>
      <c r="H483" s="117"/>
      <c r="I483" s="112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</row>
    <row r="484" spans="1:21" ht="12.75" customHeight="1">
      <c r="A484" s="108"/>
      <c r="B484" s="108"/>
      <c r="C484" s="108"/>
      <c r="D484" s="123"/>
      <c r="E484" s="116"/>
      <c r="F484" s="116"/>
      <c r="G484" s="116"/>
      <c r="H484" s="117"/>
      <c r="I484" s="112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</row>
    <row r="485" spans="1:21" ht="12.75" customHeight="1">
      <c r="A485" s="108"/>
      <c r="B485" s="108"/>
      <c r="C485" s="108"/>
      <c r="D485" s="123"/>
      <c r="E485" s="116"/>
      <c r="F485" s="116"/>
      <c r="G485" s="116"/>
      <c r="H485" s="117"/>
      <c r="I485" s="112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</row>
    <row r="486" spans="1:21" ht="12.75" customHeight="1">
      <c r="A486" s="108"/>
      <c r="B486" s="108"/>
      <c r="C486" s="108"/>
      <c r="D486" s="123"/>
      <c r="E486" s="116"/>
      <c r="F486" s="116"/>
      <c r="G486" s="116"/>
      <c r="H486" s="117"/>
      <c r="I486" s="112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</row>
    <row r="487" spans="1:21" ht="12.75" customHeight="1">
      <c r="A487" s="108"/>
      <c r="B487" s="108"/>
      <c r="C487" s="108"/>
      <c r="D487" s="123"/>
      <c r="E487" s="116"/>
      <c r="F487" s="116"/>
      <c r="G487" s="116"/>
      <c r="H487" s="117"/>
      <c r="I487" s="112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</row>
    <row r="488" spans="1:21" ht="12.75" customHeight="1">
      <c r="A488" s="108"/>
      <c r="B488" s="108"/>
      <c r="C488" s="108"/>
      <c r="D488" s="123"/>
      <c r="E488" s="116"/>
      <c r="F488" s="116"/>
      <c r="G488" s="116"/>
      <c r="H488" s="117"/>
      <c r="I488" s="112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</row>
    <row r="489" spans="1:21" ht="12.75" customHeight="1">
      <c r="A489" s="108"/>
      <c r="B489" s="108"/>
      <c r="C489" s="108"/>
      <c r="D489" s="123"/>
      <c r="E489" s="116"/>
      <c r="F489" s="116"/>
      <c r="G489" s="116"/>
      <c r="H489" s="117"/>
      <c r="I489" s="112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</row>
    <row r="490" spans="1:21" ht="12.75" customHeight="1">
      <c r="A490" s="108"/>
      <c r="B490" s="108"/>
      <c r="C490" s="108"/>
      <c r="D490" s="123"/>
      <c r="E490" s="116"/>
      <c r="F490" s="116"/>
      <c r="G490" s="116"/>
      <c r="H490" s="117"/>
      <c r="I490" s="112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</row>
    <row r="491" spans="1:21" ht="12.75" customHeight="1">
      <c r="A491" s="108"/>
      <c r="B491" s="108"/>
      <c r="C491" s="108"/>
      <c r="D491" s="123"/>
      <c r="E491" s="116"/>
      <c r="F491" s="116"/>
      <c r="G491" s="116"/>
      <c r="H491" s="117"/>
      <c r="I491" s="112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</row>
    <row r="492" spans="1:21" ht="12.75" customHeight="1">
      <c r="A492" s="108"/>
      <c r="B492" s="108"/>
      <c r="C492" s="108"/>
      <c r="D492" s="123"/>
      <c r="E492" s="116"/>
      <c r="F492" s="116"/>
      <c r="G492" s="116"/>
      <c r="H492" s="117"/>
      <c r="I492" s="112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</row>
    <row r="493" spans="1:21" ht="12.75" customHeight="1">
      <c r="A493" s="108"/>
      <c r="B493" s="108"/>
      <c r="C493" s="108"/>
      <c r="D493" s="123"/>
      <c r="E493" s="116"/>
      <c r="F493" s="116"/>
      <c r="G493" s="116"/>
      <c r="H493" s="117"/>
      <c r="I493" s="112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</row>
    <row r="494" spans="1:21" ht="12.75" customHeight="1">
      <c r="A494" s="108"/>
      <c r="B494" s="108"/>
      <c r="C494" s="108"/>
      <c r="D494" s="123"/>
      <c r="E494" s="116"/>
      <c r="F494" s="116"/>
      <c r="G494" s="116"/>
      <c r="H494" s="117"/>
      <c r="I494" s="112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</row>
    <row r="495" spans="1:21" ht="12.75" customHeight="1">
      <c r="A495" s="108"/>
      <c r="B495" s="108"/>
      <c r="C495" s="108"/>
      <c r="D495" s="123"/>
      <c r="E495" s="116"/>
      <c r="F495" s="116"/>
      <c r="G495" s="116"/>
      <c r="H495" s="117"/>
      <c r="I495" s="112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</row>
    <row r="496" spans="1:21" ht="12.75" customHeight="1">
      <c r="A496" s="108"/>
      <c r="B496" s="108"/>
      <c r="C496" s="108"/>
      <c r="D496" s="123"/>
      <c r="E496" s="116"/>
      <c r="F496" s="116"/>
      <c r="G496" s="116"/>
      <c r="H496" s="117"/>
      <c r="I496" s="112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</row>
    <row r="497" spans="1:21" ht="12.75" customHeight="1">
      <c r="A497" s="108"/>
      <c r="B497" s="108"/>
      <c r="C497" s="108"/>
      <c r="D497" s="123"/>
      <c r="E497" s="116"/>
      <c r="F497" s="116"/>
      <c r="G497" s="116"/>
      <c r="H497" s="117"/>
      <c r="I497" s="112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</row>
    <row r="498" spans="1:21" ht="12.75" customHeight="1">
      <c r="A498" s="108"/>
      <c r="B498" s="108"/>
      <c r="C498" s="108"/>
      <c r="D498" s="123"/>
      <c r="E498" s="116"/>
      <c r="F498" s="116"/>
      <c r="G498" s="116"/>
      <c r="H498" s="117"/>
      <c r="I498" s="112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</row>
    <row r="499" spans="1:21" ht="12.75" customHeight="1">
      <c r="A499" s="108"/>
      <c r="B499" s="108"/>
      <c r="C499" s="108"/>
      <c r="D499" s="123"/>
      <c r="E499" s="116"/>
      <c r="F499" s="116"/>
      <c r="G499" s="116"/>
      <c r="H499" s="117"/>
      <c r="I499" s="112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</row>
    <row r="500" spans="1:21" ht="12.75" customHeight="1">
      <c r="A500" s="108"/>
      <c r="B500" s="108"/>
      <c r="C500" s="108"/>
      <c r="D500" s="123"/>
      <c r="E500" s="116"/>
      <c r="F500" s="116"/>
      <c r="G500" s="116"/>
      <c r="H500" s="117"/>
      <c r="I500" s="112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</row>
    <row r="501" spans="1:21" ht="12.75" customHeight="1">
      <c r="A501" s="108"/>
      <c r="B501" s="108"/>
      <c r="C501" s="108"/>
      <c r="D501" s="123"/>
      <c r="E501" s="116"/>
      <c r="F501" s="116"/>
      <c r="G501" s="116"/>
      <c r="H501" s="117"/>
      <c r="I501" s="112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</row>
    <row r="502" spans="1:21" ht="12.75" customHeight="1">
      <c r="A502" s="108"/>
      <c r="B502" s="108"/>
      <c r="C502" s="108"/>
      <c r="D502" s="123"/>
      <c r="E502" s="116"/>
      <c r="F502" s="116"/>
      <c r="G502" s="116"/>
      <c r="H502" s="117"/>
      <c r="I502" s="112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</row>
    <row r="503" spans="1:21" ht="12.75" customHeight="1">
      <c r="A503" s="108"/>
      <c r="B503" s="108"/>
      <c r="C503" s="108"/>
      <c r="D503" s="123"/>
      <c r="E503" s="116"/>
      <c r="F503" s="116"/>
      <c r="G503" s="116"/>
      <c r="H503" s="117"/>
      <c r="I503" s="112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</row>
    <row r="504" spans="1:21" ht="12.75" customHeight="1">
      <c r="A504" s="108"/>
      <c r="B504" s="108"/>
      <c r="C504" s="108"/>
      <c r="D504" s="123"/>
      <c r="E504" s="116"/>
      <c r="F504" s="116"/>
      <c r="G504" s="116"/>
      <c r="H504" s="117"/>
      <c r="I504" s="112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</row>
    <row r="505" spans="1:21" ht="12.75" customHeight="1">
      <c r="A505" s="108"/>
      <c r="B505" s="108"/>
      <c r="C505" s="108"/>
      <c r="D505" s="123"/>
      <c r="E505" s="116"/>
      <c r="F505" s="116"/>
      <c r="G505" s="116"/>
      <c r="H505" s="117"/>
      <c r="I505" s="112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</row>
    <row r="506" spans="1:21" ht="12.75" customHeight="1">
      <c r="A506" s="108"/>
      <c r="B506" s="108"/>
      <c r="C506" s="108"/>
      <c r="D506" s="123"/>
      <c r="E506" s="116"/>
      <c r="F506" s="116"/>
      <c r="G506" s="116"/>
      <c r="H506" s="117"/>
      <c r="I506" s="112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</row>
    <row r="507" spans="1:21" ht="12.75" customHeight="1">
      <c r="A507" s="108"/>
      <c r="B507" s="108"/>
      <c r="C507" s="108"/>
      <c r="D507" s="123"/>
      <c r="E507" s="116"/>
      <c r="F507" s="116"/>
      <c r="G507" s="116"/>
      <c r="H507" s="117"/>
      <c r="I507" s="112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</row>
    <row r="508" spans="1:21" ht="12.75" customHeight="1">
      <c r="A508" s="108"/>
      <c r="B508" s="108"/>
      <c r="C508" s="108"/>
      <c r="D508" s="123"/>
      <c r="E508" s="116"/>
      <c r="F508" s="116"/>
      <c r="G508" s="116"/>
      <c r="H508" s="117"/>
      <c r="I508" s="112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</row>
    <row r="509" spans="1:21" ht="12.75" customHeight="1">
      <c r="A509" s="108"/>
      <c r="B509" s="108"/>
      <c r="C509" s="108"/>
      <c r="D509" s="123"/>
      <c r="E509" s="116"/>
      <c r="F509" s="116"/>
      <c r="G509" s="116"/>
      <c r="H509" s="117"/>
      <c r="I509" s="112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</row>
    <row r="510" spans="1:21" ht="12.75" customHeight="1">
      <c r="A510" s="108"/>
      <c r="B510" s="108"/>
      <c r="C510" s="108"/>
      <c r="D510" s="123"/>
      <c r="E510" s="116"/>
      <c r="F510" s="116"/>
      <c r="G510" s="116"/>
      <c r="H510" s="117"/>
      <c r="I510" s="112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</row>
    <row r="511" spans="1:21" ht="12.75" customHeight="1">
      <c r="A511" s="108"/>
      <c r="B511" s="108"/>
      <c r="C511" s="108"/>
      <c r="D511" s="123"/>
      <c r="E511" s="116"/>
      <c r="F511" s="116"/>
      <c r="G511" s="116"/>
      <c r="H511" s="117"/>
      <c r="I511" s="112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</row>
    <row r="512" spans="1:21" ht="12.75" customHeight="1">
      <c r="A512" s="108"/>
      <c r="B512" s="108"/>
      <c r="C512" s="108"/>
      <c r="D512" s="123"/>
      <c r="E512" s="116"/>
      <c r="F512" s="116"/>
      <c r="G512" s="116"/>
      <c r="H512" s="117"/>
      <c r="I512" s="112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</row>
    <row r="513" spans="1:21" ht="12.75" customHeight="1">
      <c r="A513" s="108"/>
      <c r="B513" s="108"/>
      <c r="C513" s="108"/>
      <c r="D513" s="123"/>
      <c r="E513" s="116"/>
      <c r="F513" s="116"/>
      <c r="G513" s="116"/>
      <c r="H513" s="117"/>
      <c r="I513" s="112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</row>
    <row r="514" spans="1:21" ht="12.75" customHeight="1">
      <c r="A514" s="108"/>
      <c r="B514" s="108"/>
      <c r="C514" s="108"/>
      <c r="D514" s="123"/>
      <c r="E514" s="116"/>
      <c r="F514" s="116"/>
      <c r="G514" s="116"/>
      <c r="H514" s="117"/>
      <c r="I514" s="112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</row>
    <row r="515" spans="1:21" ht="12.75" customHeight="1">
      <c r="A515" s="108"/>
      <c r="B515" s="108"/>
      <c r="C515" s="108"/>
      <c r="D515" s="123"/>
      <c r="E515" s="116"/>
      <c r="F515" s="116"/>
      <c r="G515" s="116"/>
      <c r="H515" s="117"/>
      <c r="I515" s="112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</row>
    <row r="516" spans="1:21" ht="12.75" customHeight="1">
      <c r="A516" s="108"/>
      <c r="B516" s="108"/>
      <c r="C516" s="108"/>
      <c r="D516" s="123"/>
      <c r="E516" s="116"/>
      <c r="F516" s="116"/>
      <c r="G516" s="116"/>
      <c r="H516" s="117"/>
      <c r="I516" s="112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</row>
    <row r="517" spans="1:21" ht="12.75" customHeight="1">
      <c r="A517" s="108"/>
      <c r="B517" s="108"/>
      <c r="C517" s="108"/>
      <c r="D517" s="123"/>
      <c r="E517" s="116"/>
      <c r="F517" s="116"/>
      <c r="G517" s="116"/>
      <c r="H517" s="117"/>
      <c r="I517" s="112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</row>
    <row r="518" spans="1:21" ht="12.75" customHeight="1">
      <c r="A518" s="108"/>
      <c r="B518" s="108"/>
      <c r="C518" s="108"/>
      <c r="D518" s="123"/>
      <c r="E518" s="116"/>
      <c r="F518" s="116"/>
      <c r="G518" s="116"/>
      <c r="H518" s="117"/>
      <c r="I518" s="112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</row>
    <row r="519" spans="1:21" ht="12.75" customHeight="1">
      <c r="A519" s="108"/>
      <c r="B519" s="108"/>
      <c r="C519" s="108"/>
      <c r="D519" s="123"/>
      <c r="E519" s="116"/>
      <c r="F519" s="116"/>
      <c r="G519" s="116"/>
      <c r="H519" s="117"/>
      <c r="I519" s="112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</row>
    <row r="520" spans="1:21" ht="12.75" customHeight="1">
      <c r="A520" s="108"/>
      <c r="B520" s="108"/>
      <c r="C520" s="108"/>
      <c r="D520" s="123"/>
      <c r="E520" s="116"/>
      <c r="F520" s="116"/>
      <c r="G520" s="116"/>
      <c r="H520" s="117"/>
      <c r="I520" s="112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</row>
    <row r="521" spans="1:21" ht="12.75" customHeight="1">
      <c r="A521" s="108"/>
      <c r="B521" s="108"/>
      <c r="C521" s="108"/>
      <c r="D521" s="123"/>
      <c r="E521" s="116"/>
      <c r="F521" s="116"/>
      <c r="G521" s="116"/>
      <c r="H521" s="117"/>
      <c r="I521" s="112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</row>
    <row r="522" spans="1:21" ht="12.75" customHeight="1">
      <c r="A522" s="108"/>
      <c r="B522" s="108"/>
      <c r="C522" s="108"/>
      <c r="D522" s="123"/>
      <c r="E522" s="116"/>
      <c r="F522" s="116"/>
      <c r="G522" s="116"/>
      <c r="H522" s="117"/>
      <c r="I522" s="112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</row>
    <row r="523" spans="1:21" ht="12.75" customHeight="1">
      <c r="A523" s="108"/>
      <c r="B523" s="108"/>
      <c r="C523" s="108"/>
      <c r="D523" s="123"/>
      <c r="E523" s="116"/>
      <c r="F523" s="116"/>
      <c r="G523" s="116"/>
      <c r="H523" s="117"/>
      <c r="I523" s="112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</row>
    <row r="524" spans="1:21" ht="12.75" customHeight="1">
      <c r="A524" s="108"/>
      <c r="B524" s="108"/>
      <c r="C524" s="108"/>
      <c r="D524" s="123"/>
      <c r="E524" s="116"/>
      <c r="F524" s="116"/>
      <c r="G524" s="116"/>
      <c r="H524" s="117"/>
      <c r="I524" s="112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</row>
    <row r="525" spans="1:21" ht="12.75" customHeight="1">
      <c r="A525" s="108"/>
      <c r="B525" s="108"/>
      <c r="C525" s="108"/>
      <c r="D525" s="123"/>
      <c r="E525" s="116"/>
      <c r="F525" s="116"/>
      <c r="G525" s="116"/>
      <c r="H525" s="117"/>
      <c r="I525" s="112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</row>
    <row r="526" spans="1:21" ht="12.75" customHeight="1">
      <c r="A526" s="108"/>
      <c r="B526" s="108"/>
      <c r="C526" s="108"/>
      <c r="D526" s="123"/>
      <c r="E526" s="116"/>
      <c r="F526" s="116"/>
      <c r="G526" s="116"/>
      <c r="H526" s="117"/>
      <c r="I526" s="112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</row>
    <row r="527" spans="1:21" ht="12.75" customHeight="1">
      <c r="A527" s="108"/>
      <c r="B527" s="108"/>
      <c r="C527" s="108"/>
      <c r="D527" s="123"/>
      <c r="E527" s="116"/>
      <c r="F527" s="116"/>
      <c r="G527" s="116"/>
      <c r="H527" s="117"/>
      <c r="I527" s="112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</row>
    <row r="528" spans="1:21" ht="12.75" customHeight="1">
      <c r="A528" s="108"/>
      <c r="B528" s="108"/>
      <c r="C528" s="108"/>
      <c r="D528" s="123"/>
      <c r="E528" s="116"/>
      <c r="F528" s="116"/>
      <c r="G528" s="116"/>
      <c r="H528" s="117"/>
      <c r="I528" s="112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</row>
    <row r="529" spans="1:21" ht="12.75" customHeight="1">
      <c r="A529" s="108"/>
      <c r="B529" s="108"/>
      <c r="C529" s="108"/>
      <c r="D529" s="123"/>
      <c r="E529" s="116"/>
      <c r="F529" s="116"/>
      <c r="G529" s="116"/>
      <c r="H529" s="117"/>
      <c r="I529" s="112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</row>
    <row r="530" spans="1:21" ht="12.75" customHeight="1">
      <c r="A530" s="108"/>
      <c r="B530" s="108"/>
      <c r="C530" s="108"/>
      <c r="D530" s="123"/>
      <c r="E530" s="116"/>
      <c r="F530" s="116"/>
      <c r="G530" s="116"/>
      <c r="H530" s="117"/>
      <c r="I530" s="112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</row>
    <row r="531" spans="1:21" ht="12.75" customHeight="1">
      <c r="A531" s="108"/>
      <c r="B531" s="108"/>
      <c r="C531" s="108"/>
      <c r="D531" s="123"/>
      <c r="E531" s="116"/>
      <c r="F531" s="116"/>
      <c r="G531" s="116"/>
      <c r="H531" s="117"/>
      <c r="I531" s="112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</row>
    <row r="532" spans="1:21" ht="12.75" customHeight="1">
      <c r="A532" s="108"/>
      <c r="B532" s="108"/>
      <c r="C532" s="108"/>
      <c r="D532" s="123"/>
      <c r="E532" s="116"/>
      <c r="F532" s="116"/>
      <c r="G532" s="116"/>
      <c r="H532" s="117"/>
      <c r="I532" s="112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</row>
    <row r="533" spans="1:21" ht="12.75" customHeight="1">
      <c r="A533" s="108"/>
      <c r="B533" s="108"/>
      <c r="C533" s="108"/>
      <c r="D533" s="123"/>
      <c r="E533" s="116"/>
      <c r="F533" s="116"/>
      <c r="G533" s="116"/>
      <c r="H533" s="117"/>
      <c r="I533" s="112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</row>
    <row r="534" spans="1:21" ht="12.75" customHeight="1">
      <c r="A534" s="108"/>
      <c r="B534" s="108"/>
      <c r="C534" s="108"/>
      <c r="D534" s="123"/>
      <c r="E534" s="116"/>
      <c r="F534" s="116"/>
      <c r="G534" s="116"/>
      <c r="H534" s="117"/>
      <c r="I534" s="112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</row>
    <row r="535" spans="1:21" ht="12.75" customHeight="1">
      <c r="A535" s="108"/>
      <c r="B535" s="108"/>
      <c r="C535" s="108"/>
      <c r="D535" s="123"/>
      <c r="E535" s="116"/>
      <c r="F535" s="116"/>
      <c r="G535" s="116"/>
      <c r="H535" s="117"/>
      <c r="I535" s="112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</row>
    <row r="536" spans="1:21" ht="12.75" customHeight="1">
      <c r="A536" s="108"/>
      <c r="B536" s="108"/>
      <c r="C536" s="108"/>
      <c r="D536" s="123"/>
      <c r="E536" s="116"/>
      <c r="F536" s="116"/>
      <c r="G536" s="116"/>
      <c r="H536" s="117"/>
      <c r="I536" s="112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</row>
    <row r="537" spans="1:21" ht="12.75" customHeight="1">
      <c r="A537" s="108"/>
      <c r="B537" s="108"/>
      <c r="C537" s="108"/>
      <c r="D537" s="123"/>
      <c r="E537" s="116"/>
      <c r="F537" s="116"/>
      <c r="G537" s="116"/>
      <c r="H537" s="117"/>
      <c r="I537" s="112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</row>
    <row r="538" spans="1:21" ht="12.75" customHeight="1">
      <c r="A538" s="108"/>
      <c r="B538" s="108"/>
      <c r="C538" s="108"/>
      <c r="D538" s="123"/>
      <c r="E538" s="116"/>
      <c r="F538" s="116"/>
      <c r="G538" s="116"/>
      <c r="H538" s="117"/>
      <c r="I538" s="112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</row>
    <row r="539" spans="1:21" ht="12.75" customHeight="1">
      <c r="A539" s="108"/>
      <c r="B539" s="108"/>
      <c r="C539" s="108"/>
      <c r="D539" s="123"/>
      <c r="E539" s="116"/>
      <c r="F539" s="116"/>
      <c r="G539" s="116"/>
      <c r="H539" s="117"/>
      <c r="I539" s="112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</row>
    <row r="540" spans="1:21" ht="12.75" customHeight="1">
      <c r="A540" s="108"/>
      <c r="B540" s="108"/>
      <c r="C540" s="108"/>
      <c r="D540" s="123"/>
      <c r="E540" s="116"/>
      <c r="F540" s="116"/>
      <c r="G540" s="116"/>
      <c r="H540" s="117"/>
      <c r="I540" s="112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</row>
    <row r="541" spans="1:21" ht="12.75" customHeight="1">
      <c r="A541" s="108"/>
      <c r="B541" s="108"/>
      <c r="C541" s="108"/>
      <c r="D541" s="123"/>
      <c r="E541" s="116"/>
      <c r="F541" s="116"/>
      <c r="G541" s="116"/>
      <c r="H541" s="117"/>
      <c r="I541" s="112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</row>
    <row r="542" spans="1:21" ht="12.75" customHeight="1">
      <c r="A542" s="108"/>
      <c r="B542" s="108"/>
      <c r="C542" s="108"/>
      <c r="D542" s="123"/>
      <c r="E542" s="116"/>
      <c r="F542" s="116"/>
      <c r="G542" s="116"/>
      <c r="H542" s="117"/>
      <c r="I542" s="112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</row>
    <row r="543" spans="1:21" ht="12.75" customHeight="1">
      <c r="A543" s="108"/>
      <c r="B543" s="108"/>
      <c r="C543" s="108"/>
      <c r="D543" s="123"/>
      <c r="E543" s="116"/>
      <c r="F543" s="116"/>
      <c r="G543" s="116"/>
      <c r="H543" s="117"/>
      <c r="I543" s="112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</row>
    <row r="544" spans="1:21" ht="12.75" customHeight="1">
      <c r="A544" s="108"/>
      <c r="B544" s="108"/>
      <c r="C544" s="108"/>
      <c r="D544" s="123"/>
      <c r="E544" s="116"/>
      <c r="F544" s="116"/>
      <c r="G544" s="116"/>
      <c r="H544" s="117"/>
      <c r="I544" s="112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</row>
    <row r="545" spans="1:21" ht="12.75" customHeight="1">
      <c r="A545" s="108"/>
      <c r="B545" s="108"/>
      <c r="C545" s="108"/>
      <c r="D545" s="123"/>
      <c r="E545" s="116"/>
      <c r="F545" s="116"/>
      <c r="G545" s="116"/>
      <c r="H545" s="117"/>
      <c r="I545" s="112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</row>
    <row r="546" spans="1:21" ht="12.75" customHeight="1">
      <c r="A546" s="108"/>
      <c r="B546" s="108"/>
      <c r="C546" s="108"/>
      <c r="D546" s="123"/>
      <c r="E546" s="116"/>
      <c r="F546" s="116"/>
      <c r="G546" s="116"/>
      <c r="H546" s="117"/>
      <c r="I546" s="112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</row>
    <row r="547" spans="1:21" ht="12.75" customHeight="1">
      <c r="A547" s="108"/>
      <c r="B547" s="108"/>
      <c r="C547" s="108"/>
      <c r="D547" s="123"/>
      <c r="E547" s="116"/>
      <c r="F547" s="116"/>
      <c r="G547" s="116"/>
      <c r="H547" s="117"/>
      <c r="I547" s="112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</row>
    <row r="548" spans="1:21" ht="12.75" customHeight="1">
      <c r="A548" s="108"/>
      <c r="B548" s="108"/>
      <c r="C548" s="108"/>
      <c r="D548" s="123"/>
      <c r="E548" s="116"/>
      <c r="F548" s="116"/>
      <c r="G548" s="116"/>
      <c r="H548" s="117"/>
      <c r="I548" s="112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</row>
    <row r="549" spans="1:21" ht="12.75" customHeight="1">
      <c r="A549" s="108"/>
      <c r="B549" s="108"/>
      <c r="C549" s="108"/>
      <c r="D549" s="123"/>
      <c r="E549" s="116"/>
      <c r="F549" s="116"/>
      <c r="G549" s="116"/>
      <c r="H549" s="117"/>
      <c r="I549" s="112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</row>
    <row r="550" spans="1:21" ht="12.75" customHeight="1">
      <c r="A550" s="108"/>
      <c r="B550" s="108"/>
      <c r="C550" s="108"/>
      <c r="D550" s="123"/>
      <c r="E550" s="116"/>
      <c r="F550" s="116"/>
      <c r="G550" s="116"/>
      <c r="H550" s="117"/>
      <c r="I550" s="112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</row>
    <row r="551" spans="1:21" ht="12.75" customHeight="1">
      <c r="A551" s="108"/>
      <c r="B551" s="108"/>
      <c r="C551" s="108"/>
      <c r="D551" s="123"/>
      <c r="E551" s="116"/>
      <c r="F551" s="116"/>
      <c r="G551" s="116"/>
      <c r="H551" s="117"/>
      <c r="I551" s="112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</row>
    <row r="552" spans="1:21" ht="12.75" customHeight="1">
      <c r="A552" s="108"/>
      <c r="B552" s="108"/>
      <c r="C552" s="108"/>
      <c r="D552" s="123"/>
      <c r="E552" s="116"/>
      <c r="F552" s="116"/>
      <c r="G552" s="116"/>
      <c r="H552" s="117"/>
      <c r="I552" s="112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</row>
    <row r="553" spans="1:21" ht="12.75" customHeight="1">
      <c r="A553" s="108"/>
      <c r="B553" s="108"/>
      <c r="C553" s="108"/>
      <c r="D553" s="123"/>
      <c r="E553" s="116"/>
      <c r="F553" s="116"/>
      <c r="G553" s="116"/>
      <c r="H553" s="117"/>
      <c r="I553" s="112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</row>
    <row r="554" spans="1:21" ht="12.75" customHeight="1">
      <c r="A554" s="108"/>
      <c r="B554" s="108"/>
      <c r="C554" s="108"/>
      <c r="D554" s="123"/>
      <c r="E554" s="116"/>
      <c r="F554" s="116"/>
      <c r="G554" s="116"/>
      <c r="H554" s="117"/>
      <c r="I554" s="112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</row>
    <row r="555" spans="1:21" ht="12.75" customHeight="1">
      <c r="A555" s="108"/>
      <c r="B555" s="108"/>
      <c r="C555" s="108"/>
      <c r="D555" s="123"/>
      <c r="E555" s="116"/>
      <c r="F555" s="116"/>
      <c r="G555" s="116"/>
      <c r="H555" s="117"/>
      <c r="I555" s="112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</row>
    <row r="556" spans="1:21" ht="12.75" customHeight="1">
      <c r="A556" s="108"/>
      <c r="B556" s="108"/>
      <c r="C556" s="108"/>
      <c r="D556" s="123"/>
      <c r="E556" s="116"/>
      <c r="F556" s="116"/>
      <c r="G556" s="116"/>
      <c r="H556" s="117"/>
      <c r="I556" s="112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</row>
    <row r="557" spans="1:21" ht="12.75" customHeight="1">
      <c r="A557" s="108"/>
      <c r="B557" s="108"/>
      <c r="C557" s="108"/>
      <c r="D557" s="123"/>
      <c r="E557" s="116"/>
      <c r="F557" s="116"/>
      <c r="G557" s="116"/>
      <c r="H557" s="117"/>
      <c r="I557" s="112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</row>
    <row r="558" spans="1:21" ht="12.75" customHeight="1">
      <c r="A558" s="108"/>
      <c r="B558" s="108"/>
      <c r="C558" s="108"/>
      <c r="D558" s="123"/>
      <c r="E558" s="116"/>
      <c r="F558" s="116"/>
      <c r="G558" s="116"/>
      <c r="H558" s="117"/>
      <c r="I558" s="112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</row>
    <row r="559" spans="1:21" ht="12.75" customHeight="1">
      <c r="A559" s="108"/>
      <c r="B559" s="108"/>
      <c r="C559" s="108"/>
      <c r="D559" s="123"/>
      <c r="E559" s="116"/>
      <c r="F559" s="116"/>
      <c r="G559" s="116"/>
      <c r="H559" s="117"/>
      <c r="I559" s="112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</row>
    <row r="560" spans="1:21" ht="12.75" customHeight="1">
      <c r="A560" s="108"/>
      <c r="B560" s="108"/>
      <c r="C560" s="108"/>
      <c r="D560" s="123"/>
      <c r="E560" s="116"/>
      <c r="F560" s="116"/>
      <c r="G560" s="116"/>
      <c r="H560" s="117"/>
      <c r="I560" s="112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</row>
    <row r="561" spans="1:21" ht="12.75" customHeight="1">
      <c r="A561" s="108"/>
      <c r="B561" s="108"/>
      <c r="C561" s="108"/>
      <c r="D561" s="123"/>
      <c r="E561" s="116"/>
      <c r="F561" s="116"/>
      <c r="G561" s="116"/>
      <c r="H561" s="117"/>
      <c r="I561" s="112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</row>
    <row r="562" spans="1:21" ht="12.75" customHeight="1">
      <c r="A562" s="108"/>
      <c r="B562" s="108"/>
      <c r="C562" s="108"/>
      <c r="D562" s="123"/>
      <c r="E562" s="116"/>
      <c r="F562" s="116"/>
      <c r="G562" s="116"/>
      <c r="H562" s="117"/>
      <c r="I562" s="112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</row>
    <row r="563" spans="1:21" ht="12.75" customHeight="1">
      <c r="A563" s="108"/>
      <c r="B563" s="108"/>
      <c r="C563" s="108"/>
      <c r="D563" s="123"/>
      <c r="E563" s="116"/>
      <c r="F563" s="116"/>
      <c r="G563" s="116"/>
      <c r="H563" s="117"/>
      <c r="I563" s="112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</row>
    <row r="564" spans="1:21" ht="12.75" customHeight="1">
      <c r="A564" s="108"/>
      <c r="B564" s="108"/>
      <c r="C564" s="108"/>
      <c r="D564" s="123"/>
      <c r="E564" s="116"/>
      <c r="F564" s="116"/>
      <c r="G564" s="116"/>
      <c r="H564" s="117"/>
      <c r="I564" s="112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</row>
    <row r="565" spans="1:21" ht="12.75" customHeight="1">
      <c r="A565" s="108"/>
      <c r="B565" s="108"/>
      <c r="C565" s="108"/>
      <c r="D565" s="123"/>
      <c r="E565" s="116"/>
      <c r="F565" s="116"/>
      <c r="G565" s="116"/>
      <c r="H565" s="117"/>
      <c r="I565" s="112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</row>
    <row r="566" spans="1:21" ht="12.75" customHeight="1">
      <c r="A566" s="108"/>
      <c r="B566" s="108"/>
      <c r="C566" s="108"/>
      <c r="D566" s="123"/>
      <c r="E566" s="116"/>
      <c r="F566" s="116"/>
      <c r="G566" s="116"/>
      <c r="H566" s="117"/>
      <c r="I566" s="112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</row>
    <row r="567" spans="1:21" ht="12.75" customHeight="1">
      <c r="A567" s="108"/>
      <c r="B567" s="108"/>
      <c r="C567" s="108"/>
      <c r="D567" s="123"/>
      <c r="E567" s="116"/>
      <c r="F567" s="116"/>
      <c r="G567" s="116"/>
      <c r="H567" s="117"/>
      <c r="I567" s="112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</row>
    <row r="568" spans="1:21" ht="12.75" customHeight="1">
      <c r="A568" s="108"/>
      <c r="B568" s="108"/>
      <c r="C568" s="108"/>
      <c r="D568" s="123"/>
      <c r="E568" s="116"/>
      <c r="F568" s="116"/>
      <c r="G568" s="116"/>
      <c r="H568" s="117"/>
      <c r="I568" s="112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</row>
    <row r="569" spans="1:21" ht="12.75" customHeight="1">
      <c r="A569" s="108"/>
      <c r="B569" s="108"/>
      <c r="C569" s="108"/>
      <c r="D569" s="123"/>
      <c r="E569" s="116"/>
      <c r="F569" s="116"/>
      <c r="G569" s="116"/>
      <c r="H569" s="117"/>
      <c r="I569" s="112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</row>
    <row r="570" spans="1:21" ht="12.75" customHeight="1">
      <c r="A570" s="108"/>
      <c r="B570" s="108"/>
      <c r="C570" s="108"/>
      <c r="D570" s="123"/>
      <c r="E570" s="116"/>
      <c r="F570" s="116"/>
      <c r="G570" s="116"/>
      <c r="H570" s="117"/>
      <c r="I570" s="112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</row>
    <row r="571" spans="1:21" ht="12.75" customHeight="1">
      <c r="A571" s="108"/>
      <c r="B571" s="108"/>
      <c r="C571" s="108"/>
      <c r="D571" s="123"/>
      <c r="E571" s="116"/>
      <c r="F571" s="116"/>
      <c r="G571" s="116"/>
      <c r="H571" s="117"/>
      <c r="I571" s="112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</row>
    <row r="572" spans="1:21" ht="12.75" customHeight="1">
      <c r="A572" s="108"/>
      <c r="B572" s="108"/>
      <c r="C572" s="108"/>
      <c r="D572" s="123"/>
      <c r="E572" s="116"/>
      <c r="F572" s="116"/>
      <c r="G572" s="116"/>
      <c r="H572" s="117"/>
      <c r="I572" s="112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</row>
    <row r="573" spans="1:21" ht="12.75" customHeight="1">
      <c r="A573" s="108"/>
      <c r="B573" s="108"/>
      <c r="C573" s="108"/>
      <c r="D573" s="123"/>
      <c r="E573" s="116"/>
      <c r="F573" s="116"/>
      <c r="G573" s="116"/>
      <c r="H573" s="117"/>
      <c r="I573" s="112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</row>
    <row r="574" spans="1:21" ht="12.75" customHeight="1">
      <c r="A574" s="108"/>
      <c r="B574" s="108"/>
      <c r="C574" s="108"/>
      <c r="D574" s="123"/>
      <c r="E574" s="116"/>
      <c r="F574" s="116"/>
      <c r="G574" s="116"/>
      <c r="H574" s="117"/>
      <c r="I574" s="112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</row>
    <row r="575" spans="1:21" ht="12.75" customHeight="1">
      <c r="A575" s="108"/>
      <c r="B575" s="108"/>
      <c r="C575" s="108"/>
      <c r="D575" s="123"/>
      <c r="E575" s="116"/>
      <c r="F575" s="116"/>
      <c r="G575" s="116"/>
      <c r="H575" s="117"/>
      <c r="I575" s="112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</row>
    <row r="576" spans="1:21" ht="12.75" customHeight="1">
      <c r="A576" s="108"/>
      <c r="B576" s="108"/>
      <c r="C576" s="108"/>
      <c r="D576" s="123"/>
      <c r="E576" s="116"/>
      <c r="F576" s="116"/>
      <c r="G576" s="116"/>
      <c r="H576" s="117"/>
      <c r="I576" s="112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</row>
    <row r="577" spans="1:21" ht="12.75" customHeight="1">
      <c r="A577" s="108"/>
      <c r="B577" s="108"/>
      <c r="C577" s="108"/>
      <c r="D577" s="123"/>
      <c r="E577" s="116"/>
      <c r="F577" s="116"/>
      <c r="G577" s="116"/>
      <c r="H577" s="117"/>
      <c r="I577" s="112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</row>
    <row r="578" spans="1:21" ht="12.75" customHeight="1">
      <c r="A578" s="108"/>
      <c r="B578" s="108"/>
      <c r="C578" s="108"/>
      <c r="D578" s="123"/>
      <c r="E578" s="116"/>
      <c r="F578" s="116"/>
      <c r="G578" s="116"/>
      <c r="H578" s="117"/>
      <c r="I578" s="112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</row>
    <row r="579" spans="1:21" ht="12.75" customHeight="1">
      <c r="A579" s="108"/>
      <c r="B579" s="108"/>
      <c r="C579" s="108"/>
      <c r="D579" s="123"/>
      <c r="E579" s="116"/>
      <c r="F579" s="116"/>
      <c r="G579" s="116"/>
      <c r="H579" s="117"/>
      <c r="I579" s="112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</row>
    <row r="580" spans="1:21" ht="12.75" customHeight="1">
      <c r="A580" s="108"/>
      <c r="B580" s="108"/>
      <c r="C580" s="108"/>
      <c r="D580" s="123"/>
      <c r="E580" s="116"/>
      <c r="F580" s="116"/>
      <c r="G580" s="116"/>
      <c r="H580" s="117"/>
      <c r="I580" s="112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</row>
    <row r="581" spans="1:21" ht="12.75" customHeight="1">
      <c r="A581" s="108"/>
      <c r="B581" s="108"/>
      <c r="C581" s="108"/>
      <c r="D581" s="123"/>
      <c r="E581" s="116"/>
      <c r="F581" s="116"/>
      <c r="G581" s="116"/>
      <c r="H581" s="117"/>
      <c r="I581" s="112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</row>
    <row r="582" spans="1:21" ht="12.75" customHeight="1">
      <c r="A582" s="108"/>
      <c r="B582" s="108"/>
      <c r="C582" s="108"/>
      <c r="D582" s="123"/>
      <c r="E582" s="116"/>
      <c r="F582" s="116"/>
      <c r="G582" s="116"/>
      <c r="H582" s="117"/>
      <c r="I582" s="112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</row>
    <row r="583" spans="1:21" ht="12.75" customHeight="1">
      <c r="A583" s="108"/>
      <c r="B583" s="108"/>
      <c r="C583" s="108"/>
      <c r="D583" s="123"/>
      <c r="E583" s="116"/>
      <c r="F583" s="116"/>
      <c r="G583" s="116"/>
      <c r="H583" s="117"/>
      <c r="I583" s="112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</row>
    <row r="584" spans="1:21" ht="12.75" customHeight="1">
      <c r="A584" s="108"/>
      <c r="B584" s="108"/>
      <c r="C584" s="108"/>
      <c r="D584" s="123"/>
      <c r="E584" s="116"/>
      <c r="F584" s="116"/>
      <c r="G584" s="116"/>
      <c r="H584" s="117"/>
      <c r="I584" s="112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</row>
    <row r="585" spans="1:21" ht="12.75" customHeight="1">
      <c r="A585" s="108"/>
      <c r="B585" s="108"/>
      <c r="C585" s="108"/>
      <c r="D585" s="123"/>
      <c r="E585" s="116"/>
      <c r="F585" s="116"/>
      <c r="G585" s="116"/>
      <c r="H585" s="117"/>
      <c r="I585" s="112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</row>
    <row r="586" spans="1:21" ht="12.75" customHeight="1">
      <c r="A586" s="108"/>
      <c r="B586" s="108"/>
      <c r="C586" s="108"/>
      <c r="D586" s="123"/>
      <c r="E586" s="116"/>
      <c r="F586" s="116"/>
      <c r="G586" s="116"/>
      <c r="H586" s="117"/>
      <c r="I586" s="112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</row>
    <row r="587" spans="1:21" ht="12.75" customHeight="1">
      <c r="A587" s="108"/>
      <c r="B587" s="108"/>
      <c r="C587" s="108"/>
      <c r="D587" s="123"/>
      <c r="E587" s="116"/>
      <c r="F587" s="116"/>
      <c r="G587" s="116"/>
      <c r="H587" s="117"/>
      <c r="I587" s="112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</row>
    <row r="588" spans="1:21" ht="12.75" customHeight="1">
      <c r="A588" s="108"/>
      <c r="B588" s="108"/>
      <c r="C588" s="108"/>
      <c r="D588" s="123"/>
      <c r="E588" s="116"/>
      <c r="F588" s="116"/>
      <c r="G588" s="116"/>
      <c r="H588" s="117"/>
      <c r="I588" s="112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</row>
    <row r="589" spans="1:21" ht="12.75" customHeight="1">
      <c r="A589" s="108"/>
      <c r="B589" s="108"/>
      <c r="C589" s="108"/>
      <c r="D589" s="123"/>
      <c r="E589" s="116"/>
      <c r="F589" s="116"/>
      <c r="G589" s="116"/>
      <c r="H589" s="117"/>
      <c r="I589" s="112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</row>
    <row r="590" spans="1:21" ht="12.75" customHeight="1">
      <c r="A590" s="108"/>
      <c r="B590" s="108"/>
      <c r="C590" s="108"/>
      <c r="D590" s="123"/>
      <c r="E590" s="116"/>
      <c r="F590" s="116"/>
      <c r="G590" s="116"/>
      <c r="H590" s="117"/>
      <c r="I590" s="112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</row>
    <row r="591" spans="1:21" ht="12.75" customHeight="1">
      <c r="A591" s="108"/>
      <c r="B591" s="108"/>
      <c r="C591" s="108"/>
      <c r="D591" s="123"/>
      <c r="E591" s="116"/>
      <c r="F591" s="116"/>
      <c r="G591" s="116"/>
      <c r="H591" s="117"/>
      <c r="I591" s="112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</row>
    <row r="592" spans="1:21" ht="12.75" customHeight="1">
      <c r="A592" s="108"/>
      <c r="B592" s="108"/>
      <c r="C592" s="108"/>
      <c r="D592" s="123"/>
      <c r="E592" s="116"/>
      <c r="F592" s="116"/>
      <c r="G592" s="116"/>
      <c r="H592" s="117"/>
      <c r="I592" s="112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</row>
    <row r="593" spans="1:21" ht="12.75" customHeight="1">
      <c r="A593" s="108"/>
      <c r="B593" s="108"/>
      <c r="C593" s="108"/>
      <c r="D593" s="123"/>
      <c r="E593" s="116"/>
      <c r="F593" s="116"/>
      <c r="G593" s="116"/>
      <c r="H593" s="117"/>
      <c r="I593" s="112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</row>
    <row r="594" spans="1:21" ht="12.75" customHeight="1">
      <c r="A594" s="108"/>
      <c r="B594" s="108"/>
      <c r="C594" s="108"/>
      <c r="D594" s="123"/>
      <c r="E594" s="116"/>
      <c r="F594" s="116"/>
      <c r="G594" s="116"/>
      <c r="H594" s="117"/>
      <c r="I594" s="112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</row>
    <row r="595" spans="1:21" ht="12.75" customHeight="1">
      <c r="A595" s="108"/>
      <c r="B595" s="108"/>
      <c r="C595" s="108"/>
      <c r="D595" s="123"/>
      <c r="E595" s="116"/>
      <c r="F595" s="116"/>
      <c r="G595" s="116"/>
      <c r="H595" s="117"/>
      <c r="I595" s="112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</row>
    <row r="596" spans="1:21" ht="12.75" customHeight="1">
      <c r="A596" s="108"/>
      <c r="B596" s="108"/>
      <c r="C596" s="108"/>
      <c r="D596" s="123"/>
      <c r="E596" s="116"/>
      <c r="F596" s="116"/>
      <c r="G596" s="116"/>
      <c r="H596" s="117"/>
      <c r="I596" s="112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</row>
    <row r="597" spans="1:21" ht="12.75" customHeight="1">
      <c r="A597" s="108"/>
      <c r="B597" s="108"/>
      <c r="C597" s="108"/>
      <c r="D597" s="123"/>
      <c r="E597" s="116"/>
      <c r="F597" s="116"/>
      <c r="G597" s="116"/>
      <c r="H597" s="117"/>
      <c r="I597" s="112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</row>
    <row r="598" spans="1:21" ht="12.75" customHeight="1">
      <c r="A598" s="108"/>
      <c r="B598" s="108"/>
      <c r="C598" s="108"/>
      <c r="D598" s="123"/>
      <c r="E598" s="116"/>
      <c r="F598" s="116"/>
      <c r="G598" s="116"/>
      <c r="H598" s="117"/>
      <c r="I598" s="112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</row>
    <row r="599" spans="1:21" ht="12.75" customHeight="1">
      <c r="A599" s="108"/>
      <c r="B599" s="108"/>
      <c r="C599" s="108"/>
      <c r="D599" s="123"/>
      <c r="E599" s="116"/>
      <c r="F599" s="116"/>
      <c r="G599" s="116"/>
      <c r="H599" s="117"/>
      <c r="I599" s="112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</row>
    <row r="600" spans="1:21" ht="12.75" customHeight="1">
      <c r="A600" s="108"/>
      <c r="B600" s="108"/>
      <c r="C600" s="108"/>
      <c r="D600" s="123"/>
      <c r="E600" s="116"/>
      <c r="F600" s="116"/>
      <c r="G600" s="116"/>
      <c r="H600" s="117"/>
      <c r="I600" s="112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</row>
    <row r="601" spans="1:21" ht="12.75" customHeight="1">
      <c r="A601" s="108"/>
      <c r="B601" s="108"/>
      <c r="C601" s="108"/>
      <c r="D601" s="123"/>
      <c r="E601" s="116"/>
      <c r="F601" s="116"/>
      <c r="G601" s="116"/>
      <c r="H601" s="117"/>
      <c r="I601" s="112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</row>
    <row r="602" spans="1:21" ht="12.75" customHeight="1">
      <c r="A602" s="108"/>
      <c r="B602" s="108"/>
      <c r="C602" s="108"/>
      <c r="D602" s="123"/>
      <c r="E602" s="116"/>
      <c r="F602" s="116"/>
      <c r="G602" s="116"/>
      <c r="H602" s="117"/>
      <c r="I602" s="112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</row>
    <row r="603" spans="1:21" ht="12.75" customHeight="1">
      <c r="A603" s="108"/>
      <c r="B603" s="108"/>
      <c r="C603" s="108"/>
      <c r="D603" s="123"/>
      <c r="E603" s="116"/>
      <c r="F603" s="116"/>
      <c r="G603" s="116"/>
      <c r="H603" s="117"/>
      <c r="I603" s="112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</row>
    <row r="604" spans="1:21" ht="12.75" customHeight="1">
      <c r="A604" s="108"/>
      <c r="B604" s="108"/>
      <c r="C604" s="108"/>
      <c r="D604" s="123"/>
      <c r="E604" s="116"/>
      <c r="F604" s="116"/>
      <c r="G604" s="116"/>
      <c r="H604" s="117"/>
      <c r="I604" s="112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</row>
    <row r="605" spans="1:21" ht="12.75" customHeight="1">
      <c r="A605" s="108"/>
      <c r="B605" s="108"/>
      <c r="C605" s="108"/>
      <c r="D605" s="123"/>
      <c r="E605" s="116"/>
      <c r="F605" s="116"/>
      <c r="G605" s="116"/>
      <c r="H605" s="117"/>
      <c r="I605" s="112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</row>
    <row r="606" spans="1:21" ht="12.75" customHeight="1">
      <c r="A606" s="108"/>
      <c r="B606" s="108"/>
      <c r="C606" s="108"/>
      <c r="D606" s="123"/>
      <c r="E606" s="116"/>
      <c r="F606" s="116"/>
      <c r="G606" s="116"/>
      <c r="H606" s="117"/>
      <c r="I606" s="112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</row>
    <row r="607" spans="1:21" ht="12.75" customHeight="1">
      <c r="A607" s="108"/>
      <c r="B607" s="108"/>
      <c r="C607" s="108"/>
      <c r="D607" s="123"/>
      <c r="E607" s="116"/>
      <c r="F607" s="116"/>
      <c r="G607" s="116"/>
      <c r="H607" s="117"/>
      <c r="I607" s="112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</row>
    <row r="608" spans="1:21" ht="12.75" customHeight="1">
      <c r="A608" s="108"/>
      <c r="B608" s="108"/>
      <c r="C608" s="108"/>
      <c r="D608" s="123"/>
      <c r="E608" s="116"/>
      <c r="F608" s="116"/>
      <c r="G608" s="116"/>
      <c r="H608" s="117"/>
      <c r="I608" s="112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</row>
    <row r="609" spans="1:21" ht="12.75" customHeight="1">
      <c r="A609" s="108"/>
      <c r="B609" s="108"/>
      <c r="C609" s="108"/>
      <c r="D609" s="123"/>
      <c r="E609" s="116"/>
      <c r="F609" s="116"/>
      <c r="G609" s="116"/>
      <c r="H609" s="117"/>
      <c r="I609" s="112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</row>
    <row r="610" spans="1:21" ht="12.75" customHeight="1">
      <c r="A610" s="108"/>
      <c r="B610" s="108"/>
      <c r="C610" s="108"/>
      <c r="D610" s="123"/>
      <c r="E610" s="116"/>
      <c r="F610" s="116"/>
      <c r="G610" s="116"/>
      <c r="H610" s="117"/>
      <c r="I610" s="112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</row>
    <row r="611" spans="1:21" ht="12.75" customHeight="1">
      <c r="A611" s="108"/>
      <c r="B611" s="108"/>
      <c r="C611" s="108"/>
      <c r="D611" s="123"/>
      <c r="E611" s="116"/>
      <c r="F611" s="116"/>
      <c r="G611" s="116"/>
      <c r="H611" s="117"/>
      <c r="I611" s="112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</row>
    <row r="612" spans="1:21" ht="12.75" customHeight="1">
      <c r="A612" s="108"/>
      <c r="B612" s="108"/>
      <c r="C612" s="108"/>
      <c r="D612" s="123"/>
      <c r="E612" s="116"/>
      <c r="F612" s="116"/>
      <c r="G612" s="116"/>
      <c r="H612" s="117"/>
      <c r="I612" s="112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</row>
    <row r="613" spans="1:21" ht="12.75" customHeight="1">
      <c r="A613" s="108"/>
      <c r="B613" s="108"/>
      <c r="C613" s="108"/>
      <c r="D613" s="123"/>
      <c r="E613" s="116"/>
      <c r="F613" s="116"/>
      <c r="G613" s="116"/>
      <c r="H613" s="117"/>
      <c r="I613" s="112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</row>
    <row r="614" spans="1:21" ht="12.75" customHeight="1">
      <c r="A614" s="108"/>
      <c r="B614" s="108"/>
      <c r="C614" s="108"/>
      <c r="D614" s="123"/>
      <c r="E614" s="116"/>
      <c r="F614" s="116"/>
      <c r="G614" s="116"/>
      <c r="H614" s="117"/>
      <c r="I614" s="112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</row>
    <row r="615" spans="1:21" ht="12.75" customHeight="1">
      <c r="A615" s="108"/>
      <c r="B615" s="108"/>
      <c r="C615" s="108"/>
      <c r="D615" s="123"/>
      <c r="E615" s="116"/>
      <c r="F615" s="116"/>
      <c r="G615" s="116"/>
      <c r="H615" s="117"/>
      <c r="I615" s="112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</row>
    <row r="616" spans="1:21" ht="12.75" customHeight="1">
      <c r="A616" s="108"/>
      <c r="B616" s="108"/>
      <c r="C616" s="108"/>
      <c r="D616" s="123"/>
      <c r="E616" s="116"/>
      <c r="F616" s="116"/>
      <c r="G616" s="116"/>
      <c r="H616" s="117"/>
      <c r="I616" s="112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</row>
    <row r="617" spans="1:21" ht="12.75" customHeight="1">
      <c r="A617" s="108"/>
      <c r="B617" s="108"/>
      <c r="C617" s="108"/>
      <c r="D617" s="123"/>
      <c r="E617" s="116"/>
      <c r="F617" s="116"/>
      <c r="G617" s="116"/>
      <c r="H617" s="117"/>
      <c r="I617" s="112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</row>
    <row r="618" spans="1:21" ht="12.75" customHeight="1">
      <c r="A618" s="108"/>
      <c r="B618" s="108"/>
      <c r="C618" s="108"/>
      <c r="D618" s="123"/>
      <c r="E618" s="116"/>
      <c r="F618" s="116"/>
      <c r="G618" s="116"/>
      <c r="H618" s="117"/>
      <c r="I618" s="112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</row>
    <row r="619" spans="1:21" ht="12.75" customHeight="1">
      <c r="A619" s="108"/>
      <c r="B619" s="108"/>
      <c r="C619" s="108"/>
      <c r="D619" s="123"/>
      <c r="E619" s="116"/>
      <c r="F619" s="116"/>
      <c r="G619" s="116"/>
      <c r="H619" s="117"/>
      <c r="I619" s="112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</row>
    <row r="620" spans="1:21" ht="12.75" customHeight="1">
      <c r="A620" s="108"/>
      <c r="B620" s="108"/>
      <c r="C620" s="108"/>
      <c r="D620" s="123"/>
      <c r="E620" s="116"/>
      <c r="F620" s="116"/>
      <c r="G620" s="116"/>
      <c r="H620" s="117"/>
      <c r="I620" s="112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</row>
    <row r="621" spans="1:21" ht="12.75" customHeight="1">
      <c r="A621" s="108"/>
      <c r="B621" s="108"/>
      <c r="C621" s="108"/>
      <c r="D621" s="123"/>
      <c r="E621" s="116"/>
      <c r="F621" s="116"/>
      <c r="G621" s="116"/>
      <c r="H621" s="117"/>
      <c r="I621" s="112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</row>
    <row r="622" spans="1:21" ht="12.75" customHeight="1">
      <c r="A622" s="108"/>
      <c r="B622" s="108"/>
      <c r="C622" s="108"/>
      <c r="D622" s="123"/>
      <c r="E622" s="116"/>
      <c r="F622" s="116"/>
      <c r="G622" s="116"/>
      <c r="H622" s="117"/>
      <c r="I622" s="112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</row>
    <row r="623" spans="1:21" ht="12.75" customHeight="1">
      <c r="A623" s="108"/>
      <c r="B623" s="108"/>
      <c r="C623" s="108"/>
      <c r="D623" s="123"/>
      <c r="E623" s="116"/>
      <c r="F623" s="116"/>
      <c r="G623" s="116"/>
      <c r="H623" s="117"/>
      <c r="I623" s="112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</row>
    <row r="624" spans="1:21" ht="12.75" customHeight="1">
      <c r="A624" s="108"/>
      <c r="B624" s="108"/>
      <c r="C624" s="108"/>
      <c r="D624" s="123"/>
      <c r="E624" s="116"/>
      <c r="F624" s="116"/>
      <c r="G624" s="116"/>
      <c r="H624" s="117"/>
      <c r="I624" s="112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</row>
    <row r="625" spans="1:21" ht="12.75" customHeight="1">
      <c r="A625" s="108"/>
      <c r="B625" s="108"/>
      <c r="C625" s="108"/>
      <c r="D625" s="123"/>
      <c r="E625" s="116"/>
      <c r="F625" s="116"/>
      <c r="G625" s="116"/>
      <c r="H625" s="117"/>
      <c r="I625" s="112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</row>
    <row r="626" spans="1:21" ht="12.75" customHeight="1">
      <c r="A626" s="108"/>
      <c r="B626" s="108"/>
      <c r="C626" s="108"/>
      <c r="D626" s="123"/>
      <c r="E626" s="116"/>
      <c r="F626" s="116"/>
      <c r="G626" s="116"/>
      <c r="H626" s="117"/>
      <c r="I626" s="112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</row>
    <row r="627" spans="1:21" ht="12.75" customHeight="1">
      <c r="A627" s="108"/>
      <c r="B627" s="108"/>
      <c r="C627" s="108"/>
      <c r="D627" s="123"/>
      <c r="E627" s="116"/>
      <c r="F627" s="116"/>
      <c r="G627" s="116"/>
      <c r="H627" s="117"/>
      <c r="I627" s="112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</row>
    <row r="628" spans="1:21" ht="12.75" customHeight="1">
      <c r="A628" s="108"/>
      <c r="B628" s="108"/>
      <c r="C628" s="108"/>
      <c r="D628" s="123"/>
      <c r="E628" s="116"/>
      <c r="F628" s="116"/>
      <c r="G628" s="116"/>
      <c r="H628" s="117"/>
      <c r="I628" s="112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</row>
    <row r="629" spans="1:21" ht="12.75" customHeight="1">
      <c r="A629" s="108"/>
      <c r="B629" s="108"/>
      <c r="C629" s="108"/>
      <c r="D629" s="123"/>
      <c r="E629" s="116"/>
      <c r="F629" s="116"/>
      <c r="G629" s="116"/>
      <c r="H629" s="117"/>
      <c r="I629" s="112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</row>
    <row r="630" spans="1:21" ht="12.75" customHeight="1">
      <c r="A630" s="108"/>
      <c r="B630" s="108"/>
      <c r="C630" s="108"/>
      <c r="D630" s="123"/>
      <c r="E630" s="116"/>
      <c r="F630" s="116"/>
      <c r="G630" s="116"/>
      <c r="H630" s="117"/>
      <c r="I630" s="112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</row>
    <row r="631" spans="1:21" ht="12.75" customHeight="1">
      <c r="A631" s="108"/>
      <c r="B631" s="108"/>
      <c r="C631" s="108"/>
      <c r="D631" s="123"/>
      <c r="E631" s="116"/>
      <c r="F631" s="116"/>
      <c r="G631" s="116"/>
      <c r="H631" s="117"/>
      <c r="I631" s="112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</row>
    <row r="632" spans="1:21" ht="12.75" customHeight="1">
      <c r="A632" s="108"/>
      <c r="B632" s="108"/>
      <c r="C632" s="108"/>
      <c r="D632" s="123"/>
      <c r="E632" s="116"/>
      <c r="F632" s="116"/>
      <c r="G632" s="116"/>
      <c r="H632" s="117"/>
      <c r="I632" s="112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</row>
    <row r="633" spans="1:21" ht="12.75" customHeight="1">
      <c r="A633" s="108"/>
      <c r="B633" s="108"/>
      <c r="C633" s="108"/>
      <c r="D633" s="123"/>
      <c r="E633" s="116"/>
      <c r="F633" s="116"/>
      <c r="G633" s="116"/>
      <c r="H633" s="117"/>
      <c r="I633" s="112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</row>
    <row r="634" spans="1:21" ht="12.75" customHeight="1">
      <c r="A634" s="108"/>
      <c r="B634" s="108"/>
      <c r="C634" s="108"/>
      <c r="D634" s="123"/>
      <c r="E634" s="116"/>
      <c r="F634" s="116"/>
      <c r="G634" s="116"/>
      <c r="H634" s="117"/>
      <c r="I634" s="112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</row>
    <row r="635" spans="1:21" ht="12.75" customHeight="1">
      <c r="A635" s="108"/>
      <c r="B635" s="108"/>
      <c r="C635" s="108"/>
      <c r="D635" s="123"/>
      <c r="E635" s="116"/>
      <c r="F635" s="116"/>
      <c r="G635" s="116"/>
      <c r="H635" s="117"/>
      <c r="I635" s="112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</row>
    <row r="636" spans="1:21" ht="12.75" customHeight="1">
      <c r="A636" s="108"/>
      <c r="B636" s="108"/>
      <c r="C636" s="108"/>
      <c r="D636" s="123"/>
      <c r="E636" s="116"/>
      <c r="F636" s="116"/>
      <c r="G636" s="116"/>
      <c r="H636" s="117"/>
      <c r="I636" s="112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</row>
    <row r="637" spans="1:21" ht="12.75" customHeight="1">
      <c r="A637" s="108"/>
      <c r="B637" s="108"/>
      <c r="C637" s="108"/>
      <c r="D637" s="123"/>
      <c r="E637" s="116"/>
      <c r="F637" s="116"/>
      <c r="G637" s="116"/>
      <c r="H637" s="117"/>
      <c r="I637" s="112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</row>
    <row r="638" spans="1:21" ht="12.75" customHeight="1">
      <c r="A638" s="108"/>
      <c r="B638" s="108"/>
      <c r="C638" s="108"/>
      <c r="D638" s="123"/>
      <c r="E638" s="116"/>
      <c r="F638" s="116"/>
      <c r="G638" s="116"/>
      <c r="H638" s="117"/>
      <c r="I638" s="112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</row>
    <row r="639" spans="1:21" ht="12.75" customHeight="1">
      <c r="A639" s="108"/>
      <c r="B639" s="108"/>
      <c r="C639" s="108"/>
      <c r="D639" s="123"/>
      <c r="E639" s="116"/>
      <c r="F639" s="116"/>
      <c r="G639" s="116"/>
      <c r="H639" s="117"/>
      <c r="I639" s="112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</row>
    <row r="640" spans="1:21" ht="12.75" customHeight="1">
      <c r="A640" s="108"/>
      <c r="B640" s="108"/>
      <c r="C640" s="108"/>
      <c r="D640" s="123"/>
      <c r="E640" s="116"/>
      <c r="F640" s="116"/>
      <c r="G640" s="116"/>
      <c r="H640" s="117"/>
      <c r="I640" s="112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</row>
    <row r="641" spans="1:21" ht="12.75" customHeight="1">
      <c r="A641" s="108"/>
      <c r="B641" s="108"/>
      <c r="C641" s="108"/>
      <c r="D641" s="123"/>
      <c r="E641" s="116"/>
      <c r="F641" s="116"/>
      <c r="G641" s="116"/>
      <c r="H641" s="117"/>
      <c r="I641" s="112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</row>
    <row r="642" spans="1:21" ht="12.75" customHeight="1">
      <c r="A642" s="108"/>
      <c r="B642" s="108"/>
      <c r="C642" s="108"/>
      <c r="D642" s="123"/>
      <c r="E642" s="116"/>
      <c r="F642" s="116"/>
      <c r="G642" s="116"/>
      <c r="H642" s="117"/>
      <c r="I642" s="112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</row>
    <row r="643" spans="1:21" ht="12.75" customHeight="1">
      <c r="A643" s="108"/>
      <c r="B643" s="108"/>
      <c r="C643" s="108"/>
      <c r="D643" s="123"/>
      <c r="E643" s="116"/>
      <c r="F643" s="116"/>
      <c r="G643" s="116"/>
      <c r="H643" s="117"/>
      <c r="I643" s="112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</row>
    <row r="644" spans="1:21" ht="12.75" customHeight="1">
      <c r="A644" s="108"/>
      <c r="B644" s="108"/>
      <c r="C644" s="108"/>
      <c r="D644" s="123"/>
      <c r="E644" s="116"/>
      <c r="F644" s="116"/>
      <c r="G644" s="116"/>
      <c r="H644" s="117"/>
      <c r="I644" s="112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</row>
    <row r="645" spans="1:21" ht="12.75" customHeight="1">
      <c r="A645" s="108"/>
      <c r="B645" s="108"/>
      <c r="C645" s="108"/>
      <c r="D645" s="123"/>
      <c r="E645" s="116"/>
      <c r="F645" s="116"/>
      <c r="G645" s="116"/>
      <c r="H645" s="117"/>
      <c r="I645" s="112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</row>
    <row r="646" spans="1:21" ht="12.75" customHeight="1">
      <c r="A646" s="108"/>
      <c r="B646" s="108"/>
      <c r="C646" s="108"/>
      <c r="D646" s="123"/>
      <c r="E646" s="116"/>
      <c r="F646" s="116"/>
      <c r="G646" s="116"/>
      <c r="H646" s="117"/>
      <c r="I646" s="112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</row>
    <row r="647" spans="1:21" ht="12.75" customHeight="1">
      <c r="A647" s="108"/>
      <c r="B647" s="108"/>
      <c r="C647" s="108"/>
      <c r="D647" s="123"/>
      <c r="E647" s="116"/>
      <c r="F647" s="116"/>
      <c r="G647" s="116"/>
      <c r="H647" s="117"/>
      <c r="I647" s="112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</row>
    <row r="648" spans="1:21" ht="12.75" customHeight="1">
      <c r="A648" s="108"/>
      <c r="B648" s="108"/>
      <c r="C648" s="108"/>
      <c r="D648" s="123"/>
      <c r="E648" s="116"/>
      <c r="F648" s="116"/>
      <c r="G648" s="116"/>
      <c r="H648" s="117"/>
      <c r="I648" s="112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</row>
    <row r="649" spans="1:21" ht="12.75" customHeight="1">
      <c r="A649" s="108"/>
      <c r="B649" s="108"/>
      <c r="C649" s="108"/>
      <c r="D649" s="123"/>
      <c r="E649" s="116"/>
      <c r="F649" s="116"/>
      <c r="G649" s="116"/>
      <c r="H649" s="117"/>
      <c r="I649" s="112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</row>
    <row r="650" spans="1:21" ht="12.75" customHeight="1">
      <c r="A650" s="108"/>
      <c r="B650" s="108"/>
      <c r="C650" s="108"/>
      <c r="D650" s="123"/>
      <c r="E650" s="116"/>
      <c r="F650" s="116"/>
      <c r="G650" s="116"/>
      <c r="H650" s="117"/>
      <c r="I650" s="112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</row>
    <row r="651" spans="1:21" ht="12.75" customHeight="1">
      <c r="A651" s="108"/>
      <c r="B651" s="108"/>
      <c r="C651" s="108"/>
      <c r="D651" s="123"/>
      <c r="E651" s="116"/>
      <c r="F651" s="116"/>
      <c r="G651" s="116"/>
      <c r="H651" s="117"/>
      <c r="I651" s="112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</row>
    <row r="652" spans="1:21" ht="12.75" customHeight="1">
      <c r="A652" s="108"/>
      <c r="B652" s="108"/>
      <c r="C652" s="108"/>
      <c r="D652" s="123"/>
      <c r="E652" s="116"/>
      <c r="F652" s="116"/>
      <c r="G652" s="116"/>
      <c r="H652" s="117"/>
      <c r="I652" s="112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</row>
    <row r="653" spans="1:21" ht="12.75" customHeight="1">
      <c r="A653" s="108"/>
      <c r="B653" s="108"/>
      <c r="C653" s="108"/>
      <c r="D653" s="123"/>
      <c r="E653" s="116"/>
      <c r="F653" s="116"/>
      <c r="G653" s="116"/>
      <c r="H653" s="117"/>
      <c r="I653" s="112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</row>
    <row r="654" spans="1:21" ht="12.75" customHeight="1">
      <c r="A654" s="108"/>
      <c r="B654" s="108"/>
      <c r="C654" s="108"/>
      <c r="D654" s="123"/>
      <c r="E654" s="116"/>
      <c r="F654" s="116"/>
      <c r="G654" s="116"/>
      <c r="H654" s="117"/>
      <c r="I654" s="112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</row>
    <row r="655" spans="1:21" ht="12.75" customHeight="1">
      <c r="A655" s="108"/>
      <c r="B655" s="108"/>
      <c r="C655" s="108"/>
      <c r="D655" s="123"/>
      <c r="E655" s="116"/>
      <c r="F655" s="116"/>
      <c r="G655" s="116"/>
      <c r="H655" s="117"/>
      <c r="I655" s="112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</row>
    <row r="656" spans="1:21" ht="12.75" customHeight="1">
      <c r="A656" s="108"/>
      <c r="B656" s="108"/>
      <c r="C656" s="108"/>
      <c r="D656" s="123"/>
      <c r="E656" s="116"/>
      <c r="F656" s="116"/>
      <c r="G656" s="116"/>
      <c r="H656" s="117"/>
      <c r="I656" s="112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</row>
    <row r="657" spans="1:21" ht="12.75" customHeight="1">
      <c r="A657" s="108"/>
      <c r="B657" s="108"/>
      <c r="C657" s="108"/>
      <c r="D657" s="123"/>
      <c r="E657" s="116"/>
      <c r="F657" s="116"/>
      <c r="G657" s="116"/>
      <c r="H657" s="117"/>
      <c r="I657" s="112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</row>
    <row r="658" spans="1:21" ht="12.75" customHeight="1">
      <c r="A658" s="108"/>
      <c r="B658" s="108"/>
      <c r="C658" s="108"/>
      <c r="D658" s="123"/>
      <c r="E658" s="116"/>
      <c r="F658" s="116"/>
      <c r="G658" s="116"/>
      <c r="H658" s="117"/>
      <c r="I658" s="112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</row>
    <row r="659" spans="1:21" ht="12.75" customHeight="1">
      <c r="A659" s="108"/>
      <c r="B659" s="108"/>
      <c r="C659" s="108"/>
      <c r="D659" s="123"/>
      <c r="E659" s="116"/>
      <c r="F659" s="116"/>
      <c r="G659" s="116"/>
      <c r="H659" s="117"/>
      <c r="I659" s="112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</row>
    <row r="660" spans="1:21" ht="12.75" customHeight="1">
      <c r="A660" s="108"/>
      <c r="B660" s="108"/>
      <c r="C660" s="108"/>
      <c r="D660" s="123"/>
      <c r="E660" s="116"/>
      <c r="F660" s="116"/>
      <c r="G660" s="116"/>
      <c r="H660" s="117"/>
      <c r="I660" s="112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</row>
    <row r="661" spans="1:21" ht="12.75" customHeight="1">
      <c r="A661" s="108"/>
      <c r="B661" s="108"/>
      <c r="C661" s="108"/>
      <c r="D661" s="123"/>
      <c r="E661" s="116"/>
      <c r="F661" s="116"/>
      <c r="G661" s="116"/>
      <c r="H661" s="117"/>
      <c r="I661" s="112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</row>
    <row r="662" spans="1:21" ht="12.75" customHeight="1">
      <c r="A662" s="108"/>
      <c r="B662" s="108"/>
      <c r="C662" s="108"/>
      <c r="D662" s="123"/>
      <c r="E662" s="116"/>
      <c r="F662" s="116"/>
      <c r="G662" s="116"/>
      <c r="H662" s="117"/>
      <c r="I662" s="112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</row>
    <row r="663" spans="1:21" ht="12.75" customHeight="1">
      <c r="A663" s="108"/>
      <c r="B663" s="108"/>
      <c r="C663" s="108"/>
      <c r="D663" s="123"/>
      <c r="E663" s="116"/>
      <c r="F663" s="116"/>
      <c r="G663" s="116"/>
      <c r="H663" s="117"/>
      <c r="I663" s="112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</row>
    <row r="664" spans="1:21" ht="12.75" customHeight="1">
      <c r="A664" s="108"/>
      <c r="B664" s="108"/>
      <c r="C664" s="108"/>
      <c r="D664" s="123"/>
      <c r="E664" s="116"/>
      <c r="F664" s="116"/>
      <c r="G664" s="116"/>
      <c r="H664" s="117"/>
      <c r="I664" s="112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</row>
    <row r="665" spans="1:21" ht="12.75" customHeight="1">
      <c r="A665" s="108"/>
      <c r="B665" s="108"/>
      <c r="C665" s="108"/>
      <c r="D665" s="123"/>
      <c r="E665" s="116"/>
      <c r="F665" s="116"/>
      <c r="G665" s="116"/>
      <c r="H665" s="117"/>
      <c r="I665" s="112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</row>
    <row r="666" spans="1:21" ht="12.75" customHeight="1">
      <c r="A666" s="108"/>
      <c r="B666" s="108"/>
      <c r="C666" s="108"/>
      <c r="D666" s="123"/>
      <c r="E666" s="116"/>
      <c r="F666" s="116"/>
      <c r="G666" s="116"/>
      <c r="H666" s="117"/>
      <c r="I666" s="112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</row>
    <row r="667" spans="1:21" ht="12.75" customHeight="1">
      <c r="A667" s="108"/>
      <c r="B667" s="108"/>
      <c r="C667" s="108"/>
      <c r="D667" s="123"/>
      <c r="E667" s="116"/>
      <c r="F667" s="116"/>
      <c r="G667" s="116"/>
      <c r="H667" s="117"/>
      <c r="I667" s="112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</row>
    <row r="668" spans="1:21" ht="12.75" customHeight="1">
      <c r="A668" s="108"/>
      <c r="B668" s="108"/>
      <c r="C668" s="108"/>
      <c r="D668" s="123"/>
      <c r="E668" s="116"/>
      <c r="F668" s="116"/>
      <c r="G668" s="116"/>
      <c r="H668" s="117"/>
      <c r="I668" s="112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</row>
    <row r="669" spans="1:21" ht="12.75" customHeight="1">
      <c r="A669" s="108"/>
      <c r="B669" s="108"/>
      <c r="C669" s="108"/>
      <c r="D669" s="123"/>
      <c r="E669" s="116"/>
      <c r="F669" s="116"/>
      <c r="G669" s="116"/>
      <c r="H669" s="117"/>
      <c r="I669" s="112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</row>
    <row r="670" spans="1:21" ht="12.75" customHeight="1">
      <c r="A670" s="108"/>
      <c r="B670" s="108"/>
      <c r="C670" s="108"/>
      <c r="D670" s="123"/>
      <c r="E670" s="116"/>
      <c r="F670" s="116"/>
      <c r="G670" s="116"/>
      <c r="H670" s="117"/>
      <c r="I670" s="112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</row>
    <row r="671" spans="1:21" ht="12.75" customHeight="1">
      <c r="A671" s="108"/>
      <c r="B671" s="108"/>
      <c r="C671" s="108"/>
      <c r="D671" s="123"/>
      <c r="E671" s="116"/>
      <c r="F671" s="116"/>
      <c r="G671" s="116"/>
      <c r="H671" s="117"/>
      <c r="I671" s="112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</row>
    <row r="672" spans="1:21" ht="12.75" customHeight="1">
      <c r="A672" s="108"/>
      <c r="B672" s="108"/>
      <c r="C672" s="108"/>
      <c r="D672" s="123"/>
      <c r="E672" s="116"/>
      <c r="F672" s="116"/>
      <c r="G672" s="116"/>
      <c r="H672" s="117"/>
      <c r="I672" s="112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</row>
    <row r="673" spans="1:21" ht="12.75" customHeight="1">
      <c r="A673" s="108"/>
      <c r="B673" s="108"/>
      <c r="C673" s="108"/>
      <c r="D673" s="123"/>
      <c r="E673" s="116"/>
      <c r="F673" s="116"/>
      <c r="G673" s="116"/>
      <c r="H673" s="117"/>
      <c r="I673" s="112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</row>
    <row r="674" spans="1:21" ht="12.75" customHeight="1">
      <c r="A674" s="108"/>
      <c r="B674" s="108"/>
      <c r="C674" s="108"/>
      <c r="D674" s="123"/>
      <c r="E674" s="116"/>
      <c r="F674" s="116"/>
      <c r="G674" s="116"/>
      <c r="H674" s="117"/>
      <c r="I674" s="112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</row>
    <row r="675" spans="1:21" ht="12.75" customHeight="1">
      <c r="A675" s="108"/>
      <c r="B675" s="108"/>
      <c r="C675" s="108"/>
      <c r="D675" s="123"/>
      <c r="E675" s="116"/>
      <c r="F675" s="116"/>
      <c r="G675" s="116"/>
      <c r="H675" s="117"/>
      <c r="I675" s="112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</row>
    <row r="676" spans="1:21" ht="12.75" customHeight="1">
      <c r="A676" s="108"/>
      <c r="B676" s="108"/>
      <c r="C676" s="108"/>
      <c r="D676" s="123"/>
      <c r="E676" s="116"/>
      <c r="F676" s="116"/>
      <c r="G676" s="116"/>
      <c r="H676" s="117"/>
      <c r="I676" s="112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</row>
    <row r="677" spans="1:21" ht="12.75" customHeight="1">
      <c r="A677" s="108"/>
      <c r="B677" s="108"/>
      <c r="C677" s="108"/>
      <c r="D677" s="123"/>
      <c r="E677" s="116"/>
      <c r="F677" s="116"/>
      <c r="G677" s="116"/>
      <c r="H677" s="117"/>
      <c r="I677" s="112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</row>
    <row r="678" spans="1:21" ht="12.75" customHeight="1">
      <c r="A678" s="108"/>
      <c r="B678" s="108"/>
      <c r="C678" s="108"/>
      <c r="D678" s="123"/>
      <c r="E678" s="116"/>
      <c r="F678" s="116"/>
      <c r="G678" s="116"/>
      <c r="H678" s="117"/>
      <c r="I678" s="112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</row>
    <row r="679" spans="1:21" ht="12.75" customHeight="1">
      <c r="A679" s="108"/>
      <c r="B679" s="108"/>
      <c r="C679" s="108"/>
      <c r="D679" s="123"/>
      <c r="E679" s="116"/>
      <c r="F679" s="116"/>
      <c r="G679" s="116"/>
      <c r="H679" s="117"/>
      <c r="I679" s="112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</row>
    <row r="680" spans="1:21" ht="12.75" customHeight="1">
      <c r="A680" s="108"/>
      <c r="B680" s="108"/>
      <c r="C680" s="108"/>
      <c r="D680" s="123"/>
      <c r="E680" s="116"/>
      <c r="F680" s="116"/>
      <c r="G680" s="116"/>
      <c r="H680" s="117"/>
      <c r="I680" s="112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</row>
    <row r="681" spans="1:21" ht="12.75" customHeight="1">
      <c r="A681" s="108"/>
      <c r="B681" s="108"/>
      <c r="C681" s="108"/>
      <c r="D681" s="123"/>
      <c r="E681" s="116"/>
      <c r="F681" s="116"/>
      <c r="G681" s="116"/>
      <c r="H681" s="117"/>
      <c r="I681" s="112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</row>
    <row r="682" spans="1:21" ht="12.75" customHeight="1">
      <c r="A682" s="108"/>
      <c r="B682" s="108"/>
      <c r="C682" s="108"/>
      <c r="D682" s="123"/>
      <c r="E682" s="116"/>
      <c r="F682" s="116"/>
      <c r="G682" s="116"/>
      <c r="H682" s="117"/>
      <c r="I682" s="112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</row>
    <row r="683" spans="1:21" ht="12.75" customHeight="1">
      <c r="A683" s="108"/>
      <c r="B683" s="108"/>
      <c r="C683" s="108"/>
      <c r="D683" s="123"/>
      <c r="E683" s="116"/>
      <c r="F683" s="116"/>
      <c r="G683" s="116"/>
      <c r="H683" s="117"/>
      <c r="I683" s="112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</row>
    <row r="684" spans="1:21" ht="12.75" customHeight="1">
      <c r="A684" s="108"/>
      <c r="B684" s="108"/>
      <c r="C684" s="108"/>
      <c r="D684" s="123"/>
      <c r="E684" s="116"/>
      <c r="F684" s="116"/>
      <c r="G684" s="116"/>
      <c r="H684" s="117"/>
      <c r="I684" s="112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</row>
    <row r="685" spans="1:21" ht="12.75" customHeight="1">
      <c r="A685" s="108"/>
      <c r="B685" s="108"/>
      <c r="C685" s="108"/>
      <c r="D685" s="123"/>
      <c r="E685" s="116"/>
      <c r="F685" s="116"/>
      <c r="G685" s="116"/>
      <c r="H685" s="117"/>
      <c r="I685" s="112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</row>
    <row r="686" spans="1:21" ht="12.75" customHeight="1">
      <c r="A686" s="108"/>
      <c r="B686" s="108"/>
      <c r="C686" s="108"/>
      <c r="D686" s="123"/>
      <c r="E686" s="116"/>
      <c r="F686" s="116"/>
      <c r="G686" s="116"/>
      <c r="H686" s="117"/>
      <c r="I686" s="112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</row>
    <row r="687" spans="1:21" ht="12.75" customHeight="1">
      <c r="A687" s="108"/>
      <c r="B687" s="108"/>
      <c r="C687" s="108"/>
      <c r="D687" s="123"/>
      <c r="E687" s="116"/>
      <c r="F687" s="116"/>
      <c r="G687" s="116"/>
      <c r="H687" s="117"/>
      <c r="I687" s="112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</row>
    <row r="688" spans="1:21" ht="12.75" customHeight="1">
      <c r="A688" s="108"/>
      <c r="B688" s="108"/>
      <c r="C688" s="108"/>
      <c r="D688" s="123"/>
      <c r="E688" s="116"/>
      <c r="F688" s="116"/>
      <c r="G688" s="116"/>
      <c r="H688" s="117"/>
      <c r="I688" s="112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</row>
    <row r="689" spans="1:21" ht="12.75" customHeight="1">
      <c r="A689" s="108"/>
      <c r="B689" s="108"/>
      <c r="C689" s="108"/>
      <c r="D689" s="123"/>
      <c r="E689" s="116"/>
      <c r="F689" s="116"/>
      <c r="G689" s="116"/>
      <c r="H689" s="117"/>
      <c r="I689" s="112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</row>
    <row r="690" spans="1:21" ht="12.75" customHeight="1">
      <c r="A690" s="108"/>
      <c r="B690" s="108"/>
      <c r="C690" s="108"/>
      <c r="D690" s="123"/>
      <c r="E690" s="116"/>
      <c r="F690" s="116"/>
      <c r="G690" s="116"/>
      <c r="H690" s="117"/>
      <c r="I690" s="112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</row>
    <row r="691" spans="1:21" ht="12.75" customHeight="1">
      <c r="A691" s="108"/>
      <c r="B691" s="108"/>
      <c r="C691" s="108"/>
      <c r="D691" s="123"/>
      <c r="E691" s="116"/>
      <c r="F691" s="116"/>
      <c r="G691" s="116"/>
      <c r="H691" s="117"/>
      <c r="I691" s="112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</row>
    <row r="692" spans="1:21" ht="12.75" customHeight="1">
      <c r="A692" s="108"/>
      <c r="B692" s="108"/>
      <c r="C692" s="108"/>
      <c r="D692" s="123"/>
      <c r="E692" s="116"/>
      <c r="F692" s="116"/>
      <c r="G692" s="116"/>
      <c r="H692" s="117"/>
      <c r="I692" s="112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</row>
    <row r="693" spans="1:21" ht="12.75" customHeight="1">
      <c r="A693" s="108"/>
      <c r="B693" s="108"/>
      <c r="C693" s="108"/>
      <c r="D693" s="123"/>
      <c r="E693" s="116"/>
      <c r="F693" s="116"/>
      <c r="G693" s="116"/>
      <c r="H693" s="117"/>
      <c r="I693" s="112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</row>
    <row r="694" spans="1:21" ht="12.75" customHeight="1">
      <c r="A694" s="108"/>
      <c r="B694" s="108"/>
      <c r="C694" s="108"/>
      <c r="D694" s="123"/>
      <c r="E694" s="116"/>
      <c r="F694" s="116"/>
      <c r="G694" s="116"/>
      <c r="H694" s="117"/>
      <c r="I694" s="112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</row>
    <row r="695" spans="1:21" ht="12.75" customHeight="1">
      <c r="A695" s="108"/>
      <c r="B695" s="108"/>
      <c r="C695" s="108"/>
      <c r="D695" s="123"/>
      <c r="E695" s="116"/>
      <c r="F695" s="116"/>
      <c r="G695" s="116"/>
      <c r="H695" s="117"/>
      <c r="I695" s="112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</row>
    <row r="696" spans="1:21" ht="12.75" customHeight="1">
      <c r="A696" s="108"/>
      <c r="B696" s="108"/>
      <c r="C696" s="108"/>
      <c r="D696" s="123"/>
      <c r="E696" s="116"/>
      <c r="F696" s="116"/>
      <c r="G696" s="116"/>
      <c r="H696" s="117"/>
      <c r="I696" s="112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</row>
    <row r="697" spans="1:21" ht="12.75" customHeight="1">
      <c r="A697" s="108"/>
      <c r="B697" s="108"/>
      <c r="C697" s="108"/>
      <c r="D697" s="123"/>
      <c r="E697" s="116"/>
      <c r="F697" s="116"/>
      <c r="G697" s="116"/>
      <c r="H697" s="117"/>
      <c r="I697" s="112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</row>
    <row r="698" spans="1:21" ht="12.75" customHeight="1">
      <c r="A698" s="108"/>
      <c r="B698" s="108"/>
      <c r="C698" s="108"/>
      <c r="D698" s="123"/>
      <c r="E698" s="116"/>
      <c r="F698" s="116"/>
      <c r="G698" s="116"/>
      <c r="H698" s="117"/>
      <c r="I698" s="112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</row>
    <row r="699" spans="1:21" ht="12.75" customHeight="1">
      <c r="A699" s="108"/>
      <c r="B699" s="108"/>
      <c r="C699" s="108"/>
      <c r="D699" s="123"/>
      <c r="E699" s="116"/>
      <c r="F699" s="116"/>
      <c r="G699" s="116"/>
      <c r="H699" s="117"/>
      <c r="I699" s="112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</row>
    <row r="700" spans="1:21" ht="12.75" customHeight="1">
      <c r="A700" s="108"/>
      <c r="B700" s="108"/>
      <c r="C700" s="108"/>
      <c r="D700" s="123"/>
      <c r="E700" s="116"/>
      <c r="F700" s="116"/>
      <c r="G700" s="116"/>
      <c r="H700" s="117"/>
      <c r="I700" s="112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</row>
    <row r="701" spans="1:21" ht="12.75" customHeight="1">
      <c r="A701" s="108"/>
      <c r="B701" s="108"/>
      <c r="C701" s="108"/>
      <c r="D701" s="123"/>
      <c r="E701" s="116"/>
      <c r="F701" s="116"/>
      <c r="G701" s="116"/>
      <c r="H701" s="117"/>
      <c r="I701" s="112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</row>
    <row r="702" spans="1:21" ht="12.75" customHeight="1">
      <c r="A702" s="108"/>
      <c r="B702" s="108"/>
      <c r="C702" s="108"/>
      <c r="D702" s="123"/>
      <c r="E702" s="116"/>
      <c r="F702" s="116"/>
      <c r="G702" s="116"/>
      <c r="H702" s="117"/>
      <c r="I702" s="112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</row>
    <row r="703" spans="1:21" ht="12.75" customHeight="1">
      <c r="A703" s="108"/>
      <c r="B703" s="108"/>
      <c r="C703" s="108"/>
      <c r="D703" s="123"/>
      <c r="E703" s="116"/>
      <c r="F703" s="116"/>
      <c r="G703" s="116"/>
      <c r="H703" s="117"/>
      <c r="I703" s="112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</row>
    <row r="704" spans="1:21" ht="12.75" customHeight="1">
      <c r="A704" s="108"/>
      <c r="B704" s="108"/>
      <c r="C704" s="108"/>
      <c r="D704" s="123"/>
      <c r="E704" s="116"/>
      <c r="F704" s="116"/>
      <c r="G704" s="116"/>
      <c r="H704" s="117"/>
      <c r="I704" s="112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</row>
    <row r="705" spans="1:21" ht="12.75" customHeight="1">
      <c r="A705" s="108"/>
      <c r="B705" s="108"/>
      <c r="C705" s="108"/>
      <c r="D705" s="123"/>
      <c r="E705" s="116"/>
      <c r="F705" s="116"/>
      <c r="G705" s="116"/>
      <c r="H705" s="117"/>
      <c r="I705" s="112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</row>
    <row r="706" spans="1:21" ht="12.75" customHeight="1">
      <c r="A706" s="108"/>
      <c r="B706" s="108"/>
      <c r="C706" s="108"/>
      <c r="D706" s="123"/>
      <c r="E706" s="116"/>
      <c r="F706" s="116"/>
      <c r="G706" s="116"/>
      <c r="H706" s="117"/>
      <c r="I706" s="112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</row>
    <row r="707" spans="1:21" ht="12.75" customHeight="1">
      <c r="A707" s="108"/>
      <c r="B707" s="108"/>
      <c r="C707" s="108"/>
      <c r="D707" s="123"/>
      <c r="E707" s="116"/>
      <c r="F707" s="116"/>
      <c r="G707" s="116"/>
      <c r="H707" s="117"/>
      <c r="I707" s="112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</row>
    <row r="708" spans="1:21" ht="12.75" customHeight="1">
      <c r="A708" s="108"/>
      <c r="B708" s="108"/>
      <c r="C708" s="108"/>
      <c r="D708" s="123"/>
      <c r="E708" s="116"/>
      <c r="F708" s="116"/>
      <c r="G708" s="116"/>
      <c r="H708" s="117"/>
      <c r="I708" s="112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</row>
    <row r="709" spans="1:21" ht="12.75" customHeight="1">
      <c r="A709" s="108"/>
      <c r="B709" s="108"/>
      <c r="C709" s="108"/>
      <c r="D709" s="123"/>
      <c r="E709" s="116"/>
      <c r="F709" s="116"/>
      <c r="G709" s="116"/>
      <c r="H709" s="117"/>
      <c r="I709" s="112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</row>
    <row r="710" spans="1:21" ht="12.75" customHeight="1">
      <c r="A710" s="108"/>
      <c r="B710" s="108"/>
      <c r="C710" s="108"/>
      <c r="D710" s="123"/>
      <c r="E710" s="116"/>
      <c r="F710" s="116"/>
      <c r="G710" s="116"/>
      <c r="H710" s="117"/>
      <c r="I710" s="112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</row>
    <row r="711" spans="1:21" ht="12.75" customHeight="1">
      <c r="A711" s="108"/>
      <c r="B711" s="108"/>
      <c r="C711" s="108"/>
      <c r="D711" s="123"/>
      <c r="E711" s="116"/>
      <c r="F711" s="116"/>
      <c r="G711" s="116"/>
      <c r="H711" s="117"/>
      <c r="I711" s="112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</row>
    <row r="712" spans="1:21" ht="12.75" customHeight="1">
      <c r="A712" s="108"/>
      <c r="B712" s="108"/>
      <c r="C712" s="108"/>
      <c r="D712" s="123"/>
      <c r="E712" s="116"/>
      <c r="F712" s="116"/>
      <c r="G712" s="116"/>
      <c r="H712" s="117"/>
      <c r="I712" s="112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</row>
    <row r="713" spans="1:21" ht="12.75" customHeight="1">
      <c r="A713" s="108"/>
      <c r="B713" s="108"/>
      <c r="C713" s="108"/>
      <c r="D713" s="123"/>
      <c r="E713" s="116"/>
      <c r="F713" s="116"/>
      <c r="G713" s="116"/>
      <c r="H713" s="117"/>
      <c r="I713" s="112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</row>
    <row r="714" spans="1:21" ht="12.75" customHeight="1">
      <c r="A714" s="108"/>
      <c r="B714" s="108"/>
      <c r="C714" s="108"/>
      <c r="D714" s="123"/>
      <c r="E714" s="116"/>
      <c r="F714" s="116"/>
      <c r="G714" s="116"/>
      <c r="H714" s="117"/>
      <c r="I714" s="112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</row>
    <row r="715" spans="1:21" ht="12.75" customHeight="1">
      <c r="A715" s="108"/>
      <c r="B715" s="108"/>
      <c r="C715" s="108"/>
      <c r="D715" s="123"/>
      <c r="E715" s="116"/>
      <c r="F715" s="116"/>
      <c r="G715" s="116"/>
      <c r="H715" s="117"/>
      <c r="I715" s="112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</row>
    <row r="716" spans="1:21" ht="12.75" customHeight="1">
      <c r="A716" s="108"/>
      <c r="B716" s="108"/>
      <c r="C716" s="108"/>
      <c r="D716" s="123"/>
      <c r="E716" s="116"/>
      <c r="F716" s="116"/>
      <c r="G716" s="116"/>
      <c r="H716" s="117"/>
      <c r="I716" s="112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</row>
    <row r="717" spans="1:21" ht="12.75" customHeight="1">
      <c r="A717" s="108"/>
      <c r="B717" s="108"/>
      <c r="C717" s="108"/>
      <c r="D717" s="123"/>
      <c r="E717" s="116"/>
      <c r="F717" s="116"/>
      <c r="G717" s="116"/>
      <c r="H717" s="117"/>
      <c r="I717" s="112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</row>
    <row r="718" spans="1:21" ht="12.75" customHeight="1">
      <c r="A718" s="108"/>
      <c r="B718" s="108"/>
      <c r="C718" s="108"/>
      <c r="D718" s="123"/>
      <c r="E718" s="116"/>
      <c r="F718" s="116"/>
      <c r="G718" s="116"/>
      <c r="H718" s="117"/>
      <c r="I718" s="112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</row>
    <row r="719" spans="1:21" ht="12.75" customHeight="1">
      <c r="A719" s="108"/>
      <c r="B719" s="108"/>
      <c r="C719" s="108"/>
      <c r="D719" s="123"/>
      <c r="E719" s="116"/>
      <c r="F719" s="116"/>
      <c r="G719" s="116"/>
      <c r="H719" s="117"/>
      <c r="I719" s="112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</row>
    <row r="720" spans="1:21" ht="12.75" customHeight="1">
      <c r="A720" s="108"/>
      <c r="B720" s="108"/>
      <c r="C720" s="108"/>
      <c r="D720" s="123"/>
      <c r="E720" s="116"/>
      <c r="F720" s="116"/>
      <c r="G720" s="116"/>
      <c r="H720" s="117"/>
      <c r="I720" s="112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</row>
    <row r="721" spans="1:21" ht="12.75" customHeight="1">
      <c r="A721" s="108"/>
      <c r="B721" s="108"/>
      <c r="C721" s="108"/>
      <c r="D721" s="123"/>
      <c r="E721" s="116"/>
      <c r="F721" s="116"/>
      <c r="G721" s="116"/>
      <c r="H721" s="117"/>
      <c r="I721" s="112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</row>
    <row r="722" spans="1:21" ht="12.75" customHeight="1">
      <c r="A722" s="108"/>
      <c r="B722" s="108"/>
      <c r="C722" s="108"/>
      <c r="D722" s="123"/>
      <c r="E722" s="116"/>
      <c r="F722" s="116"/>
      <c r="G722" s="116"/>
      <c r="H722" s="117"/>
      <c r="I722" s="112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</row>
    <row r="723" spans="1:21" ht="12.75" customHeight="1">
      <c r="A723" s="108"/>
      <c r="B723" s="108"/>
      <c r="C723" s="108"/>
      <c r="D723" s="123"/>
      <c r="E723" s="116"/>
      <c r="F723" s="116"/>
      <c r="G723" s="116"/>
      <c r="H723" s="117"/>
      <c r="I723" s="112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</row>
    <row r="724" spans="1:21" ht="12.75" customHeight="1">
      <c r="A724" s="108"/>
      <c r="B724" s="108"/>
      <c r="C724" s="108"/>
      <c r="D724" s="123"/>
      <c r="E724" s="116"/>
      <c r="F724" s="116"/>
      <c r="G724" s="116"/>
      <c r="H724" s="117"/>
      <c r="I724" s="112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</row>
    <row r="725" spans="1:21" ht="12.75" customHeight="1">
      <c r="A725" s="108"/>
      <c r="B725" s="108"/>
      <c r="C725" s="108"/>
      <c r="D725" s="123"/>
      <c r="E725" s="116"/>
      <c r="F725" s="116"/>
      <c r="G725" s="116"/>
      <c r="H725" s="117"/>
      <c r="I725" s="112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</row>
    <row r="726" spans="1:21" ht="12.75" customHeight="1">
      <c r="A726" s="108"/>
      <c r="B726" s="108"/>
      <c r="C726" s="108"/>
      <c r="D726" s="123"/>
      <c r="E726" s="116"/>
      <c r="F726" s="116"/>
      <c r="G726" s="116"/>
      <c r="H726" s="117"/>
      <c r="I726" s="112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</row>
    <row r="727" spans="1:21" ht="12.75" customHeight="1">
      <c r="A727" s="108"/>
      <c r="B727" s="108"/>
      <c r="C727" s="108"/>
      <c r="D727" s="123"/>
      <c r="E727" s="116"/>
      <c r="F727" s="116"/>
      <c r="G727" s="116"/>
      <c r="H727" s="117"/>
      <c r="I727" s="112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</row>
    <row r="728" spans="1:21" ht="12.75" customHeight="1">
      <c r="A728" s="108"/>
      <c r="B728" s="108"/>
      <c r="C728" s="108"/>
      <c r="D728" s="123"/>
      <c r="E728" s="116"/>
      <c r="F728" s="116"/>
      <c r="G728" s="116"/>
      <c r="H728" s="117"/>
      <c r="I728" s="112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</row>
    <row r="729" spans="1:21" ht="12.75" customHeight="1">
      <c r="A729" s="108"/>
      <c r="B729" s="108"/>
      <c r="C729" s="108"/>
      <c r="D729" s="123"/>
      <c r="E729" s="116"/>
      <c r="F729" s="116"/>
      <c r="G729" s="116"/>
      <c r="H729" s="117"/>
      <c r="I729" s="112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</row>
    <row r="730" spans="1:21" ht="12.75" customHeight="1">
      <c r="A730" s="108"/>
      <c r="B730" s="108"/>
      <c r="C730" s="108"/>
      <c r="D730" s="123"/>
      <c r="E730" s="116"/>
      <c r="F730" s="116"/>
      <c r="G730" s="116"/>
      <c r="H730" s="117"/>
      <c r="I730" s="112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</row>
    <row r="731" spans="1:21" ht="12.75" customHeight="1">
      <c r="A731" s="108"/>
      <c r="B731" s="108"/>
      <c r="C731" s="108"/>
      <c r="D731" s="123"/>
      <c r="E731" s="116"/>
      <c r="F731" s="116"/>
      <c r="G731" s="116"/>
      <c r="H731" s="117"/>
      <c r="I731" s="112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</row>
    <row r="732" spans="1:21" ht="12.75" customHeight="1">
      <c r="A732" s="108"/>
      <c r="B732" s="108"/>
      <c r="C732" s="108"/>
      <c r="D732" s="123"/>
      <c r="E732" s="116"/>
      <c r="F732" s="116"/>
      <c r="G732" s="116"/>
      <c r="H732" s="117"/>
      <c r="I732" s="112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</row>
    <row r="733" spans="1:21" ht="12.75" customHeight="1">
      <c r="A733" s="108"/>
      <c r="B733" s="108"/>
      <c r="C733" s="108"/>
      <c r="D733" s="123"/>
      <c r="E733" s="116"/>
      <c r="F733" s="116"/>
      <c r="G733" s="116"/>
      <c r="H733" s="117"/>
      <c r="I733" s="112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</row>
    <row r="734" spans="1:21" ht="12.75" customHeight="1">
      <c r="A734" s="108"/>
      <c r="B734" s="108"/>
      <c r="C734" s="108"/>
      <c r="D734" s="123"/>
      <c r="E734" s="116"/>
      <c r="F734" s="116"/>
      <c r="G734" s="116"/>
      <c r="H734" s="117"/>
      <c r="I734" s="112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</row>
    <row r="735" spans="1:21" ht="12.75" customHeight="1">
      <c r="A735" s="108"/>
      <c r="B735" s="108"/>
      <c r="C735" s="108"/>
      <c r="D735" s="123"/>
      <c r="E735" s="116"/>
      <c r="F735" s="116"/>
      <c r="G735" s="116"/>
      <c r="H735" s="117"/>
      <c r="I735" s="112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</row>
    <row r="736" spans="1:21" ht="12.75" customHeight="1">
      <c r="A736" s="108"/>
      <c r="B736" s="108"/>
      <c r="C736" s="108"/>
      <c r="D736" s="123"/>
      <c r="E736" s="116"/>
      <c r="F736" s="116"/>
      <c r="G736" s="116"/>
      <c r="H736" s="117"/>
      <c r="I736" s="112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</row>
    <row r="737" spans="1:21" ht="12.75" customHeight="1">
      <c r="A737" s="108"/>
      <c r="B737" s="108"/>
      <c r="C737" s="108"/>
      <c r="D737" s="123"/>
      <c r="E737" s="116"/>
      <c r="F737" s="116"/>
      <c r="G737" s="116"/>
      <c r="H737" s="117"/>
      <c r="I737" s="112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</row>
    <row r="738" spans="1:21" ht="12.75" customHeight="1">
      <c r="A738" s="108"/>
      <c r="B738" s="108"/>
      <c r="C738" s="108"/>
      <c r="D738" s="123"/>
      <c r="E738" s="116"/>
      <c r="F738" s="116"/>
      <c r="G738" s="116"/>
      <c r="H738" s="117"/>
      <c r="I738" s="112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</row>
    <row r="739" spans="1:21" ht="12.75" customHeight="1">
      <c r="A739" s="108"/>
      <c r="B739" s="108"/>
      <c r="C739" s="108"/>
      <c r="D739" s="123"/>
      <c r="E739" s="116"/>
      <c r="F739" s="116"/>
      <c r="G739" s="116"/>
      <c r="H739" s="117"/>
      <c r="I739" s="112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</row>
    <row r="740" spans="1:21" ht="12.75" customHeight="1">
      <c r="A740" s="108"/>
      <c r="B740" s="108"/>
      <c r="C740" s="108"/>
      <c r="D740" s="123"/>
      <c r="E740" s="116"/>
      <c r="F740" s="116"/>
      <c r="G740" s="116"/>
      <c r="H740" s="117"/>
      <c r="I740" s="112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</row>
    <row r="741" spans="1:21" ht="12.75" customHeight="1">
      <c r="A741" s="108"/>
      <c r="B741" s="108"/>
      <c r="C741" s="108"/>
      <c r="D741" s="123"/>
      <c r="E741" s="116"/>
      <c r="F741" s="116"/>
      <c r="G741" s="116"/>
      <c r="H741" s="117"/>
      <c r="I741" s="112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</row>
    <row r="742" spans="1:21" ht="12.75" customHeight="1">
      <c r="A742" s="108"/>
      <c r="B742" s="108"/>
      <c r="C742" s="108"/>
      <c r="D742" s="123"/>
      <c r="E742" s="116"/>
      <c r="F742" s="116"/>
      <c r="G742" s="116"/>
      <c r="H742" s="117"/>
      <c r="I742" s="112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</row>
    <row r="743" spans="1:21" ht="12.75" customHeight="1">
      <c r="A743" s="108"/>
      <c r="B743" s="108"/>
      <c r="C743" s="108"/>
      <c r="D743" s="123"/>
      <c r="E743" s="116"/>
      <c r="F743" s="116"/>
      <c r="G743" s="116"/>
      <c r="H743" s="117"/>
      <c r="I743" s="112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</row>
    <row r="744" spans="1:21" ht="12.75" customHeight="1">
      <c r="A744" s="108"/>
      <c r="B744" s="108"/>
      <c r="C744" s="108"/>
      <c r="D744" s="123"/>
      <c r="E744" s="116"/>
      <c r="F744" s="116"/>
      <c r="G744" s="116"/>
      <c r="H744" s="117"/>
      <c r="I744" s="112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</row>
    <row r="745" spans="1:21" ht="12.75" customHeight="1">
      <c r="A745" s="108"/>
      <c r="B745" s="108"/>
      <c r="C745" s="108"/>
      <c r="D745" s="123"/>
      <c r="E745" s="116"/>
      <c r="F745" s="116"/>
      <c r="G745" s="116"/>
      <c r="H745" s="117"/>
      <c r="I745" s="112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</row>
    <row r="746" spans="1:21" ht="12.75" customHeight="1">
      <c r="A746" s="108"/>
      <c r="B746" s="108"/>
      <c r="C746" s="108"/>
      <c r="D746" s="123"/>
      <c r="E746" s="116"/>
      <c r="F746" s="116"/>
      <c r="G746" s="116"/>
      <c r="H746" s="117"/>
      <c r="I746" s="112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</row>
    <row r="747" spans="1:21" ht="12.75" customHeight="1">
      <c r="A747" s="108"/>
      <c r="B747" s="108"/>
      <c r="C747" s="108"/>
      <c r="D747" s="123"/>
      <c r="E747" s="116"/>
      <c r="F747" s="116"/>
      <c r="G747" s="116"/>
      <c r="H747" s="117"/>
      <c r="I747" s="112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</row>
    <row r="748" spans="1:21" ht="12.75" customHeight="1">
      <c r="A748" s="108"/>
      <c r="B748" s="108"/>
      <c r="C748" s="108"/>
      <c r="D748" s="123"/>
      <c r="E748" s="116"/>
      <c r="F748" s="116"/>
      <c r="G748" s="116"/>
      <c r="H748" s="117"/>
      <c r="I748" s="112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</row>
    <row r="749" spans="1:21" ht="12.75" customHeight="1">
      <c r="A749" s="108"/>
      <c r="B749" s="108"/>
      <c r="C749" s="108"/>
      <c r="D749" s="123"/>
      <c r="E749" s="116"/>
      <c r="F749" s="116"/>
      <c r="G749" s="116"/>
      <c r="H749" s="117"/>
      <c r="I749" s="112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</row>
    <row r="750" spans="1:21" ht="12.75" customHeight="1">
      <c r="A750" s="108"/>
      <c r="B750" s="108"/>
      <c r="C750" s="108"/>
      <c r="D750" s="123"/>
      <c r="E750" s="116"/>
      <c r="F750" s="116"/>
      <c r="G750" s="116"/>
      <c r="H750" s="117"/>
      <c r="I750" s="112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</row>
    <row r="751" spans="1:21" ht="12.75" customHeight="1">
      <c r="A751" s="108"/>
      <c r="B751" s="108"/>
      <c r="C751" s="108"/>
      <c r="D751" s="123"/>
      <c r="E751" s="116"/>
      <c r="F751" s="116"/>
      <c r="G751" s="116"/>
      <c r="H751" s="117"/>
      <c r="I751" s="112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</row>
    <row r="752" spans="1:21" ht="12.75" customHeight="1">
      <c r="A752" s="108"/>
      <c r="B752" s="108"/>
      <c r="C752" s="108"/>
      <c r="D752" s="123"/>
      <c r="E752" s="116"/>
      <c r="F752" s="116"/>
      <c r="G752" s="116"/>
      <c r="H752" s="117"/>
      <c r="I752" s="112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</row>
    <row r="753" spans="1:21" ht="12.75" customHeight="1">
      <c r="A753" s="108"/>
      <c r="B753" s="108"/>
      <c r="C753" s="108"/>
      <c r="D753" s="123"/>
      <c r="E753" s="116"/>
      <c r="F753" s="116"/>
      <c r="G753" s="116"/>
      <c r="H753" s="117"/>
      <c r="I753" s="112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</row>
    <row r="754" spans="1:21" ht="12.75" customHeight="1">
      <c r="A754" s="108"/>
      <c r="B754" s="108"/>
      <c r="C754" s="108"/>
      <c r="D754" s="123"/>
      <c r="E754" s="116"/>
      <c r="F754" s="116"/>
      <c r="G754" s="116"/>
      <c r="H754" s="117"/>
      <c r="I754" s="112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</row>
    <row r="755" spans="1:21" ht="12.75" customHeight="1">
      <c r="A755" s="108"/>
      <c r="B755" s="108"/>
      <c r="C755" s="108"/>
      <c r="D755" s="123"/>
      <c r="E755" s="116"/>
      <c r="F755" s="116"/>
      <c r="G755" s="116"/>
      <c r="H755" s="117"/>
      <c r="I755" s="112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</row>
    <row r="756" spans="1:21" ht="12.75" customHeight="1">
      <c r="A756" s="108"/>
      <c r="B756" s="108"/>
      <c r="C756" s="108"/>
      <c r="D756" s="123"/>
      <c r="E756" s="116"/>
      <c r="F756" s="116"/>
      <c r="G756" s="116"/>
      <c r="H756" s="117"/>
      <c r="I756" s="112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</row>
    <row r="757" spans="1:21" ht="12.75" customHeight="1">
      <c r="A757" s="108"/>
      <c r="B757" s="108"/>
      <c r="C757" s="108"/>
      <c r="D757" s="123"/>
      <c r="E757" s="116"/>
      <c r="F757" s="116"/>
      <c r="G757" s="116"/>
      <c r="H757" s="117"/>
      <c r="I757" s="112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</row>
    <row r="758" spans="1:21" ht="12.75" customHeight="1">
      <c r="A758" s="108"/>
      <c r="B758" s="108"/>
      <c r="C758" s="108"/>
      <c r="D758" s="123"/>
      <c r="E758" s="116"/>
      <c r="F758" s="116"/>
      <c r="G758" s="116"/>
      <c r="H758" s="117"/>
      <c r="I758" s="112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</row>
    <row r="759" spans="1:21" ht="12.75" customHeight="1">
      <c r="A759" s="108"/>
      <c r="B759" s="108"/>
      <c r="C759" s="108"/>
      <c r="D759" s="123"/>
      <c r="E759" s="116"/>
      <c r="F759" s="116"/>
      <c r="G759" s="116"/>
      <c r="H759" s="117"/>
      <c r="I759" s="112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</row>
    <row r="760" spans="1:21" ht="12.75" customHeight="1">
      <c r="A760" s="108"/>
      <c r="B760" s="108"/>
      <c r="C760" s="108"/>
      <c r="D760" s="123"/>
      <c r="E760" s="116"/>
      <c r="F760" s="116"/>
      <c r="G760" s="116"/>
      <c r="H760" s="117"/>
      <c r="I760" s="112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</row>
    <row r="761" spans="1:21" ht="12.75" customHeight="1">
      <c r="A761" s="108"/>
      <c r="B761" s="108"/>
      <c r="C761" s="108"/>
      <c r="D761" s="123"/>
      <c r="E761" s="116"/>
      <c r="F761" s="116"/>
      <c r="G761" s="116"/>
      <c r="H761" s="117"/>
      <c r="I761" s="112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</row>
    <row r="762" spans="1:21" ht="12.75" customHeight="1">
      <c r="A762" s="108"/>
      <c r="B762" s="108"/>
      <c r="C762" s="108"/>
      <c r="D762" s="123"/>
      <c r="E762" s="116"/>
      <c r="F762" s="116"/>
      <c r="G762" s="116"/>
      <c r="H762" s="117"/>
      <c r="I762" s="112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</row>
    <row r="763" spans="1:21" ht="12.75" customHeight="1">
      <c r="A763" s="108"/>
      <c r="B763" s="108"/>
      <c r="C763" s="108"/>
      <c r="D763" s="123"/>
      <c r="E763" s="116"/>
      <c r="F763" s="116"/>
      <c r="G763" s="116"/>
      <c r="H763" s="117"/>
      <c r="I763" s="112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</row>
    <row r="764" spans="1:21" ht="12.75" customHeight="1">
      <c r="A764" s="108"/>
      <c r="B764" s="108"/>
      <c r="C764" s="108"/>
      <c r="D764" s="123"/>
      <c r="E764" s="116"/>
      <c r="F764" s="116"/>
      <c r="G764" s="116"/>
      <c r="H764" s="117"/>
      <c r="I764" s="112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</row>
    <row r="765" spans="1:21" ht="12.75" customHeight="1">
      <c r="A765" s="108"/>
      <c r="B765" s="108"/>
      <c r="C765" s="108"/>
      <c r="D765" s="123"/>
      <c r="E765" s="116"/>
      <c r="F765" s="116"/>
      <c r="G765" s="116"/>
      <c r="H765" s="117"/>
      <c r="I765" s="112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</row>
    <row r="766" spans="1:21" ht="12.75" customHeight="1">
      <c r="A766" s="108"/>
      <c r="B766" s="108"/>
      <c r="C766" s="108"/>
      <c r="D766" s="123"/>
      <c r="E766" s="116"/>
      <c r="F766" s="116"/>
      <c r="G766" s="116"/>
      <c r="H766" s="117"/>
      <c r="I766" s="112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</row>
    <row r="767" spans="1:21" ht="12.75" customHeight="1">
      <c r="A767" s="108"/>
      <c r="B767" s="108"/>
      <c r="C767" s="108"/>
      <c r="D767" s="123"/>
      <c r="E767" s="116"/>
      <c r="F767" s="116"/>
      <c r="G767" s="116"/>
      <c r="H767" s="117"/>
      <c r="I767" s="112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</row>
    <row r="768" spans="1:21" ht="12.75" customHeight="1">
      <c r="A768" s="108"/>
      <c r="B768" s="108"/>
      <c r="C768" s="108"/>
      <c r="D768" s="123"/>
      <c r="E768" s="116"/>
      <c r="F768" s="116"/>
      <c r="G768" s="116"/>
      <c r="H768" s="117"/>
      <c r="I768" s="112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</row>
    <row r="769" spans="1:21" ht="12.75" customHeight="1">
      <c r="A769" s="108"/>
      <c r="B769" s="108"/>
      <c r="C769" s="108"/>
      <c r="D769" s="123"/>
      <c r="E769" s="116"/>
      <c r="F769" s="116"/>
      <c r="G769" s="116"/>
      <c r="H769" s="117"/>
      <c r="I769" s="112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</row>
    <row r="770" spans="1:21" ht="12.75" customHeight="1">
      <c r="A770" s="108"/>
      <c r="B770" s="108"/>
      <c r="C770" s="108"/>
      <c r="D770" s="123"/>
      <c r="E770" s="116"/>
      <c r="F770" s="116"/>
      <c r="G770" s="116"/>
      <c r="H770" s="117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</row>
    <row r="771" spans="1:21" ht="12.75" customHeight="1">
      <c r="A771" s="108"/>
      <c r="B771" s="108"/>
      <c r="C771" s="108"/>
      <c r="D771" s="123"/>
      <c r="E771" s="116"/>
      <c r="F771" s="116"/>
      <c r="G771" s="116"/>
      <c r="H771" s="117"/>
      <c r="I771" s="112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</row>
    <row r="772" spans="1:21" ht="12.75" customHeight="1">
      <c r="A772" s="108"/>
      <c r="B772" s="108"/>
      <c r="C772" s="108"/>
      <c r="D772" s="123"/>
      <c r="E772" s="116"/>
      <c r="F772" s="116"/>
      <c r="G772" s="116"/>
      <c r="H772" s="117"/>
      <c r="I772" s="112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</row>
    <row r="773" spans="1:21" ht="12.75" customHeight="1">
      <c r="A773" s="108"/>
      <c r="B773" s="108"/>
      <c r="C773" s="108"/>
      <c r="D773" s="123"/>
      <c r="E773" s="116"/>
      <c r="F773" s="116"/>
      <c r="G773" s="116"/>
      <c r="H773" s="117"/>
      <c r="I773" s="112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</row>
    <row r="774" spans="1:21" ht="12.75" customHeight="1">
      <c r="A774" s="108"/>
      <c r="B774" s="108"/>
      <c r="C774" s="108"/>
      <c r="D774" s="123"/>
      <c r="E774" s="116"/>
      <c r="F774" s="116"/>
      <c r="G774" s="116"/>
      <c r="H774" s="117"/>
      <c r="I774" s="112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</row>
    <row r="775" spans="1:21" ht="12.75" customHeight="1">
      <c r="A775" s="108"/>
      <c r="B775" s="108"/>
      <c r="C775" s="108"/>
      <c r="D775" s="123"/>
      <c r="E775" s="116"/>
      <c r="F775" s="116"/>
      <c r="G775" s="116"/>
      <c r="H775" s="117"/>
      <c r="I775" s="112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</row>
    <row r="776" spans="1:21" ht="12.75" customHeight="1">
      <c r="A776" s="108"/>
      <c r="B776" s="108"/>
      <c r="C776" s="108"/>
      <c r="D776" s="123"/>
      <c r="E776" s="116"/>
      <c r="F776" s="116"/>
      <c r="G776" s="116"/>
      <c r="H776" s="117"/>
      <c r="I776" s="112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</row>
    <row r="777" spans="1:21" ht="12.75" customHeight="1">
      <c r="A777" s="108"/>
      <c r="B777" s="108"/>
      <c r="C777" s="108"/>
      <c r="D777" s="123"/>
      <c r="E777" s="116"/>
      <c r="F777" s="116"/>
      <c r="G777" s="116"/>
      <c r="H777" s="117"/>
      <c r="I777" s="112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</row>
    <row r="778" spans="1:21" ht="12.75" customHeight="1">
      <c r="A778" s="108"/>
      <c r="B778" s="108"/>
      <c r="C778" s="108"/>
      <c r="D778" s="123"/>
      <c r="E778" s="116"/>
      <c r="F778" s="116"/>
      <c r="G778" s="116"/>
      <c r="H778" s="117"/>
      <c r="I778" s="112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</row>
    <row r="779" spans="1:21" ht="12.75" customHeight="1">
      <c r="A779" s="108"/>
      <c r="B779" s="108"/>
      <c r="C779" s="108"/>
      <c r="D779" s="123"/>
      <c r="E779" s="116"/>
      <c r="F779" s="116"/>
      <c r="G779" s="116"/>
      <c r="H779" s="117"/>
      <c r="I779" s="112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</row>
    <row r="780" spans="1:21" ht="12.75" customHeight="1">
      <c r="A780" s="108"/>
      <c r="B780" s="108"/>
      <c r="C780" s="108"/>
      <c r="D780" s="123"/>
      <c r="E780" s="116"/>
      <c r="F780" s="116"/>
      <c r="G780" s="116"/>
      <c r="H780" s="117"/>
      <c r="I780" s="112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</row>
    <row r="781" spans="1:21" ht="12.75" customHeight="1">
      <c r="A781" s="108"/>
      <c r="B781" s="108"/>
      <c r="C781" s="108"/>
      <c r="D781" s="123"/>
      <c r="E781" s="116"/>
      <c r="F781" s="116"/>
      <c r="G781" s="116"/>
      <c r="H781" s="117"/>
      <c r="I781" s="112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</row>
    <row r="782" spans="1:21" ht="12.75" customHeight="1">
      <c r="A782" s="108"/>
      <c r="B782" s="108"/>
      <c r="C782" s="108"/>
      <c r="D782" s="123"/>
      <c r="E782" s="116"/>
      <c r="F782" s="116"/>
      <c r="G782" s="116"/>
      <c r="H782" s="117"/>
      <c r="I782" s="112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</row>
    <row r="783" spans="1:21" ht="12.75" customHeight="1">
      <c r="A783" s="108"/>
      <c r="B783" s="108"/>
      <c r="C783" s="108"/>
      <c r="D783" s="123"/>
      <c r="E783" s="116"/>
      <c r="F783" s="116"/>
      <c r="G783" s="116"/>
      <c r="H783" s="117"/>
      <c r="I783" s="112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</row>
    <row r="784" spans="1:21" ht="12.75" customHeight="1">
      <c r="A784" s="108"/>
      <c r="B784" s="108"/>
      <c r="C784" s="108"/>
      <c r="D784" s="123"/>
      <c r="E784" s="116"/>
      <c r="F784" s="116"/>
      <c r="G784" s="116"/>
      <c r="H784" s="117"/>
      <c r="I784" s="112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</row>
    <row r="785" spans="1:21" ht="12.75" customHeight="1">
      <c r="A785" s="108"/>
      <c r="B785" s="108"/>
      <c r="C785" s="108"/>
      <c r="D785" s="123"/>
      <c r="E785" s="116"/>
      <c r="F785" s="116"/>
      <c r="G785" s="116"/>
      <c r="H785" s="117"/>
      <c r="I785" s="112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</row>
    <row r="786" spans="1:21" ht="12.75" customHeight="1">
      <c r="A786" s="108"/>
      <c r="B786" s="108"/>
      <c r="C786" s="108"/>
      <c r="D786" s="123"/>
      <c r="E786" s="116"/>
      <c r="F786" s="116"/>
      <c r="G786" s="116"/>
      <c r="H786" s="117"/>
      <c r="I786" s="112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</row>
    <row r="787" spans="1:21" ht="12.75" customHeight="1">
      <c r="A787" s="108"/>
      <c r="B787" s="108"/>
      <c r="C787" s="108"/>
      <c r="D787" s="123"/>
      <c r="E787" s="116"/>
      <c r="F787" s="116"/>
      <c r="G787" s="116"/>
      <c r="H787" s="117"/>
      <c r="I787" s="112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</row>
    <row r="788" spans="1:21" ht="12.75" customHeight="1">
      <c r="A788" s="108"/>
      <c r="B788" s="108"/>
      <c r="C788" s="108"/>
      <c r="D788" s="123"/>
      <c r="E788" s="116"/>
      <c r="F788" s="116"/>
      <c r="G788" s="116"/>
      <c r="H788" s="117"/>
      <c r="I788" s="112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</row>
    <row r="789" spans="1:21" ht="12.75" customHeight="1">
      <c r="A789" s="108"/>
      <c r="B789" s="108"/>
      <c r="C789" s="108"/>
      <c r="D789" s="123"/>
      <c r="E789" s="116"/>
      <c r="F789" s="116"/>
      <c r="G789" s="116"/>
      <c r="H789" s="117"/>
      <c r="I789" s="112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</row>
    <row r="790" spans="1:21" ht="12.75" customHeight="1">
      <c r="A790" s="108"/>
      <c r="B790" s="108"/>
      <c r="C790" s="108"/>
      <c r="D790" s="123"/>
      <c r="E790" s="116"/>
      <c r="F790" s="116"/>
      <c r="G790" s="116"/>
      <c r="H790" s="117"/>
      <c r="I790" s="112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</row>
    <row r="791" spans="1:21" ht="12.75" customHeight="1">
      <c r="A791" s="108"/>
      <c r="B791" s="108"/>
      <c r="C791" s="108"/>
      <c r="D791" s="123"/>
      <c r="E791" s="116"/>
      <c r="F791" s="116"/>
      <c r="G791" s="116"/>
      <c r="H791" s="117"/>
      <c r="I791" s="112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</row>
    <row r="792" spans="1:21" ht="12.75" customHeight="1">
      <c r="A792" s="108"/>
      <c r="B792" s="108"/>
      <c r="C792" s="108"/>
      <c r="D792" s="123"/>
      <c r="E792" s="116"/>
      <c r="F792" s="116"/>
      <c r="G792" s="116"/>
      <c r="H792" s="117"/>
      <c r="I792" s="112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</row>
    <row r="793" spans="1:21" ht="12.75" customHeight="1">
      <c r="A793" s="108"/>
      <c r="B793" s="108"/>
      <c r="C793" s="108"/>
      <c r="D793" s="123"/>
      <c r="E793" s="116"/>
      <c r="F793" s="116"/>
      <c r="G793" s="116"/>
      <c r="H793" s="117"/>
      <c r="I793" s="112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</row>
    <row r="794" spans="1:21" ht="12.75" customHeight="1">
      <c r="A794" s="108"/>
      <c r="B794" s="108"/>
      <c r="C794" s="108"/>
      <c r="D794" s="123"/>
      <c r="E794" s="116"/>
      <c r="F794" s="116"/>
      <c r="G794" s="116"/>
      <c r="H794" s="117"/>
      <c r="I794" s="112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</row>
    <row r="795" spans="1:21" ht="12.75" customHeight="1">
      <c r="A795" s="108"/>
      <c r="B795" s="108"/>
      <c r="C795" s="108"/>
      <c r="D795" s="123"/>
      <c r="E795" s="116"/>
      <c r="F795" s="116"/>
      <c r="G795" s="116"/>
      <c r="H795" s="117"/>
      <c r="I795" s="112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</row>
    <row r="796" spans="1:21" ht="12.75" customHeight="1">
      <c r="A796" s="108"/>
      <c r="B796" s="108"/>
      <c r="C796" s="108"/>
      <c r="D796" s="123"/>
      <c r="E796" s="116"/>
      <c r="F796" s="116"/>
      <c r="G796" s="116"/>
      <c r="H796" s="117"/>
      <c r="I796" s="112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</row>
    <row r="797" spans="1:21" ht="12.75" customHeight="1">
      <c r="A797" s="108"/>
      <c r="B797" s="108"/>
      <c r="C797" s="108"/>
      <c r="D797" s="123"/>
      <c r="E797" s="116"/>
      <c r="F797" s="116"/>
      <c r="G797" s="116"/>
      <c r="H797" s="117"/>
      <c r="I797" s="112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</row>
    <row r="798" spans="1:21" ht="12.75" customHeight="1">
      <c r="A798" s="108"/>
      <c r="B798" s="108"/>
      <c r="C798" s="108"/>
      <c r="D798" s="123"/>
      <c r="E798" s="116"/>
      <c r="F798" s="116"/>
      <c r="G798" s="116"/>
      <c r="H798" s="117"/>
      <c r="I798" s="112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</row>
    <row r="799" spans="1:21" ht="12.75" customHeight="1">
      <c r="A799" s="108"/>
      <c r="B799" s="108"/>
      <c r="C799" s="108"/>
      <c r="D799" s="123"/>
      <c r="E799" s="116"/>
      <c r="F799" s="116"/>
      <c r="G799" s="116"/>
      <c r="H799" s="117"/>
      <c r="I799" s="112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</row>
    <row r="800" spans="1:21" ht="12.75" customHeight="1">
      <c r="A800" s="108"/>
      <c r="B800" s="108"/>
      <c r="C800" s="108"/>
      <c r="D800" s="123"/>
      <c r="E800" s="116"/>
      <c r="F800" s="116"/>
      <c r="G800" s="116"/>
      <c r="H800" s="117"/>
      <c r="I800" s="112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</row>
    <row r="801" spans="1:21" ht="12.75" customHeight="1">
      <c r="A801" s="108"/>
      <c r="B801" s="108"/>
      <c r="C801" s="108"/>
      <c r="D801" s="123"/>
      <c r="E801" s="116"/>
      <c r="F801" s="116"/>
      <c r="G801" s="116"/>
      <c r="H801" s="117"/>
      <c r="I801" s="112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</row>
    <row r="802" spans="1:21" ht="12.75" customHeight="1">
      <c r="A802" s="108"/>
      <c r="B802" s="108"/>
      <c r="C802" s="108"/>
      <c r="D802" s="123"/>
      <c r="E802" s="116"/>
      <c r="F802" s="116"/>
      <c r="G802" s="116"/>
      <c r="H802" s="117"/>
      <c r="I802" s="112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</row>
    <row r="803" spans="1:21" ht="12.75" customHeight="1">
      <c r="A803" s="108"/>
      <c r="B803" s="108"/>
      <c r="C803" s="108"/>
      <c r="D803" s="123"/>
      <c r="E803" s="116"/>
      <c r="F803" s="116"/>
      <c r="G803" s="116"/>
      <c r="H803" s="117"/>
      <c r="I803" s="112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</row>
    <row r="804" spans="1:21" ht="12.75" customHeight="1">
      <c r="A804" s="108"/>
      <c r="B804" s="108"/>
      <c r="C804" s="108"/>
      <c r="D804" s="123"/>
      <c r="E804" s="116"/>
      <c r="F804" s="116"/>
      <c r="G804" s="116"/>
      <c r="H804" s="117"/>
      <c r="I804" s="112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</row>
    <row r="805" spans="1:21" ht="12.75" customHeight="1">
      <c r="A805" s="108"/>
      <c r="B805" s="108"/>
      <c r="C805" s="108"/>
      <c r="D805" s="123"/>
      <c r="E805" s="116"/>
      <c r="F805" s="116"/>
      <c r="G805" s="116"/>
      <c r="H805" s="117"/>
      <c r="I805" s="112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</row>
    <row r="806" spans="1:21" ht="12.75" customHeight="1">
      <c r="A806" s="108"/>
      <c r="B806" s="108"/>
      <c r="C806" s="108"/>
      <c r="D806" s="123"/>
      <c r="E806" s="116"/>
      <c r="F806" s="116"/>
      <c r="G806" s="116"/>
      <c r="H806" s="117"/>
      <c r="I806" s="112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</row>
    <row r="807" spans="1:21" ht="12.75" customHeight="1">
      <c r="A807" s="108"/>
      <c r="B807" s="108"/>
      <c r="C807" s="108"/>
      <c r="D807" s="123"/>
      <c r="E807" s="116"/>
      <c r="F807" s="116"/>
      <c r="G807" s="116"/>
      <c r="H807" s="117"/>
      <c r="I807" s="112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</row>
    <row r="808" spans="1:21" ht="12.75" customHeight="1">
      <c r="A808" s="108"/>
      <c r="B808" s="108"/>
      <c r="C808" s="108"/>
      <c r="D808" s="123"/>
      <c r="E808" s="116"/>
      <c r="F808" s="116"/>
      <c r="G808" s="116"/>
      <c r="H808" s="117"/>
      <c r="I808" s="112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</row>
    <row r="809" spans="1:21" ht="12.75" customHeight="1">
      <c r="A809" s="108"/>
      <c r="B809" s="108"/>
      <c r="C809" s="108"/>
      <c r="D809" s="123"/>
      <c r="E809" s="116"/>
      <c r="F809" s="116"/>
      <c r="G809" s="116"/>
      <c r="H809" s="117"/>
      <c r="I809" s="112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</row>
    <row r="810" spans="1:21" ht="12.75" customHeight="1">
      <c r="A810" s="108"/>
      <c r="B810" s="108"/>
      <c r="C810" s="108"/>
      <c r="D810" s="123"/>
      <c r="E810" s="116"/>
      <c r="F810" s="116"/>
      <c r="G810" s="116"/>
      <c r="H810" s="117"/>
      <c r="I810" s="112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</row>
    <row r="811" spans="1:21" ht="12.75" customHeight="1">
      <c r="A811" s="108"/>
      <c r="B811" s="108"/>
      <c r="C811" s="108"/>
      <c r="D811" s="123"/>
      <c r="E811" s="116"/>
      <c r="F811" s="116"/>
      <c r="G811" s="116"/>
      <c r="H811" s="117"/>
      <c r="I811" s="112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</row>
    <row r="812" spans="1:21" ht="12.75" customHeight="1">
      <c r="A812" s="108"/>
      <c r="B812" s="108"/>
      <c r="C812" s="108"/>
      <c r="D812" s="123"/>
      <c r="E812" s="116"/>
      <c r="F812" s="116"/>
      <c r="G812" s="116"/>
      <c r="H812" s="117"/>
      <c r="I812" s="112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</row>
    <row r="813" spans="1:21" ht="12.75" customHeight="1">
      <c r="A813" s="108"/>
      <c r="B813" s="108"/>
      <c r="C813" s="108"/>
      <c r="D813" s="123"/>
      <c r="E813" s="116"/>
      <c r="F813" s="116"/>
      <c r="G813" s="116"/>
      <c r="H813" s="117"/>
      <c r="I813" s="112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</row>
    <row r="814" spans="1:21" ht="12.75" customHeight="1">
      <c r="A814" s="108"/>
      <c r="B814" s="108"/>
      <c r="C814" s="108"/>
      <c r="D814" s="123"/>
      <c r="E814" s="116"/>
      <c r="F814" s="116"/>
      <c r="G814" s="116"/>
      <c r="H814" s="117"/>
      <c r="I814" s="112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</row>
    <row r="815" spans="1:21" ht="12.75" customHeight="1">
      <c r="A815" s="108"/>
      <c r="B815" s="108"/>
      <c r="C815" s="108"/>
      <c r="D815" s="123"/>
      <c r="E815" s="116"/>
      <c r="F815" s="116"/>
      <c r="G815" s="116"/>
      <c r="H815" s="117"/>
      <c r="I815" s="112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</row>
    <row r="816" spans="1:21" ht="12.75" customHeight="1">
      <c r="A816" s="108"/>
      <c r="B816" s="108"/>
      <c r="C816" s="108"/>
      <c r="D816" s="123"/>
      <c r="E816" s="116"/>
      <c r="F816" s="116"/>
      <c r="G816" s="116"/>
      <c r="H816" s="117"/>
      <c r="I816" s="112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</row>
    <row r="817" spans="1:21" ht="12.75" customHeight="1">
      <c r="A817" s="108"/>
      <c r="B817" s="108"/>
      <c r="C817" s="108"/>
      <c r="D817" s="123"/>
      <c r="E817" s="116"/>
      <c r="F817" s="116"/>
      <c r="G817" s="116"/>
      <c r="H817" s="117"/>
      <c r="I817" s="112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</row>
    <row r="818" spans="1:21" ht="12.75" customHeight="1">
      <c r="A818" s="108"/>
      <c r="B818" s="108"/>
      <c r="C818" s="108"/>
      <c r="D818" s="123"/>
      <c r="E818" s="116"/>
      <c r="F818" s="116"/>
      <c r="G818" s="116"/>
      <c r="H818" s="117"/>
      <c r="I818" s="112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</row>
    <row r="819" spans="1:21" ht="12.75" customHeight="1">
      <c r="A819" s="108"/>
      <c r="B819" s="108"/>
      <c r="C819" s="108"/>
      <c r="D819" s="123"/>
      <c r="E819" s="116"/>
      <c r="F819" s="116"/>
      <c r="G819" s="116"/>
      <c r="H819" s="117"/>
      <c r="I819" s="112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</row>
    <row r="820" spans="1:21" ht="12.75" customHeight="1">
      <c r="A820" s="108"/>
      <c r="B820" s="108"/>
      <c r="C820" s="108"/>
      <c r="D820" s="123"/>
      <c r="E820" s="116"/>
      <c r="F820" s="116"/>
      <c r="G820" s="116"/>
      <c r="H820" s="117"/>
      <c r="I820" s="112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</row>
    <row r="821" spans="1:21" ht="12.75" customHeight="1">
      <c r="A821" s="108"/>
      <c r="B821" s="108"/>
      <c r="C821" s="108"/>
      <c r="D821" s="123"/>
      <c r="E821" s="116"/>
      <c r="F821" s="116"/>
      <c r="G821" s="116"/>
      <c r="H821" s="117"/>
      <c r="I821" s="112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</row>
    <row r="822" spans="1:21" ht="12.75" customHeight="1">
      <c r="A822" s="108"/>
      <c r="B822" s="108"/>
      <c r="C822" s="108"/>
      <c r="D822" s="123"/>
      <c r="E822" s="116"/>
      <c r="F822" s="116"/>
      <c r="G822" s="116"/>
      <c r="H822" s="117"/>
      <c r="I822" s="112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</row>
    <row r="823" spans="1:21" ht="12.75" customHeight="1">
      <c r="A823" s="108"/>
      <c r="B823" s="108"/>
      <c r="C823" s="108"/>
      <c r="D823" s="123"/>
      <c r="E823" s="116"/>
      <c r="F823" s="116"/>
      <c r="G823" s="116"/>
      <c r="H823" s="117"/>
      <c r="I823" s="112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</row>
    <row r="824" spans="1:21" ht="12.75" customHeight="1">
      <c r="A824" s="108"/>
      <c r="B824" s="108"/>
      <c r="C824" s="108"/>
      <c r="D824" s="123"/>
      <c r="E824" s="116"/>
      <c r="F824" s="116"/>
      <c r="G824" s="116"/>
      <c r="H824" s="117"/>
      <c r="I824" s="112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</row>
    <row r="825" spans="1:21" ht="12.75" customHeight="1">
      <c r="A825" s="108"/>
      <c r="B825" s="108"/>
      <c r="C825" s="108"/>
      <c r="D825" s="123"/>
      <c r="E825" s="116"/>
      <c r="F825" s="116"/>
      <c r="G825" s="116"/>
      <c r="H825" s="117"/>
      <c r="I825" s="112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</row>
    <row r="826" spans="1:21" ht="12.75" customHeight="1">
      <c r="A826" s="108"/>
      <c r="B826" s="108"/>
      <c r="C826" s="108"/>
      <c r="D826" s="123"/>
      <c r="E826" s="116"/>
      <c r="F826" s="116"/>
      <c r="G826" s="116"/>
      <c r="H826" s="117"/>
      <c r="I826" s="112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</row>
    <row r="827" spans="1:21" ht="12.75" customHeight="1">
      <c r="A827" s="108"/>
      <c r="B827" s="108"/>
      <c r="C827" s="108"/>
      <c r="D827" s="123"/>
      <c r="E827" s="116"/>
      <c r="F827" s="116"/>
      <c r="G827" s="116"/>
      <c r="H827" s="117"/>
      <c r="I827" s="112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</row>
    <row r="828" spans="1:21" ht="12.75" customHeight="1">
      <c r="A828" s="108"/>
      <c r="B828" s="108"/>
      <c r="C828" s="108"/>
      <c r="D828" s="123"/>
      <c r="E828" s="116"/>
      <c r="F828" s="116"/>
      <c r="G828" s="116"/>
      <c r="H828" s="117"/>
      <c r="I828" s="112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</row>
    <row r="829" spans="1:21" ht="12.75" customHeight="1">
      <c r="A829" s="108"/>
      <c r="B829" s="108"/>
      <c r="C829" s="108"/>
      <c r="D829" s="123"/>
      <c r="E829" s="116"/>
      <c r="F829" s="116"/>
      <c r="G829" s="116"/>
      <c r="H829" s="117"/>
      <c r="I829" s="112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</row>
    <row r="830" spans="1:21" ht="12.75" customHeight="1">
      <c r="A830" s="108"/>
      <c r="B830" s="108"/>
      <c r="C830" s="108"/>
      <c r="D830" s="123"/>
      <c r="E830" s="116"/>
      <c r="F830" s="116"/>
      <c r="G830" s="116"/>
      <c r="H830" s="117"/>
      <c r="I830" s="112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</row>
    <row r="831" spans="1:21" ht="12.75" customHeight="1">
      <c r="A831" s="108"/>
      <c r="B831" s="108"/>
      <c r="C831" s="108"/>
      <c r="D831" s="123"/>
      <c r="E831" s="116"/>
      <c r="F831" s="116"/>
      <c r="G831" s="116"/>
      <c r="H831" s="117"/>
      <c r="I831" s="112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</row>
    <row r="832" spans="1:21" ht="12.75" customHeight="1">
      <c r="A832" s="108"/>
      <c r="B832" s="108"/>
      <c r="C832" s="108"/>
      <c r="D832" s="123"/>
      <c r="E832" s="116"/>
      <c r="F832" s="116"/>
      <c r="G832" s="116"/>
      <c r="H832" s="117"/>
      <c r="I832" s="112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</row>
    <row r="833" spans="1:21" ht="12.75" customHeight="1">
      <c r="A833" s="108"/>
      <c r="B833" s="108"/>
      <c r="C833" s="108"/>
      <c r="D833" s="123"/>
      <c r="E833" s="116"/>
      <c r="F833" s="116"/>
      <c r="G833" s="116"/>
      <c r="H833" s="117"/>
      <c r="I833" s="112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</row>
    <row r="834" spans="1:21" ht="12.75" customHeight="1">
      <c r="A834" s="108"/>
      <c r="B834" s="108"/>
      <c r="C834" s="108"/>
      <c r="D834" s="123"/>
      <c r="E834" s="116"/>
      <c r="F834" s="116"/>
      <c r="G834" s="116"/>
      <c r="H834" s="117"/>
      <c r="I834" s="112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</row>
    <row r="835" spans="1:21" ht="12.75" customHeight="1">
      <c r="A835" s="108"/>
      <c r="B835" s="108"/>
      <c r="C835" s="108"/>
      <c r="D835" s="123"/>
      <c r="E835" s="116"/>
      <c r="F835" s="116"/>
      <c r="G835" s="116"/>
      <c r="H835" s="117"/>
      <c r="I835" s="112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</row>
    <row r="836" spans="1:21" ht="12.75" customHeight="1">
      <c r="A836" s="108"/>
      <c r="B836" s="108"/>
      <c r="C836" s="108"/>
      <c r="D836" s="123"/>
      <c r="E836" s="116"/>
      <c r="F836" s="116"/>
      <c r="G836" s="116"/>
      <c r="H836" s="117"/>
      <c r="I836" s="112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</row>
    <row r="837" spans="1:21" ht="12.75" customHeight="1">
      <c r="A837" s="108"/>
      <c r="B837" s="108"/>
      <c r="C837" s="108"/>
      <c r="D837" s="123"/>
      <c r="E837" s="116"/>
      <c r="F837" s="116"/>
      <c r="G837" s="116"/>
      <c r="H837" s="117"/>
      <c r="I837" s="112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</row>
    <row r="838" spans="1:21" ht="12.75" customHeight="1">
      <c r="A838" s="108"/>
      <c r="B838" s="108"/>
      <c r="C838" s="108"/>
      <c r="D838" s="123"/>
      <c r="E838" s="116"/>
      <c r="F838" s="116"/>
      <c r="G838" s="116"/>
      <c r="H838" s="117"/>
      <c r="I838" s="112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</row>
    <row r="839" spans="1:21" ht="12.75" customHeight="1">
      <c r="A839" s="108"/>
      <c r="B839" s="108"/>
      <c r="C839" s="108"/>
      <c r="D839" s="123"/>
      <c r="E839" s="116"/>
      <c r="F839" s="116"/>
      <c r="G839" s="116"/>
      <c r="H839" s="117"/>
      <c r="I839" s="112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</row>
    <row r="840" spans="1:21" ht="12.75" customHeight="1">
      <c r="A840" s="108"/>
      <c r="B840" s="108"/>
      <c r="C840" s="108"/>
      <c r="D840" s="123"/>
      <c r="E840" s="116"/>
      <c r="F840" s="116"/>
      <c r="G840" s="116"/>
      <c r="H840" s="117"/>
      <c r="I840" s="112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</row>
    <row r="841" spans="1:21" ht="12.75" customHeight="1">
      <c r="A841" s="108"/>
      <c r="B841" s="108"/>
      <c r="C841" s="108"/>
      <c r="D841" s="123"/>
      <c r="E841" s="116"/>
      <c r="F841" s="116"/>
      <c r="G841" s="116"/>
      <c r="H841" s="117"/>
      <c r="I841" s="112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</row>
    <row r="842" spans="1:21" ht="12.75" customHeight="1">
      <c r="A842" s="108"/>
      <c r="B842" s="108"/>
      <c r="C842" s="108"/>
      <c r="D842" s="123"/>
      <c r="E842" s="116"/>
      <c r="F842" s="116"/>
      <c r="G842" s="116"/>
      <c r="H842" s="117"/>
      <c r="I842" s="112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</row>
    <row r="843" spans="1:21" ht="12.75" customHeight="1">
      <c r="A843" s="108"/>
      <c r="B843" s="108"/>
      <c r="C843" s="108"/>
      <c r="D843" s="123"/>
      <c r="E843" s="116"/>
      <c r="F843" s="116"/>
      <c r="G843" s="116"/>
      <c r="H843" s="117"/>
      <c r="I843" s="112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</row>
    <row r="844" spans="1:21" ht="12.75" customHeight="1">
      <c r="A844" s="108"/>
      <c r="B844" s="108"/>
      <c r="C844" s="108"/>
      <c r="D844" s="123"/>
      <c r="E844" s="116"/>
      <c r="F844" s="116"/>
      <c r="G844" s="116"/>
      <c r="H844" s="117"/>
      <c r="I844" s="112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</row>
    <row r="845" spans="1:21" ht="12.75" customHeight="1">
      <c r="A845" s="108"/>
      <c r="B845" s="108"/>
      <c r="C845" s="108"/>
      <c r="D845" s="123"/>
      <c r="E845" s="116"/>
      <c r="F845" s="116"/>
      <c r="G845" s="116"/>
      <c r="H845" s="117"/>
      <c r="I845" s="112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</row>
    <row r="846" spans="1:21" ht="12.75" customHeight="1">
      <c r="A846" s="108"/>
      <c r="B846" s="108"/>
      <c r="C846" s="108"/>
      <c r="D846" s="123"/>
      <c r="E846" s="116"/>
      <c r="F846" s="116"/>
      <c r="G846" s="116"/>
      <c r="H846" s="117"/>
      <c r="I846" s="112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</row>
    <row r="847" spans="1:21" ht="12.75" customHeight="1">
      <c r="A847" s="108"/>
      <c r="B847" s="108"/>
      <c r="C847" s="108"/>
      <c r="D847" s="123"/>
      <c r="E847" s="116"/>
      <c r="F847" s="116"/>
      <c r="G847" s="116"/>
      <c r="H847" s="117"/>
      <c r="I847" s="112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</row>
    <row r="848" spans="1:21" ht="12.75" customHeight="1">
      <c r="A848" s="108"/>
      <c r="B848" s="108"/>
      <c r="C848" s="108"/>
      <c r="D848" s="123"/>
      <c r="E848" s="116"/>
      <c r="F848" s="116"/>
      <c r="G848" s="116"/>
      <c r="H848" s="117"/>
      <c r="I848" s="112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</row>
    <row r="849" spans="1:21" ht="12.75" customHeight="1">
      <c r="A849" s="108"/>
      <c r="B849" s="108"/>
      <c r="C849" s="108"/>
      <c r="D849" s="123"/>
      <c r="E849" s="116"/>
      <c r="F849" s="116"/>
      <c r="G849" s="116"/>
      <c r="H849" s="117"/>
      <c r="I849" s="112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</row>
    <row r="850" spans="1:21" ht="12.75" customHeight="1">
      <c r="A850" s="108"/>
      <c r="B850" s="108"/>
      <c r="C850" s="108"/>
      <c r="D850" s="123"/>
      <c r="E850" s="116"/>
      <c r="F850" s="116"/>
      <c r="G850" s="116"/>
      <c r="H850" s="117"/>
      <c r="I850" s="112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</row>
    <row r="851" spans="1:21" ht="12.75" customHeight="1">
      <c r="A851" s="108"/>
      <c r="B851" s="108"/>
      <c r="C851" s="108"/>
      <c r="D851" s="123"/>
      <c r="E851" s="116"/>
      <c r="F851" s="116"/>
      <c r="G851" s="116"/>
      <c r="H851" s="117"/>
      <c r="I851" s="112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</row>
    <row r="852" spans="1:21" ht="12.75" customHeight="1">
      <c r="A852" s="108"/>
      <c r="B852" s="108"/>
      <c r="C852" s="108"/>
      <c r="D852" s="123"/>
      <c r="E852" s="116"/>
      <c r="F852" s="116"/>
      <c r="G852" s="116"/>
      <c r="H852" s="117"/>
      <c r="I852" s="112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</row>
    <row r="853" spans="1:21" ht="12.75" customHeight="1">
      <c r="A853" s="108"/>
      <c r="B853" s="108"/>
      <c r="C853" s="108"/>
      <c r="D853" s="123"/>
      <c r="E853" s="116"/>
      <c r="F853" s="116"/>
      <c r="G853" s="116"/>
      <c r="H853" s="117"/>
      <c r="I853" s="112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</row>
    <row r="854" spans="1:21" ht="12.75" customHeight="1">
      <c r="A854" s="108"/>
      <c r="B854" s="108"/>
      <c r="C854" s="108"/>
      <c r="D854" s="123"/>
      <c r="E854" s="116"/>
      <c r="F854" s="116"/>
      <c r="G854" s="116"/>
      <c r="H854" s="117"/>
      <c r="I854" s="112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</row>
    <row r="855" spans="1:21" ht="12.75" customHeight="1">
      <c r="A855" s="108"/>
      <c r="B855" s="108"/>
      <c r="C855" s="108"/>
      <c r="D855" s="123"/>
      <c r="E855" s="116"/>
      <c r="F855" s="116"/>
      <c r="G855" s="116"/>
      <c r="H855" s="117"/>
      <c r="I855" s="112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</row>
    <row r="856" spans="1:21" ht="12.75" customHeight="1">
      <c r="A856" s="108"/>
      <c r="B856" s="108"/>
      <c r="C856" s="108"/>
      <c r="D856" s="123"/>
      <c r="E856" s="116"/>
      <c r="F856" s="116"/>
      <c r="G856" s="116"/>
      <c r="H856" s="117"/>
      <c r="I856" s="112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</row>
    <row r="857" spans="1:21" ht="12.75" customHeight="1">
      <c r="A857" s="108"/>
      <c r="B857" s="108"/>
      <c r="C857" s="108"/>
      <c r="D857" s="123"/>
      <c r="E857" s="116"/>
      <c r="F857" s="116"/>
      <c r="G857" s="116"/>
      <c r="H857" s="117"/>
      <c r="I857" s="112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</row>
    <row r="858" spans="1:21" ht="12.75" customHeight="1">
      <c r="A858" s="108"/>
      <c r="B858" s="108"/>
      <c r="C858" s="108"/>
      <c r="D858" s="123"/>
      <c r="E858" s="116"/>
      <c r="F858" s="116"/>
      <c r="G858" s="116"/>
      <c r="H858" s="117"/>
      <c r="I858" s="112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</row>
    <row r="859" spans="1:21" ht="12.75" customHeight="1">
      <c r="A859" s="108"/>
      <c r="B859" s="108"/>
      <c r="C859" s="108"/>
      <c r="D859" s="123"/>
      <c r="E859" s="116"/>
      <c r="F859" s="116"/>
      <c r="G859" s="116"/>
      <c r="H859" s="117"/>
      <c r="I859" s="112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</row>
    <row r="860" spans="1:21" ht="12.75" customHeight="1">
      <c r="A860" s="108"/>
      <c r="B860" s="108"/>
      <c r="C860" s="108"/>
      <c r="D860" s="123"/>
      <c r="E860" s="116"/>
      <c r="F860" s="116"/>
      <c r="G860" s="116"/>
      <c r="H860" s="117"/>
      <c r="I860" s="112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</row>
    <row r="861" spans="1:21" ht="12.75" customHeight="1">
      <c r="A861" s="108"/>
      <c r="B861" s="108"/>
      <c r="C861" s="108"/>
      <c r="D861" s="123"/>
      <c r="E861" s="116"/>
      <c r="F861" s="116"/>
      <c r="G861" s="116"/>
      <c r="H861" s="117"/>
      <c r="I861" s="112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</row>
    <row r="862" spans="1:21" ht="12.75" customHeight="1">
      <c r="A862" s="108"/>
      <c r="B862" s="108"/>
      <c r="C862" s="108"/>
      <c r="D862" s="123"/>
      <c r="E862" s="116"/>
      <c r="F862" s="116"/>
      <c r="G862" s="116"/>
      <c r="H862" s="117"/>
      <c r="I862" s="112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</row>
    <row r="863" spans="1:21" ht="12.75" customHeight="1">
      <c r="A863" s="108"/>
      <c r="B863" s="108"/>
      <c r="C863" s="108"/>
      <c r="D863" s="123"/>
      <c r="E863" s="116"/>
      <c r="F863" s="116"/>
      <c r="G863" s="116"/>
      <c r="H863" s="117"/>
      <c r="I863" s="112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</row>
    <row r="864" spans="1:21" ht="12.75" customHeight="1">
      <c r="A864" s="108"/>
      <c r="B864" s="108"/>
      <c r="C864" s="108"/>
      <c r="D864" s="123"/>
      <c r="E864" s="116"/>
      <c r="F864" s="116"/>
      <c r="G864" s="116"/>
      <c r="H864" s="117"/>
      <c r="I864" s="112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</row>
    <row r="865" spans="1:21" ht="12.75" customHeight="1">
      <c r="A865" s="108"/>
      <c r="B865" s="108"/>
      <c r="C865" s="108"/>
      <c r="D865" s="123"/>
      <c r="E865" s="116"/>
      <c r="F865" s="116"/>
      <c r="G865" s="116"/>
      <c r="H865" s="117"/>
      <c r="I865" s="112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</row>
    <row r="866" spans="1:21" ht="12.75" customHeight="1">
      <c r="A866" s="108"/>
      <c r="B866" s="108"/>
      <c r="C866" s="108"/>
      <c r="D866" s="123"/>
      <c r="E866" s="116"/>
      <c r="F866" s="116"/>
      <c r="G866" s="116"/>
      <c r="H866" s="117"/>
      <c r="I866" s="112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</row>
    <row r="867" spans="1:21" ht="12.75" customHeight="1">
      <c r="A867" s="108"/>
      <c r="B867" s="108"/>
      <c r="C867" s="108"/>
      <c r="D867" s="123"/>
      <c r="E867" s="116"/>
      <c r="F867" s="116"/>
      <c r="G867" s="116"/>
      <c r="H867" s="117"/>
      <c r="I867" s="112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</row>
    <row r="868" spans="1:21" ht="12.75" customHeight="1">
      <c r="A868" s="108"/>
      <c r="B868" s="108"/>
      <c r="C868" s="108"/>
      <c r="D868" s="123"/>
      <c r="E868" s="116"/>
      <c r="F868" s="116"/>
      <c r="G868" s="116"/>
      <c r="H868" s="117"/>
      <c r="I868" s="112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</row>
    <row r="869" spans="1:21" ht="12.75" customHeight="1">
      <c r="A869" s="108"/>
      <c r="B869" s="108"/>
      <c r="C869" s="108"/>
      <c r="D869" s="123"/>
      <c r="E869" s="116"/>
      <c r="F869" s="116"/>
      <c r="G869" s="116"/>
      <c r="H869" s="117"/>
      <c r="I869" s="112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</row>
    <row r="870" spans="1:21" ht="12.75" customHeight="1">
      <c r="A870" s="108"/>
      <c r="B870" s="108"/>
      <c r="C870" s="108"/>
      <c r="D870" s="123"/>
      <c r="E870" s="116"/>
      <c r="F870" s="116"/>
      <c r="G870" s="116"/>
      <c r="H870" s="117"/>
      <c r="I870" s="112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</row>
    <row r="871" spans="1:21" ht="12.75" customHeight="1">
      <c r="A871" s="108"/>
      <c r="B871" s="108"/>
      <c r="C871" s="108"/>
      <c r="D871" s="123"/>
      <c r="E871" s="116"/>
      <c r="F871" s="116"/>
      <c r="G871" s="116"/>
      <c r="H871" s="117"/>
      <c r="I871" s="112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</row>
    <row r="872" spans="1:21" ht="12.75" customHeight="1">
      <c r="A872" s="108"/>
      <c r="B872" s="108"/>
      <c r="C872" s="108"/>
      <c r="D872" s="123"/>
      <c r="E872" s="116"/>
      <c r="F872" s="116"/>
      <c r="G872" s="116"/>
      <c r="H872" s="117"/>
      <c r="I872" s="112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</row>
    <row r="873" spans="1:21" ht="12.75" customHeight="1">
      <c r="A873" s="108"/>
      <c r="B873" s="108"/>
      <c r="C873" s="108"/>
      <c r="D873" s="123"/>
      <c r="E873" s="116"/>
      <c r="F873" s="116"/>
      <c r="G873" s="116"/>
      <c r="H873" s="117"/>
      <c r="I873" s="112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</row>
    <row r="874" spans="1:21" ht="12.75" customHeight="1">
      <c r="A874" s="108"/>
      <c r="B874" s="108"/>
      <c r="C874" s="108"/>
      <c r="D874" s="123"/>
      <c r="E874" s="116"/>
      <c r="F874" s="116"/>
      <c r="G874" s="116"/>
      <c r="H874" s="117"/>
      <c r="I874" s="112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</row>
    <row r="875" spans="1:21" ht="12.75" customHeight="1">
      <c r="A875" s="108"/>
      <c r="B875" s="108"/>
      <c r="C875" s="108"/>
      <c r="D875" s="123"/>
      <c r="E875" s="116"/>
      <c r="F875" s="116"/>
      <c r="G875" s="116"/>
      <c r="H875" s="117"/>
      <c r="I875" s="112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</row>
    <row r="876" spans="1:21" ht="12.75" customHeight="1">
      <c r="A876" s="108"/>
      <c r="B876" s="108"/>
      <c r="C876" s="108"/>
      <c r="D876" s="123"/>
      <c r="E876" s="116"/>
      <c r="F876" s="116"/>
      <c r="G876" s="116"/>
      <c r="H876" s="117"/>
      <c r="I876" s="112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</row>
    <row r="877" spans="1:21" ht="12.75" customHeight="1">
      <c r="A877" s="108"/>
      <c r="B877" s="108"/>
      <c r="C877" s="108"/>
      <c r="D877" s="123"/>
      <c r="E877" s="116"/>
      <c r="F877" s="116"/>
      <c r="G877" s="116"/>
      <c r="H877" s="117"/>
      <c r="I877" s="112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</row>
    <row r="878" spans="1:21" ht="12.75" customHeight="1">
      <c r="A878" s="108"/>
      <c r="B878" s="108"/>
      <c r="C878" s="108"/>
      <c r="D878" s="123"/>
      <c r="E878" s="116"/>
      <c r="F878" s="116"/>
      <c r="G878" s="116"/>
      <c r="H878" s="117"/>
      <c r="I878" s="112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</row>
    <row r="879" spans="1:21" ht="12.75" customHeight="1">
      <c r="A879" s="108"/>
      <c r="B879" s="108"/>
      <c r="C879" s="108"/>
      <c r="D879" s="123"/>
      <c r="E879" s="116"/>
      <c r="F879" s="116"/>
      <c r="G879" s="116"/>
      <c r="H879" s="117"/>
      <c r="I879" s="112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</row>
    <row r="880" spans="1:21" ht="12.75" customHeight="1">
      <c r="A880" s="108"/>
      <c r="B880" s="108"/>
      <c r="C880" s="108"/>
      <c r="D880" s="123"/>
      <c r="E880" s="116"/>
      <c r="F880" s="116"/>
      <c r="G880" s="116"/>
      <c r="H880" s="117"/>
      <c r="I880" s="112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</row>
    <row r="881" spans="1:21" ht="12.75" customHeight="1">
      <c r="A881" s="108"/>
      <c r="B881" s="108"/>
      <c r="C881" s="108"/>
      <c r="D881" s="123"/>
      <c r="E881" s="116"/>
      <c r="F881" s="116"/>
      <c r="G881" s="116"/>
      <c r="H881" s="117"/>
      <c r="I881" s="112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</row>
    <row r="882" spans="1:21" ht="12.75" customHeight="1">
      <c r="A882" s="108"/>
      <c r="B882" s="108"/>
      <c r="C882" s="108"/>
      <c r="D882" s="123"/>
      <c r="E882" s="116"/>
      <c r="F882" s="116"/>
      <c r="G882" s="116"/>
      <c r="H882" s="117"/>
      <c r="I882" s="112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</row>
    <row r="883" spans="1:21" ht="12.75" customHeight="1">
      <c r="A883" s="108"/>
      <c r="B883" s="108"/>
      <c r="C883" s="108"/>
      <c r="D883" s="123"/>
      <c r="E883" s="116"/>
      <c r="F883" s="116"/>
      <c r="G883" s="116"/>
      <c r="H883" s="117"/>
      <c r="I883" s="112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</row>
    <row r="884" spans="1:21" ht="12.75" customHeight="1">
      <c r="A884" s="108"/>
      <c r="B884" s="108"/>
      <c r="C884" s="108"/>
      <c r="D884" s="123"/>
      <c r="E884" s="116"/>
      <c r="F884" s="116"/>
      <c r="G884" s="116"/>
      <c r="H884" s="117"/>
      <c r="I884" s="112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</row>
    <row r="885" spans="1:21" ht="12.75" customHeight="1">
      <c r="A885" s="108"/>
      <c r="B885" s="108"/>
      <c r="C885" s="108"/>
      <c r="D885" s="123"/>
      <c r="E885" s="116"/>
      <c r="F885" s="116"/>
      <c r="G885" s="116"/>
      <c r="H885" s="117"/>
      <c r="I885" s="112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</row>
    <row r="886" spans="1:21" ht="12.75" customHeight="1">
      <c r="A886" s="108"/>
      <c r="B886" s="108"/>
      <c r="C886" s="108"/>
      <c r="D886" s="123"/>
      <c r="E886" s="116"/>
      <c r="F886" s="116"/>
      <c r="G886" s="116"/>
      <c r="H886" s="117"/>
      <c r="I886" s="112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</row>
    <row r="887" spans="1:21" ht="12.75" customHeight="1">
      <c r="A887" s="108"/>
      <c r="B887" s="108"/>
      <c r="C887" s="108"/>
      <c r="D887" s="123"/>
      <c r="E887" s="116"/>
      <c r="F887" s="116"/>
      <c r="G887" s="116"/>
      <c r="H887" s="117"/>
      <c r="I887" s="112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</row>
    <row r="888" spans="1:21" ht="12.75" customHeight="1">
      <c r="A888" s="108"/>
      <c r="B888" s="108"/>
      <c r="C888" s="108"/>
      <c r="D888" s="123"/>
      <c r="E888" s="116"/>
      <c r="F888" s="116"/>
      <c r="G888" s="116"/>
      <c r="H888" s="117"/>
      <c r="I888" s="112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</row>
    <row r="889" spans="1:21" ht="12.75" customHeight="1">
      <c r="A889" s="108"/>
      <c r="B889" s="108"/>
      <c r="C889" s="108"/>
      <c r="D889" s="123"/>
      <c r="E889" s="116"/>
      <c r="F889" s="116"/>
      <c r="G889" s="116"/>
      <c r="H889" s="117"/>
      <c r="I889" s="112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</row>
    <row r="890" spans="1:21" ht="12.75" customHeight="1">
      <c r="A890" s="108"/>
      <c r="B890" s="108"/>
      <c r="C890" s="108"/>
      <c r="D890" s="123"/>
      <c r="E890" s="116"/>
      <c r="F890" s="116"/>
      <c r="G890" s="116"/>
      <c r="H890" s="117"/>
      <c r="I890" s="112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</row>
    <row r="891" spans="1:21" ht="12.75" customHeight="1">
      <c r="A891" s="108"/>
      <c r="B891" s="108"/>
      <c r="C891" s="108"/>
      <c r="D891" s="123"/>
      <c r="E891" s="116"/>
      <c r="F891" s="116"/>
      <c r="G891" s="116"/>
      <c r="H891" s="117"/>
      <c r="I891" s="112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</row>
    <row r="892" spans="1:21" ht="12.75" customHeight="1">
      <c r="A892" s="108"/>
      <c r="B892" s="108"/>
      <c r="C892" s="108"/>
      <c r="D892" s="123"/>
      <c r="E892" s="116"/>
      <c r="F892" s="116"/>
      <c r="G892" s="116"/>
      <c r="H892" s="117"/>
      <c r="I892" s="112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</row>
    <row r="893" spans="1:21" ht="12.75" customHeight="1">
      <c r="A893" s="108"/>
      <c r="B893" s="108"/>
      <c r="C893" s="108"/>
      <c r="D893" s="123"/>
      <c r="E893" s="116"/>
      <c r="F893" s="116"/>
      <c r="G893" s="116"/>
      <c r="H893" s="117"/>
      <c r="I893" s="112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</row>
    <row r="894" spans="1:21" ht="12.75" customHeight="1">
      <c r="A894" s="108"/>
      <c r="B894" s="108"/>
      <c r="C894" s="108"/>
      <c r="D894" s="123"/>
      <c r="E894" s="116"/>
      <c r="F894" s="116"/>
      <c r="G894" s="116"/>
      <c r="H894" s="117"/>
      <c r="I894" s="112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</row>
    <row r="895" spans="1:21" ht="12.75" customHeight="1">
      <c r="A895" s="108"/>
      <c r="B895" s="108"/>
      <c r="C895" s="108"/>
      <c r="D895" s="123"/>
      <c r="E895" s="116"/>
      <c r="F895" s="116"/>
      <c r="G895" s="116"/>
      <c r="H895" s="117"/>
      <c r="I895" s="112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</row>
    <row r="896" spans="1:21" ht="12.75" customHeight="1">
      <c r="A896" s="108"/>
      <c r="B896" s="108"/>
      <c r="C896" s="108"/>
      <c r="D896" s="123"/>
      <c r="E896" s="116"/>
      <c r="F896" s="116"/>
      <c r="G896" s="116"/>
      <c r="H896" s="117"/>
      <c r="I896" s="112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</row>
    <row r="897" spans="1:21" ht="12.75" customHeight="1">
      <c r="A897" s="108"/>
      <c r="B897" s="108"/>
      <c r="C897" s="108"/>
      <c r="D897" s="123"/>
      <c r="E897" s="116"/>
      <c r="F897" s="116"/>
      <c r="G897" s="116"/>
      <c r="H897" s="117"/>
      <c r="I897" s="112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</row>
    <row r="898" spans="1:21" ht="12.75" customHeight="1">
      <c r="A898" s="108"/>
      <c r="B898" s="108"/>
      <c r="C898" s="108"/>
      <c r="D898" s="123"/>
      <c r="E898" s="116"/>
      <c r="F898" s="116"/>
      <c r="G898" s="116"/>
      <c r="H898" s="117"/>
      <c r="I898" s="112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</row>
    <row r="899" spans="1:21" ht="12.75" customHeight="1">
      <c r="A899" s="108"/>
      <c r="B899" s="108"/>
      <c r="C899" s="108"/>
      <c r="D899" s="123"/>
      <c r="E899" s="116"/>
      <c r="F899" s="116"/>
      <c r="G899" s="116"/>
      <c r="H899" s="117"/>
      <c r="I899" s="112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</row>
    <row r="900" spans="1:21" ht="12.75" customHeight="1">
      <c r="A900" s="108"/>
      <c r="B900" s="108"/>
      <c r="C900" s="108"/>
      <c r="D900" s="123"/>
      <c r="E900" s="116"/>
      <c r="F900" s="116"/>
      <c r="G900" s="116"/>
      <c r="H900" s="117"/>
      <c r="I900" s="112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</row>
    <row r="901" spans="1:21" ht="12.75" customHeight="1">
      <c r="A901" s="108"/>
      <c r="B901" s="108"/>
      <c r="C901" s="108"/>
      <c r="D901" s="123"/>
      <c r="E901" s="116"/>
      <c r="F901" s="116"/>
      <c r="G901" s="116"/>
      <c r="H901" s="117"/>
      <c r="I901" s="112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</row>
    <row r="902" spans="1:21" ht="12.75" customHeight="1">
      <c r="A902" s="108"/>
      <c r="B902" s="108"/>
      <c r="C902" s="108"/>
      <c r="D902" s="123"/>
      <c r="E902" s="116"/>
      <c r="F902" s="116"/>
      <c r="G902" s="116"/>
      <c r="H902" s="117"/>
      <c r="I902" s="112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</row>
    <row r="903" spans="1:21" ht="12.75" customHeight="1">
      <c r="A903" s="108"/>
      <c r="B903" s="108"/>
      <c r="C903" s="108"/>
      <c r="D903" s="123"/>
      <c r="E903" s="116"/>
      <c r="F903" s="116"/>
      <c r="G903" s="116"/>
      <c r="H903" s="117"/>
      <c r="I903" s="112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</row>
    <row r="904" spans="1:21" ht="12.75" customHeight="1">
      <c r="A904" s="108"/>
      <c r="B904" s="108"/>
      <c r="C904" s="108"/>
      <c r="D904" s="123"/>
      <c r="E904" s="116"/>
      <c r="F904" s="116"/>
      <c r="G904" s="116"/>
      <c r="H904" s="117"/>
      <c r="I904" s="112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</row>
    <row r="905" spans="1:21" ht="12.75" customHeight="1">
      <c r="A905" s="108"/>
      <c r="B905" s="108"/>
      <c r="C905" s="108"/>
      <c r="D905" s="123"/>
      <c r="E905" s="116"/>
      <c r="F905" s="116"/>
      <c r="G905" s="116"/>
      <c r="H905" s="117"/>
      <c r="I905" s="112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</row>
    <row r="906" spans="1:21" ht="12.75" customHeight="1">
      <c r="A906" s="108"/>
      <c r="B906" s="108"/>
      <c r="C906" s="108"/>
      <c r="D906" s="123"/>
      <c r="E906" s="116"/>
      <c r="F906" s="116"/>
      <c r="G906" s="116"/>
      <c r="H906" s="117"/>
      <c r="I906" s="112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</row>
    <row r="907" spans="1:21" ht="12.75" customHeight="1">
      <c r="A907" s="108"/>
      <c r="B907" s="108"/>
      <c r="C907" s="108"/>
      <c r="D907" s="123"/>
      <c r="E907" s="116"/>
      <c r="F907" s="116"/>
      <c r="G907" s="116"/>
      <c r="H907" s="117"/>
      <c r="I907" s="112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</row>
    <row r="908" spans="1:21" ht="12.75" customHeight="1">
      <c r="A908" s="108"/>
      <c r="B908" s="108"/>
      <c r="C908" s="108"/>
      <c r="D908" s="123"/>
      <c r="E908" s="116"/>
      <c r="F908" s="116"/>
      <c r="G908" s="116"/>
      <c r="H908" s="117"/>
      <c r="I908" s="112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</row>
    <row r="909" spans="1:21" ht="12.75" customHeight="1">
      <c r="A909" s="108"/>
      <c r="B909" s="108"/>
      <c r="C909" s="108"/>
      <c r="D909" s="123"/>
      <c r="E909" s="116"/>
      <c r="F909" s="116"/>
      <c r="G909" s="116"/>
      <c r="H909" s="117"/>
      <c r="I909" s="112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</row>
    <row r="910" spans="1:21" ht="12.75" customHeight="1">
      <c r="A910" s="108"/>
      <c r="B910" s="108"/>
      <c r="C910" s="108"/>
      <c r="D910" s="123"/>
      <c r="E910" s="116"/>
      <c r="F910" s="116"/>
      <c r="G910" s="116"/>
      <c r="H910" s="117"/>
      <c r="I910" s="112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</row>
    <row r="911" spans="1:21" ht="12.75" customHeight="1">
      <c r="A911" s="108"/>
      <c r="B911" s="108"/>
      <c r="C911" s="108"/>
      <c r="D911" s="123"/>
      <c r="E911" s="116"/>
      <c r="F911" s="116"/>
      <c r="G911" s="116"/>
      <c r="H911" s="117"/>
      <c r="I911" s="112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</row>
    <row r="912" spans="1:21" ht="12.75" customHeight="1">
      <c r="A912" s="108"/>
      <c r="B912" s="108"/>
      <c r="C912" s="108"/>
      <c r="D912" s="123"/>
      <c r="E912" s="116"/>
      <c r="F912" s="116"/>
      <c r="G912" s="116"/>
      <c r="H912" s="117"/>
      <c r="I912" s="112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</row>
    <row r="913" spans="1:21" ht="12.75" customHeight="1">
      <c r="A913" s="108"/>
      <c r="B913" s="108"/>
      <c r="C913" s="108"/>
      <c r="D913" s="123"/>
      <c r="E913" s="116"/>
      <c r="F913" s="116"/>
      <c r="G913" s="116"/>
      <c r="H913" s="117"/>
      <c r="I913" s="112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</row>
    <row r="914" spans="1:21" ht="12.75" customHeight="1">
      <c r="A914" s="108"/>
      <c r="B914" s="108"/>
      <c r="C914" s="108"/>
      <c r="D914" s="123"/>
      <c r="E914" s="116"/>
      <c r="F914" s="116"/>
      <c r="G914" s="116"/>
      <c r="H914" s="117"/>
      <c r="I914" s="112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</row>
    <row r="915" spans="1:21" ht="12.75" customHeight="1">
      <c r="A915" s="108"/>
      <c r="B915" s="108"/>
      <c r="C915" s="108"/>
      <c r="D915" s="123"/>
      <c r="E915" s="116"/>
      <c r="F915" s="116"/>
      <c r="G915" s="116"/>
      <c r="H915" s="117"/>
      <c r="I915" s="112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</row>
    <row r="916" spans="1:21" ht="12.75" customHeight="1">
      <c r="A916" s="108"/>
      <c r="B916" s="108"/>
      <c r="C916" s="108"/>
      <c r="D916" s="123"/>
      <c r="E916" s="116"/>
      <c r="F916" s="116"/>
      <c r="G916" s="116"/>
      <c r="H916" s="117"/>
      <c r="I916" s="112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</row>
    <row r="917" spans="1:21" ht="12.75" customHeight="1">
      <c r="A917" s="108"/>
      <c r="B917" s="108"/>
      <c r="C917" s="108"/>
      <c r="D917" s="123"/>
      <c r="E917" s="116"/>
      <c r="F917" s="116"/>
      <c r="G917" s="116"/>
      <c r="H917" s="117"/>
      <c r="I917" s="112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</row>
    <row r="918" spans="1:21" ht="12.75" customHeight="1">
      <c r="A918" s="108"/>
      <c r="B918" s="108"/>
      <c r="C918" s="108"/>
      <c r="D918" s="123"/>
      <c r="E918" s="116"/>
      <c r="F918" s="116"/>
      <c r="G918" s="116"/>
      <c r="H918" s="117"/>
      <c r="I918" s="112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</row>
    <row r="919" spans="1:21" ht="12.75" customHeight="1">
      <c r="A919" s="108"/>
      <c r="B919" s="108"/>
      <c r="C919" s="108"/>
      <c r="D919" s="123"/>
      <c r="E919" s="116"/>
      <c r="F919" s="116"/>
      <c r="G919" s="116"/>
      <c r="H919" s="117"/>
      <c r="I919" s="112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</row>
    <row r="920" spans="1:21" ht="12.75" customHeight="1">
      <c r="A920" s="108"/>
      <c r="B920" s="108"/>
      <c r="C920" s="108"/>
      <c r="D920" s="123"/>
      <c r="E920" s="116"/>
      <c r="F920" s="116"/>
      <c r="G920" s="116"/>
      <c r="H920" s="117"/>
      <c r="I920" s="112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</row>
    <row r="921" spans="1:21" ht="12.75" customHeight="1">
      <c r="A921" s="108"/>
      <c r="B921" s="108"/>
      <c r="C921" s="108"/>
      <c r="D921" s="123"/>
      <c r="E921" s="116"/>
      <c r="F921" s="116"/>
      <c r="G921" s="116"/>
      <c r="H921" s="117"/>
      <c r="I921" s="112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</row>
    <row r="922" spans="1:21" ht="12.75" customHeight="1">
      <c r="A922" s="108"/>
      <c r="B922" s="108"/>
      <c r="C922" s="108"/>
      <c r="D922" s="123"/>
      <c r="E922" s="116"/>
      <c r="F922" s="116"/>
      <c r="G922" s="116"/>
      <c r="H922" s="117"/>
      <c r="I922" s="112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</row>
    <row r="923" spans="1:21" ht="12.75" customHeight="1">
      <c r="A923" s="108"/>
      <c r="B923" s="108"/>
      <c r="C923" s="108"/>
      <c r="D923" s="123"/>
      <c r="E923" s="116"/>
      <c r="F923" s="116"/>
      <c r="G923" s="116"/>
      <c r="H923" s="117"/>
      <c r="I923" s="112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</row>
    <row r="924" spans="1:21" ht="12.75" customHeight="1">
      <c r="A924" s="108"/>
      <c r="B924" s="108"/>
      <c r="C924" s="108"/>
      <c r="D924" s="123"/>
      <c r="E924" s="116"/>
      <c r="F924" s="116"/>
      <c r="G924" s="116"/>
      <c r="H924" s="117"/>
      <c r="I924" s="112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</row>
    <row r="925" spans="1:21" ht="12.75" customHeight="1">
      <c r="A925" s="108"/>
      <c r="B925" s="108"/>
      <c r="C925" s="108"/>
      <c r="D925" s="123"/>
      <c r="E925" s="116"/>
      <c r="F925" s="116"/>
      <c r="G925" s="116"/>
      <c r="H925" s="117"/>
      <c r="I925" s="112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</row>
    <row r="926" spans="1:21" ht="12.75" customHeight="1">
      <c r="A926" s="108"/>
      <c r="B926" s="108"/>
      <c r="C926" s="108"/>
      <c r="D926" s="123"/>
      <c r="E926" s="116"/>
      <c r="F926" s="116"/>
      <c r="G926" s="116"/>
      <c r="H926" s="117"/>
      <c r="I926" s="112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</row>
    <row r="927" spans="1:21" ht="12.75" customHeight="1">
      <c r="A927" s="108"/>
      <c r="B927" s="108"/>
      <c r="C927" s="108"/>
      <c r="D927" s="123"/>
      <c r="E927" s="116"/>
      <c r="F927" s="116"/>
      <c r="G927" s="116"/>
      <c r="H927" s="117"/>
      <c r="I927" s="112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</row>
    <row r="928" spans="1:21" ht="12.75" customHeight="1">
      <c r="A928" s="108"/>
      <c r="B928" s="108"/>
      <c r="C928" s="108"/>
      <c r="D928" s="123"/>
      <c r="E928" s="116"/>
      <c r="F928" s="116"/>
      <c r="G928" s="116"/>
      <c r="H928" s="117"/>
      <c r="I928" s="112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</row>
    <row r="929" spans="1:21" ht="12.75" customHeight="1">
      <c r="A929" s="108"/>
      <c r="B929" s="108"/>
      <c r="C929" s="108"/>
      <c r="D929" s="123"/>
      <c r="E929" s="116"/>
      <c r="F929" s="116"/>
      <c r="G929" s="116"/>
      <c r="H929" s="117"/>
      <c r="I929" s="112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</row>
    <row r="930" spans="1:21" ht="12.75" customHeight="1">
      <c r="A930" s="108"/>
      <c r="B930" s="108"/>
      <c r="C930" s="108"/>
      <c r="D930" s="123"/>
      <c r="E930" s="116"/>
      <c r="F930" s="116"/>
      <c r="G930" s="116"/>
      <c r="H930" s="117"/>
      <c r="I930" s="112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</row>
    <row r="931" spans="1:21" ht="12.75" customHeight="1">
      <c r="A931" s="108"/>
      <c r="B931" s="108"/>
      <c r="C931" s="108"/>
      <c r="D931" s="123"/>
      <c r="E931" s="116"/>
      <c r="F931" s="116"/>
      <c r="G931" s="116"/>
      <c r="H931" s="117"/>
      <c r="I931" s="112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</row>
    <row r="932" spans="1:21" ht="12.75" customHeight="1">
      <c r="A932" s="108"/>
      <c r="B932" s="108"/>
      <c r="C932" s="108"/>
      <c r="D932" s="123"/>
      <c r="E932" s="116"/>
      <c r="F932" s="116"/>
      <c r="G932" s="116"/>
      <c r="H932" s="117"/>
      <c r="I932" s="112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</row>
    <row r="933" spans="1:21" ht="12.75" customHeight="1">
      <c r="A933" s="108"/>
      <c r="B933" s="108"/>
      <c r="C933" s="108"/>
      <c r="D933" s="123"/>
      <c r="E933" s="116"/>
      <c r="F933" s="116"/>
      <c r="G933" s="116"/>
      <c r="H933" s="117"/>
      <c r="I933" s="112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</row>
    <row r="934" spans="1:21" ht="12.75" customHeight="1">
      <c r="A934" s="108"/>
      <c r="B934" s="108"/>
      <c r="C934" s="108"/>
      <c r="D934" s="123"/>
      <c r="E934" s="116"/>
      <c r="F934" s="116"/>
      <c r="G934" s="116"/>
      <c r="H934" s="117"/>
      <c r="I934" s="112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</row>
    <row r="935" spans="1:21" ht="12.75" customHeight="1">
      <c r="A935" s="108"/>
      <c r="B935" s="108"/>
      <c r="C935" s="108"/>
      <c r="D935" s="123"/>
      <c r="E935" s="116"/>
      <c r="F935" s="116"/>
      <c r="G935" s="116"/>
      <c r="H935" s="117"/>
      <c r="I935" s="112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</row>
    <row r="936" spans="1:21" ht="12.75" customHeight="1">
      <c r="A936" s="108"/>
      <c r="B936" s="108"/>
      <c r="C936" s="108"/>
      <c r="D936" s="123"/>
      <c r="E936" s="116"/>
      <c r="F936" s="116"/>
      <c r="G936" s="116"/>
      <c r="H936" s="117"/>
      <c r="I936" s="112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</row>
    <row r="937" spans="1:21" ht="12.75" customHeight="1">
      <c r="A937" s="108"/>
      <c r="B937" s="108"/>
      <c r="C937" s="108"/>
      <c r="D937" s="123"/>
      <c r="E937" s="116"/>
      <c r="F937" s="116"/>
      <c r="G937" s="116"/>
      <c r="H937" s="117"/>
      <c r="I937" s="112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</row>
    <row r="938" spans="1:21" ht="12.75" customHeight="1">
      <c r="A938" s="108"/>
      <c r="B938" s="108"/>
      <c r="C938" s="108"/>
      <c r="D938" s="123"/>
      <c r="E938" s="116"/>
      <c r="F938" s="116"/>
      <c r="G938" s="116"/>
      <c r="H938" s="117"/>
      <c r="I938" s="112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</row>
    <row r="939" spans="1:21" ht="12.75" customHeight="1">
      <c r="A939" s="108"/>
      <c r="B939" s="108"/>
      <c r="C939" s="108"/>
      <c r="D939" s="123"/>
      <c r="E939" s="116"/>
      <c r="F939" s="116"/>
      <c r="G939" s="116"/>
      <c r="H939" s="117"/>
      <c r="I939" s="112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</row>
    <row r="940" spans="1:21" ht="12.75" customHeight="1">
      <c r="A940" s="108"/>
      <c r="B940" s="108"/>
      <c r="C940" s="108"/>
      <c r="D940" s="123"/>
      <c r="E940" s="116"/>
      <c r="F940" s="116"/>
      <c r="G940" s="116"/>
      <c r="H940" s="117"/>
      <c r="I940" s="112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</row>
    <row r="941" spans="1:21" ht="12.75" customHeight="1">
      <c r="A941" s="108"/>
      <c r="B941" s="108"/>
      <c r="C941" s="108"/>
      <c r="D941" s="123"/>
      <c r="E941" s="116"/>
      <c r="F941" s="116"/>
      <c r="G941" s="116"/>
      <c r="H941" s="117"/>
      <c r="I941" s="112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</row>
    <row r="942" spans="1:21" ht="12.75" customHeight="1">
      <c r="A942" s="108"/>
      <c r="B942" s="108"/>
      <c r="C942" s="108"/>
      <c r="D942" s="123"/>
      <c r="E942" s="116"/>
      <c r="F942" s="116"/>
      <c r="G942" s="116"/>
      <c r="H942" s="117"/>
      <c r="I942" s="112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</row>
    <row r="943" spans="1:21" ht="12.75" customHeight="1">
      <c r="A943" s="108"/>
      <c r="B943" s="108"/>
      <c r="C943" s="108"/>
      <c r="D943" s="123"/>
      <c r="E943" s="116"/>
      <c r="F943" s="116"/>
      <c r="G943" s="116"/>
      <c r="H943" s="117"/>
      <c r="I943" s="112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</row>
    <row r="944" spans="1:21" ht="12.75" customHeight="1">
      <c r="A944" s="108"/>
      <c r="B944" s="108"/>
      <c r="C944" s="108"/>
      <c r="D944" s="123"/>
      <c r="E944" s="116"/>
      <c r="F944" s="116"/>
      <c r="G944" s="116"/>
      <c r="H944" s="117"/>
      <c r="I944" s="112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</row>
    <row r="945" spans="1:21" ht="12.75" customHeight="1">
      <c r="A945" s="108"/>
      <c r="B945" s="108"/>
      <c r="C945" s="108"/>
      <c r="D945" s="123"/>
      <c r="E945" s="116"/>
      <c r="F945" s="116"/>
      <c r="G945" s="116"/>
      <c r="H945" s="117"/>
      <c r="I945" s="112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</row>
    <row r="946" spans="1:21" ht="12.75" customHeight="1">
      <c r="A946" s="108"/>
      <c r="B946" s="108"/>
      <c r="C946" s="108"/>
      <c r="D946" s="123"/>
      <c r="E946" s="116"/>
      <c r="F946" s="116"/>
      <c r="G946" s="116"/>
      <c r="H946" s="117"/>
      <c r="I946" s="112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</row>
    <row r="947" spans="1:21" ht="12.75" customHeight="1">
      <c r="A947" s="108"/>
      <c r="B947" s="108"/>
      <c r="C947" s="108"/>
      <c r="D947" s="123"/>
      <c r="E947" s="116"/>
      <c r="F947" s="116"/>
      <c r="G947" s="116"/>
      <c r="H947" s="117"/>
      <c r="I947" s="112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</row>
    <row r="948" spans="1:21" ht="12.75" customHeight="1">
      <c r="A948" s="108"/>
      <c r="B948" s="108"/>
      <c r="C948" s="108"/>
      <c r="D948" s="123"/>
      <c r="E948" s="116"/>
      <c r="F948" s="116"/>
      <c r="G948" s="116"/>
      <c r="H948" s="117"/>
      <c r="I948" s="112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</row>
    <row r="949" spans="1:21" ht="12.75" customHeight="1">
      <c r="A949" s="108"/>
      <c r="B949" s="108"/>
      <c r="C949" s="108"/>
      <c r="D949" s="123"/>
      <c r="E949" s="116"/>
      <c r="F949" s="116"/>
      <c r="G949" s="116"/>
      <c r="H949" s="117"/>
      <c r="I949" s="112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</row>
    <row r="950" spans="1:21" ht="12.75" customHeight="1">
      <c r="A950" s="108"/>
      <c r="B950" s="108"/>
      <c r="C950" s="108"/>
      <c r="D950" s="123"/>
      <c r="E950" s="116"/>
      <c r="F950" s="116"/>
      <c r="G950" s="116"/>
      <c r="H950" s="117"/>
      <c r="I950" s="112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</row>
    <row r="951" spans="1:21" ht="12.75" customHeight="1">
      <c r="A951" s="108"/>
      <c r="B951" s="108"/>
      <c r="C951" s="108"/>
      <c r="D951" s="123"/>
      <c r="E951" s="116"/>
      <c r="F951" s="116"/>
      <c r="G951" s="116"/>
      <c r="H951" s="117"/>
      <c r="I951" s="112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</row>
    <row r="952" spans="1:21" ht="12.75" customHeight="1">
      <c r="A952" s="108"/>
      <c r="B952" s="108"/>
      <c r="C952" s="108"/>
      <c r="D952" s="123"/>
      <c r="E952" s="116"/>
      <c r="F952" s="116"/>
      <c r="G952" s="116"/>
      <c r="H952" s="117"/>
      <c r="I952" s="112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</row>
    <row r="953" spans="1:21" ht="12.75" customHeight="1">
      <c r="A953" s="108"/>
      <c r="B953" s="108"/>
      <c r="C953" s="108"/>
      <c r="D953" s="123"/>
      <c r="E953" s="116"/>
      <c r="F953" s="116"/>
      <c r="G953" s="116"/>
      <c r="H953" s="117"/>
      <c r="I953" s="112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</row>
    <row r="954" spans="1:21" ht="12.75" customHeight="1">
      <c r="A954" s="108"/>
      <c r="B954" s="108"/>
      <c r="C954" s="108"/>
      <c r="D954" s="123"/>
      <c r="E954" s="116"/>
      <c r="F954" s="116"/>
      <c r="G954" s="116"/>
      <c r="H954" s="117"/>
      <c r="I954" s="112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</row>
    <row r="955" spans="1:21" ht="12.75" customHeight="1">
      <c r="A955" s="108"/>
      <c r="B955" s="108"/>
      <c r="C955" s="108"/>
      <c r="D955" s="123"/>
      <c r="E955" s="116"/>
      <c r="F955" s="116"/>
      <c r="G955" s="116"/>
      <c r="H955" s="117"/>
      <c r="I955" s="112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</row>
    <row r="956" spans="1:21" ht="12.75" customHeight="1">
      <c r="A956" s="108"/>
      <c r="B956" s="108"/>
      <c r="C956" s="108"/>
      <c r="D956" s="123"/>
      <c r="E956" s="116"/>
      <c r="F956" s="116"/>
      <c r="G956" s="116"/>
      <c r="H956" s="117"/>
      <c r="I956" s="112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</row>
    <row r="957" spans="1:21" ht="12.75" customHeight="1">
      <c r="A957" s="108"/>
      <c r="B957" s="108"/>
      <c r="C957" s="108"/>
      <c r="D957" s="123"/>
      <c r="E957" s="116"/>
      <c r="F957" s="116"/>
      <c r="G957" s="116"/>
      <c r="H957" s="117"/>
      <c r="I957" s="112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</row>
    <row r="958" spans="1:21" ht="12.75" customHeight="1">
      <c r="A958" s="108"/>
      <c r="B958" s="108"/>
      <c r="C958" s="108"/>
      <c r="D958" s="123"/>
      <c r="E958" s="116"/>
      <c r="F958" s="116"/>
      <c r="G958" s="116"/>
      <c r="H958" s="117"/>
      <c r="I958" s="112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</row>
    <row r="959" spans="1:21" ht="12.75" customHeight="1">
      <c r="A959" s="108"/>
      <c r="B959" s="108"/>
      <c r="C959" s="108"/>
      <c r="D959" s="123"/>
      <c r="E959" s="116"/>
      <c r="F959" s="116"/>
      <c r="G959" s="116"/>
      <c r="H959" s="117"/>
      <c r="I959" s="112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</row>
    <row r="960" spans="1:21" ht="12.75" customHeight="1">
      <c r="A960" s="108"/>
      <c r="B960" s="108"/>
      <c r="C960" s="108"/>
      <c r="D960" s="123"/>
      <c r="E960" s="116"/>
      <c r="F960" s="116"/>
      <c r="G960" s="116"/>
      <c r="H960" s="117"/>
      <c r="I960" s="112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</row>
    <row r="961" spans="1:21" ht="12.75" customHeight="1">
      <c r="A961" s="108"/>
      <c r="B961" s="108"/>
      <c r="C961" s="108"/>
      <c r="D961" s="123"/>
      <c r="E961" s="116"/>
      <c r="F961" s="116"/>
      <c r="G961" s="116"/>
      <c r="H961" s="117"/>
      <c r="I961" s="112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</row>
    <row r="962" spans="1:21" ht="12.75" customHeight="1">
      <c r="A962" s="108"/>
      <c r="B962" s="108"/>
      <c r="C962" s="108"/>
      <c r="D962" s="123"/>
      <c r="E962" s="116"/>
      <c r="F962" s="116"/>
      <c r="G962" s="116"/>
      <c r="H962" s="117"/>
      <c r="I962" s="112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</row>
    <row r="963" spans="1:21" ht="12.75" customHeight="1">
      <c r="A963" s="108"/>
      <c r="B963" s="108"/>
      <c r="C963" s="108"/>
      <c r="D963" s="123"/>
      <c r="E963" s="116"/>
      <c r="F963" s="116"/>
      <c r="G963" s="116"/>
      <c r="H963" s="117"/>
      <c r="I963" s="112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</row>
    <row r="964" spans="1:21" ht="12.75" customHeight="1">
      <c r="A964" s="108"/>
      <c r="B964" s="108"/>
      <c r="C964" s="108"/>
      <c r="D964" s="123"/>
      <c r="E964" s="116"/>
      <c r="F964" s="116"/>
      <c r="G964" s="116"/>
      <c r="H964" s="117"/>
      <c r="I964" s="112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</row>
    <row r="965" spans="1:21" ht="12.75" customHeight="1">
      <c r="A965" s="108"/>
      <c r="B965" s="108"/>
      <c r="C965" s="108"/>
      <c r="D965" s="123"/>
      <c r="E965" s="116"/>
      <c r="F965" s="116"/>
      <c r="G965" s="116"/>
      <c r="H965" s="117"/>
      <c r="I965" s="112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</row>
    <row r="966" spans="1:21" ht="12.75" customHeight="1">
      <c r="A966" s="108"/>
      <c r="B966" s="108"/>
      <c r="C966" s="108"/>
      <c r="D966" s="123"/>
      <c r="E966" s="116"/>
      <c r="F966" s="116"/>
      <c r="G966" s="116"/>
      <c r="H966" s="117"/>
      <c r="I966" s="112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</row>
  </sheetData>
  <sortState ref="A7:V10">
    <sortCondition ref="H7:H10"/>
  </sortState>
  <printOptions horizontalCentered="1"/>
  <pageMargins left="0.39370078740157483" right="0.39370078740157483" top="0.61" bottom="0.39370078740157483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993"/>
  <sheetViews>
    <sheetView workbookViewId="0">
      <selection activeCell="A4" sqref="A4"/>
    </sheetView>
  </sheetViews>
  <sheetFormatPr defaultColWidth="14.44140625" defaultRowHeight="15" customHeight="1"/>
  <cols>
    <col min="1" max="1" width="5.44140625" customWidth="1"/>
    <col min="2" max="2" width="7.6640625" customWidth="1"/>
    <col min="3" max="3" width="12.44140625" customWidth="1"/>
    <col min="4" max="4" width="11.88671875" customWidth="1"/>
    <col min="5" max="5" width="13.6640625" bestFit="1" customWidth="1"/>
    <col min="6" max="6" width="10.6640625" bestFit="1" customWidth="1"/>
    <col min="7" max="7" width="22.21875" bestFit="1" customWidth="1"/>
    <col min="8" max="13" width="4.5546875" customWidth="1"/>
    <col min="14" max="23" width="4.5546875" hidden="1" customWidth="1"/>
    <col min="24" max="24" width="6.5546875" customWidth="1"/>
    <col min="25" max="25" width="5.6640625" customWidth="1"/>
  </cols>
  <sheetData>
    <row r="1" spans="1:25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25" ht="12.75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ht="12.75" customHeight="1">
      <c r="A3" s="10"/>
      <c r="B3" s="10"/>
      <c r="C3" s="10"/>
      <c r="D3" s="10"/>
      <c r="E3" s="10"/>
      <c r="F3" s="10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25" ht="12.75" customHeight="1">
      <c r="A4" s="10"/>
      <c r="B4" s="10"/>
      <c r="C4" s="12" t="s">
        <v>24</v>
      </c>
      <c r="D4" s="12"/>
      <c r="E4" s="12" t="s">
        <v>332</v>
      </c>
      <c r="F4" s="12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2.75" customHeight="1" thickBot="1">
      <c r="A5" s="40"/>
      <c r="B5" s="10"/>
      <c r="C5" s="10"/>
      <c r="D5" s="10"/>
      <c r="E5" s="10"/>
      <c r="F5" s="211" t="s">
        <v>371</v>
      </c>
      <c r="G5" s="116" t="s">
        <v>375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</row>
    <row r="6" spans="1:25" ht="12.75" customHeight="1" thickBot="1">
      <c r="A6" s="130" t="s">
        <v>12</v>
      </c>
      <c r="B6" s="131" t="s">
        <v>1</v>
      </c>
      <c r="C6" s="132" t="s">
        <v>2</v>
      </c>
      <c r="D6" s="133" t="s">
        <v>3</v>
      </c>
      <c r="E6" s="133" t="s">
        <v>4</v>
      </c>
      <c r="F6" s="133" t="s">
        <v>18</v>
      </c>
      <c r="G6" s="133" t="s">
        <v>5</v>
      </c>
      <c r="H6" s="169">
        <v>150</v>
      </c>
      <c r="I6" s="169">
        <v>155</v>
      </c>
      <c r="J6" s="169">
        <v>160</v>
      </c>
      <c r="K6" s="169">
        <v>165</v>
      </c>
      <c r="L6" s="169">
        <v>170</v>
      </c>
      <c r="M6" s="169">
        <v>175</v>
      </c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33" t="s">
        <v>25</v>
      </c>
      <c r="Y6" s="137" t="s">
        <v>14</v>
      </c>
    </row>
    <row r="7" spans="1:25" ht="19.95" customHeight="1">
      <c r="A7" s="45">
        <v>1</v>
      </c>
      <c r="B7" s="5" t="s">
        <v>203</v>
      </c>
      <c r="C7" s="61" t="s">
        <v>204</v>
      </c>
      <c r="D7" s="51">
        <v>36672</v>
      </c>
      <c r="E7" s="46" t="s">
        <v>36</v>
      </c>
      <c r="F7" s="46" t="s">
        <v>158</v>
      </c>
      <c r="G7" s="46" t="s">
        <v>205</v>
      </c>
      <c r="H7" s="56"/>
      <c r="I7" s="71"/>
      <c r="J7" s="71"/>
      <c r="K7" s="71" t="s">
        <v>369</v>
      </c>
      <c r="L7" s="71" t="s">
        <v>366</v>
      </c>
      <c r="M7" s="71" t="s">
        <v>368</v>
      </c>
      <c r="N7" s="56"/>
      <c r="O7" s="56"/>
      <c r="P7" s="56"/>
      <c r="Q7" s="56"/>
      <c r="R7" s="56"/>
      <c r="S7" s="56"/>
      <c r="T7" s="56"/>
      <c r="U7" s="56"/>
      <c r="V7" s="56"/>
      <c r="W7" s="56"/>
      <c r="X7" s="63">
        <v>1.7</v>
      </c>
      <c r="Y7" s="72" t="str">
        <f>IF(ISBLANK(X7),"",IF(X7&gt;=1.75,"KSM",IF(X7&gt;=1.65,"I A",IF(X7&gt;=1.5,"II A",IF(X7&gt;=1.39,"III A",IF(X7&gt;=1.3,"I JA",IF(X7&gt;=1.22,"II JA",IF(X7&gt;=1.15,"III JA"))))))))</f>
        <v>I A</v>
      </c>
    </row>
    <row r="8" spans="1:25" ht="19.95" customHeight="1">
      <c r="A8" s="20">
        <v>2</v>
      </c>
      <c r="B8" s="5" t="s">
        <v>234</v>
      </c>
      <c r="C8" s="61" t="s">
        <v>235</v>
      </c>
      <c r="D8" s="51">
        <v>35785</v>
      </c>
      <c r="E8" s="46" t="s">
        <v>236</v>
      </c>
      <c r="F8" s="46"/>
      <c r="G8" s="46" t="s">
        <v>237</v>
      </c>
      <c r="H8" s="56" t="s">
        <v>366</v>
      </c>
      <c r="I8" s="71" t="s">
        <v>366</v>
      </c>
      <c r="J8" s="71" t="s">
        <v>369</v>
      </c>
      <c r="K8" s="71" t="s">
        <v>366</v>
      </c>
      <c r="L8" s="56" t="s">
        <v>368</v>
      </c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63">
        <v>1.65</v>
      </c>
      <c r="Y8" s="72" t="str">
        <f>IF(ISBLANK(X8),"",IF(X8&gt;=1.75,"KSM",IF(X8&gt;=1.65,"I A",IF(X8&gt;=1.5,"II A",IF(X8&gt;=1.39,"III A",IF(X8&gt;=1.3,"I JA",IF(X8&gt;=1.22,"II JA",IF(X8&gt;=1.15,"III JA"))))))))</f>
        <v>I A</v>
      </c>
    </row>
    <row r="9" spans="1:25" ht="19.95" customHeight="1">
      <c r="A9" s="45">
        <v>3</v>
      </c>
      <c r="B9" s="5" t="s">
        <v>242</v>
      </c>
      <c r="C9" s="61" t="s">
        <v>243</v>
      </c>
      <c r="D9" s="51">
        <v>39055</v>
      </c>
      <c r="E9" s="46" t="s">
        <v>34</v>
      </c>
      <c r="F9" s="46" t="s">
        <v>63</v>
      </c>
      <c r="G9" s="46" t="s">
        <v>244</v>
      </c>
      <c r="H9" s="71" t="s">
        <v>366</v>
      </c>
      <c r="I9" s="71" t="s">
        <v>366</v>
      </c>
      <c r="J9" s="71" t="s">
        <v>366</v>
      </c>
      <c r="K9" s="71" t="s">
        <v>369</v>
      </c>
      <c r="L9" s="71" t="s">
        <v>368</v>
      </c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63">
        <v>1.65</v>
      </c>
      <c r="Y9" s="72" t="str">
        <f>IF(ISBLANK(X9),"",IF(X9&gt;=1.75,"KSM",IF(X9&gt;=1.65,"I A",IF(X9&gt;=1.5,"II A",IF(X9&gt;=1.39,"III A",IF(X9&gt;=1.3,"I JA",IF(X9&gt;=1.22,"II JA",IF(X9&gt;=1.15,"III JA"))))))))</f>
        <v>I A</v>
      </c>
    </row>
    <row r="10" spans="1:25" ht="19.95" customHeight="1">
      <c r="A10" s="45">
        <v>4</v>
      </c>
      <c r="B10" s="5" t="s">
        <v>60</v>
      </c>
      <c r="C10" s="61" t="s">
        <v>167</v>
      </c>
      <c r="D10" s="51">
        <v>38025</v>
      </c>
      <c r="E10" s="46" t="s">
        <v>34</v>
      </c>
      <c r="F10" s="46" t="s">
        <v>63</v>
      </c>
      <c r="G10" s="46" t="s">
        <v>163</v>
      </c>
      <c r="H10" s="71"/>
      <c r="I10" s="71" t="s">
        <v>366</v>
      </c>
      <c r="J10" s="71" t="s">
        <v>366</v>
      </c>
      <c r="K10" s="71" t="s">
        <v>367</v>
      </c>
      <c r="L10" s="71" t="s">
        <v>368</v>
      </c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63">
        <v>1.65</v>
      </c>
      <c r="Y10" s="72" t="str">
        <f>IF(ISBLANK(X10),"",IF(X10&gt;=1.75,"KSM",IF(X10&gt;=1.65,"I A",IF(X10&gt;=1.5,"II A",IF(X10&gt;=1.39,"III A",IF(X10&gt;=1.3,"I JA",IF(X10&gt;=1.22,"II JA",IF(X10&gt;=1.15,"III JA"))))))))</f>
        <v>I A</v>
      </c>
    </row>
    <row r="11" spans="1:25" ht="12.75" customHeight="1">
      <c r="A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25" ht="12.75" customHeight="1">
      <c r="A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5" ht="12.75" customHeight="1">
      <c r="A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25" ht="12.75" customHeight="1">
      <c r="A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5" ht="12.75" customHeight="1">
      <c r="A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5" ht="12.75" customHeight="1">
      <c r="A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ht="12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ht="12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ht="12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ht="12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ht="12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ht="12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ht="12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ht="12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</row>
    <row r="43" spans="1:25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</row>
    <row r="44" spans="1:25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</row>
    <row r="45" spans="1:25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</row>
    <row r="47" spans="1:25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</row>
    <row r="48" spans="1:25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</row>
    <row r="49" spans="1:25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</row>
    <row r="50" spans="1:25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</row>
    <row r="51" spans="1:25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</row>
    <row r="52" spans="1:25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</row>
    <row r="53" spans="1:25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</row>
    <row r="54" spans="1:25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</row>
    <row r="55" spans="1:25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</row>
    <row r="56" spans="1:25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</row>
    <row r="57" spans="1:25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</row>
    <row r="58" spans="1:25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</row>
    <row r="59" spans="1:25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</row>
    <row r="60" spans="1:25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</row>
    <row r="61" spans="1:25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</row>
    <row r="62" spans="1:25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</row>
    <row r="63" spans="1:25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</row>
    <row r="64" spans="1:25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</row>
    <row r="65" spans="1:25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</row>
    <row r="66" spans="1:25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</row>
    <row r="67" spans="1:25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</row>
    <row r="68" spans="1:25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</row>
    <row r="69" spans="1:25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</row>
    <row r="70" spans="1:25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</row>
    <row r="71" spans="1:25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</row>
    <row r="77" spans="1:25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</row>
    <row r="78" spans="1:25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</row>
    <row r="79" spans="1:25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</row>
    <row r="80" spans="1:25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</row>
    <row r="81" spans="1:25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</row>
    <row r="82" spans="1:25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</row>
    <row r="83" spans="1:25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</row>
    <row r="84" spans="1:25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</row>
    <row r="85" spans="1:25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</row>
    <row r="86" spans="1:25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</row>
    <row r="87" spans="1:25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</row>
    <row r="88" spans="1:25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</row>
    <row r="89" spans="1:25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</row>
    <row r="90" spans="1:25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</row>
    <row r="91" spans="1:25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</row>
    <row r="92" spans="1:25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</row>
    <row r="93" spans="1:25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</row>
    <row r="94" spans="1:25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</row>
    <row r="95" spans="1:25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</row>
    <row r="96" spans="1:25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</row>
    <row r="97" spans="1:25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</row>
    <row r="98" spans="1:25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</row>
    <row r="99" spans="1:25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</row>
    <row r="100" spans="1:25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</row>
    <row r="101" spans="1:25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</row>
    <row r="102" spans="1:25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</row>
    <row r="103" spans="1:25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</row>
    <row r="104" spans="1:25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</row>
    <row r="105" spans="1:25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</row>
    <row r="106" spans="1:25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</row>
    <row r="107" spans="1:25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</row>
    <row r="108" spans="1:25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</row>
    <row r="109" spans="1:25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</row>
    <row r="110" spans="1:25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</row>
    <row r="111" spans="1:25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</row>
    <row r="112" spans="1:25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</row>
    <row r="113" spans="1:25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</row>
    <row r="114" spans="1:25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</row>
    <row r="115" spans="1:25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</row>
    <row r="116" spans="1:25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</row>
    <row r="117" spans="1:25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5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5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</row>
    <row r="120" spans="1:25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</row>
    <row r="121" spans="1:25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</row>
    <row r="122" spans="1:25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</row>
    <row r="123" spans="1:25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</row>
    <row r="124" spans="1:25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</row>
    <row r="125" spans="1:25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</row>
    <row r="126" spans="1:25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</row>
    <row r="127" spans="1:25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</row>
    <row r="128" spans="1:25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</row>
    <row r="129" spans="1:25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</row>
    <row r="130" spans="1:25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</row>
    <row r="131" spans="1:25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</row>
    <row r="132" spans="1:25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</row>
    <row r="133" spans="1:25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</row>
    <row r="134" spans="1:25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</row>
    <row r="135" spans="1:25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</row>
    <row r="136" spans="1:25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</row>
    <row r="137" spans="1:25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</row>
    <row r="138" spans="1:25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</row>
    <row r="139" spans="1:25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</row>
    <row r="140" spans="1:25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</row>
    <row r="141" spans="1:25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</row>
    <row r="142" spans="1:25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</row>
    <row r="143" spans="1:25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</row>
    <row r="144" spans="1:25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</row>
    <row r="145" spans="1:25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</row>
    <row r="146" spans="1:25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</row>
    <row r="147" spans="1:25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</row>
    <row r="148" spans="1:25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</row>
    <row r="149" spans="1:25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</row>
    <row r="150" spans="1:25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</row>
    <row r="151" spans="1:25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</row>
    <row r="152" spans="1:25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</row>
    <row r="153" spans="1:25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</row>
    <row r="154" spans="1:25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</row>
    <row r="155" spans="1:25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</row>
    <row r="156" spans="1:25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</row>
    <row r="157" spans="1:25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</row>
    <row r="158" spans="1:25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</row>
    <row r="159" spans="1:25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</row>
    <row r="160" spans="1:25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</row>
    <row r="161" spans="1:25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</row>
    <row r="162" spans="1:25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</row>
    <row r="163" spans="1:25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</row>
    <row r="164" spans="1:25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</row>
    <row r="165" spans="1:25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</row>
    <row r="166" spans="1:25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</row>
    <row r="167" spans="1:25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</row>
    <row r="168" spans="1:25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</row>
    <row r="169" spans="1:25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</row>
    <row r="170" spans="1:25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</row>
    <row r="171" spans="1:25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</row>
    <row r="172" spans="1:25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</row>
    <row r="173" spans="1:25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</row>
    <row r="174" spans="1:25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</row>
    <row r="175" spans="1:25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</row>
    <row r="176" spans="1:25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</row>
    <row r="177" spans="1:25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</row>
    <row r="178" spans="1:25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</row>
    <row r="179" spans="1:25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</row>
    <row r="180" spans="1:25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</row>
    <row r="181" spans="1:25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</row>
    <row r="182" spans="1:25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</row>
    <row r="183" spans="1:25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</row>
    <row r="184" spans="1:25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</row>
    <row r="185" spans="1:25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</row>
    <row r="186" spans="1:25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</row>
    <row r="187" spans="1:25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</row>
    <row r="188" spans="1:25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</row>
    <row r="189" spans="1:25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</row>
    <row r="190" spans="1:25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</row>
    <row r="191" spans="1:25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</row>
    <row r="192" spans="1:25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</row>
    <row r="193" spans="1:25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</row>
    <row r="194" spans="1:25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</row>
    <row r="195" spans="1:25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</row>
    <row r="196" spans="1:25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</row>
    <row r="197" spans="1:25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</row>
    <row r="198" spans="1:25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</row>
    <row r="199" spans="1:25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</row>
    <row r="200" spans="1:25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</row>
    <row r="201" spans="1:25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</row>
    <row r="202" spans="1:25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</row>
    <row r="203" spans="1:25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</row>
    <row r="204" spans="1:25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</row>
    <row r="205" spans="1:25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</row>
    <row r="206" spans="1:25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</row>
    <row r="207" spans="1:25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</row>
    <row r="208" spans="1:25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</row>
    <row r="209" spans="1:25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</row>
    <row r="210" spans="1:25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</row>
    <row r="211" spans="1:25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</row>
    <row r="212" spans="1:25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</row>
    <row r="213" spans="1:25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</row>
    <row r="214" spans="1:25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</row>
    <row r="215" spans="1:25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</row>
    <row r="216" spans="1:25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</row>
    <row r="217" spans="1:25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</row>
    <row r="218" spans="1:25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</row>
    <row r="219" spans="1:25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</row>
    <row r="220" spans="1:25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</row>
    <row r="221" spans="1:25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</row>
    <row r="222" spans="1:25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</row>
    <row r="223" spans="1:25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</row>
    <row r="224" spans="1:25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</row>
    <row r="225" spans="1:25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</row>
    <row r="226" spans="1:25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</row>
    <row r="227" spans="1:25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</row>
    <row r="228" spans="1:25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</row>
    <row r="229" spans="1:25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</row>
    <row r="230" spans="1:25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</row>
    <row r="231" spans="1:25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</row>
    <row r="232" spans="1:25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</row>
    <row r="233" spans="1:25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</row>
    <row r="234" spans="1:25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</row>
    <row r="235" spans="1:25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</row>
    <row r="236" spans="1:25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</row>
    <row r="237" spans="1:25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</row>
    <row r="238" spans="1:25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</row>
    <row r="239" spans="1:25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</row>
    <row r="240" spans="1:25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</row>
    <row r="241" spans="1:25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</row>
    <row r="242" spans="1:25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</row>
    <row r="243" spans="1:25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</row>
    <row r="244" spans="1:25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</row>
    <row r="245" spans="1:25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</row>
    <row r="246" spans="1:25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</row>
    <row r="247" spans="1:25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</row>
    <row r="248" spans="1:25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</row>
    <row r="249" spans="1:25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</row>
    <row r="250" spans="1:25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</row>
    <row r="251" spans="1:25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</row>
    <row r="252" spans="1:25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</row>
    <row r="253" spans="1:25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</row>
    <row r="254" spans="1:25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</row>
    <row r="255" spans="1:25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</row>
    <row r="256" spans="1:25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</row>
    <row r="257" spans="1:25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</row>
    <row r="258" spans="1:25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</row>
    <row r="259" spans="1:25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</row>
    <row r="260" spans="1:25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</row>
    <row r="261" spans="1:25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</row>
    <row r="262" spans="1:25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</row>
    <row r="263" spans="1:25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</row>
    <row r="264" spans="1:25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</row>
    <row r="265" spans="1:25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</row>
    <row r="266" spans="1:25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</row>
    <row r="267" spans="1:25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</row>
    <row r="268" spans="1:25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</row>
    <row r="269" spans="1:25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</row>
    <row r="270" spans="1:25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</row>
    <row r="271" spans="1:25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</row>
    <row r="272" spans="1:25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</row>
    <row r="273" spans="1:25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</row>
    <row r="274" spans="1:25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</row>
    <row r="275" spans="1:25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</row>
    <row r="276" spans="1:25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</row>
    <row r="277" spans="1:25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</row>
    <row r="278" spans="1:25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</row>
    <row r="279" spans="1:25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</row>
    <row r="280" spans="1:25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</row>
    <row r="281" spans="1:25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</row>
    <row r="282" spans="1:25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</row>
    <row r="283" spans="1:25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</row>
    <row r="284" spans="1:25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</row>
    <row r="285" spans="1:25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</row>
    <row r="286" spans="1:25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</row>
    <row r="287" spans="1:25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</row>
    <row r="288" spans="1:25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</row>
    <row r="289" spans="1:25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</row>
    <row r="290" spans="1:25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</row>
    <row r="291" spans="1:25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</row>
    <row r="292" spans="1:25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</row>
    <row r="293" spans="1:25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</row>
    <row r="294" spans="1:25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</row>
    <row r="295" spans="1:25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</row>
    <row r="296" spans="1:25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</row>
    <row r="297" spans="1:25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</row>
    <row r="298" spans="1:25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</row>
    <row r="299" spans="1:25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</row>
    <row r="300" spans="1:25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</row>
    <row r="301" spans="1:25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</row>
    <row r="302" spans="1:25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</row>
    <row r="303" spans="1:25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</row>
    <row r="304" spans="1:25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</row>
    <row r="305" spans="1:25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</row>
    <row r="306" spans="1:25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</row>
    <row r="307" spans="1:25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</row>
    <row r="308" spans="1:25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</row>
    <row r="309" spans="1:25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</row>
    <row r="310" spans="1:25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</row>
    <row r="311" spans="1:25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</row>
    <row r="312" spans="1:25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</row>
    <row r="313" spans="1:25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</row>
    <row r="314" spans="1:25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</row>
    <row r="315" spans="1:25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</row>
    <row r="316" spans="1:25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</row>
    <row r="317" spans="1:25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</row>
    <row r="318" spans="1:25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</row>
    <row r="319" spans="1:25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</row>
    <row r="320" spans="1:25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</row>
    <row r="321" spans="1:25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</row>
    <row r="322" spans="1:25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</row>
    <row r="323" spans="1:25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</row>
    <row r="324" spans="1:25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</row>
    <row r="325" spans="1:25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</row>
    <row r="326" spans="1:25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</row>
    <row r="327" spans="1:25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</row>
    <row r="328" spans="1:25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</row>
    <row r="329" spans="1:25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</row>
    <row r="330" spans="1:25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</row>
    <row r="331" spans="1:25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</row>
    <row r="332" spans="1:25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</row>
    <row r="333" spans="1:25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</row>
    <row r="334" spans="1:25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</row>
    <row r="335" spans="1:25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</row>
    <row r="336" spans="1:25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</row>
    <row r="337" spans="1:25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</row>
    <row r="338" spans="1:25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</row>
    <row r="339" spans="1:25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</row>
    <row r="340" spans="1:25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</row>
    <row r="341" spans="1:25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</row>
    <row r="342" spans="1:25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</row>
    <row r="343" spans="1:25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</row>
    <row r="344" spans="1:25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</row>
    <row r="345" spans="1:25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</row>
    <row r="346" spans="1:25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</row>
    <row r="347" spans="1:25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</row>
    <row r="348" spans="1:25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</row>
    <row r="349" spans="1:25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</row>
    <row r="350" spans="1:25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</row>
    <row r="351" spans="1:25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</row>
    <row r="352" spans="1:25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</row>
    <row r="353" spans="1:25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</row>
    <row r="354" spans="1:25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</row>
    <row r="355" spans="1:25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</row>
    <row r="356" spans="1:25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</row>
    <row r="357" spans="1:25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</row>
    <row r="358" spans="1:25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</row>
    <row r="359" spans="1:25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</row>
    <row r="360" spans="1:25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</row>
    <row r="361" spans="1:25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</row>
    <row r="362" spans="1:25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</row>
    <row r="363" spans="1:25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</row>
    <row r="364" spans="1:25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</row>
    <row r="365" spans="1:25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</row>
    <row r="366" spans="1:25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</row>
    <row r="367" spans="1:25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</row>
    <row r="368" spans="1:25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</row>
    <row r="369" spans="1:25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</row>
    <row r="370" spans="1:25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</row>
    <row r="371" spans="1:25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</row>
    <row r="372" spans="1:25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</row>
    <row r="373" spans="1:25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</row>
    <row r="374" spans="1:25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</row>
    <row r="375" spans="1:25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</row>
    <row r="376" spans="1:25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</row>
    <row r="377" spans="1:25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</row>
    <row r="378" spans="1:25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</row>
    <row r="379" spans="1:25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</row>
    <row r="380" spans="1:25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</row>
    <row r="381" spans="1:25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</row>
    <row r="382" spans="1:25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</row>
    <row r="383" spans="1:25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</row>
    <row r="384" spans="1:25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</row>
    <row r="385" spans="1:25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</row>
    <row r="386" spans="1:25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</row>
    <row r="387" spans="1:25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</row>
    <row r="388" spans="1:25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</row>
    <row r="389" spans="1:25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</row>
    <row r="390" spans="1:25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</row>
    <row r="391" spans="1:25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</row>
    <row r="392" spans="1:25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</row>
    <row r="393" spans="1:25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</row>
    <row r="394" spans="1:25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</row>
    <row r="395" spans="1:25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</row>
    <row r="396" spans="1:25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</row>
    <row r="397" spans="1:25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</row>
    <row r="398" spans="1:25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</row>
    <row r="399" spans="1:25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</row>
    <row r="400" spans="1:25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</row>
    <row r="401" spans="1:25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</row>
    <row r="402" spans="1:25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</row>
    <row r="403" spans="1:25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</row>
    <row r="404" spans="1:25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</row>
    <row r="405" spans="1:25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</row>
    <row r="406" spans="1:25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</row>
    <row r="407" spans="1:25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</row>
    <row r="408" spans="1:25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</row>
    <row r="409" spans="1:25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</row>
    <row r="410" spans="1:25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</row>
    <row r="411" spans="1:25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</row>
    <row r="412" spans="1:25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</row>
    <row r="413" spans="1:25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</row>
    <row r="414" spans="1:25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</row>
    <row r="415" spans="1:25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</row>
    <row r="416" spans="1:25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</row>
    <row r="417" spans="1:25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</row>
    <row r="418" spans="1:25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</row>
    <row r="419" spans="1:25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</row>
    <row r="420" spans="1:25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</row>
    <row r="421" spans="1:25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</row>
    <row r="422" spans="1:25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</row>
    <row r="423" spans="1:25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</row>
    <row r="424" spans="1:25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</row>
    <row r="425" spans="1:25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</row>
    <row r="426" spans="1:25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</row>
    <row r="427" spans="1:25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</row>
    <row r="428" spans="1:25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</row>
    <row r="429" spans="1:25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</row>
    <row r="430" spans="1:25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</row>
    <row r="431" spans="1:25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</row>
    <row r="432" spans="1:25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</row>
    <row r="433" spans="1:25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</row>
    <row r="434" spans="1:25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</row>
    <row r="435" spans="1:25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</row>
    <row r="436" spans="1:25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</row>
    <row r="437" spans="1:25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</row>
    <row r="438" spans="1:25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</row>
    <row r="439" spans="1:25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</row>
    <row r="440" spans="1:25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</row>
    <row r="441" spans="1:25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</row>
    <row r="442" spans="1:25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</row>
    <row r="443" spans="1:25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</row>
    <row r="444" spans="1:25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</row>
    <row r="445" spans="1:25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</row>
    <row r="446" spans="1:25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</row>
    <row r="447" spans="1:25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</row>
    <row r="448" spans="1:25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</row>
    <row r="449" spans="1:25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</row>
    <row r="450" spans="1:25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</row>
    <row r="451" spans="1:25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</row>
    <row r="452" spans="1:25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</row>
    <row r="453" spans="1:25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</row>
    <row r="454" spans="1:25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</row>
    <row r="455" spans="1:25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</row>
    <row r="456" spans="1:25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</row>
    <row r="457" spans="1:25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</row>
    <row r="458" spans="1:25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</row>
    <row r="459" spans="1:25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</row>
    <row r="460" spans="1:25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</row>
    <row r="461" spans="1:25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</row>
    <row r="462" spans="1:25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</row>
    <row r="463" spans="1:25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</row>
    <row r="464" spans="1:25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</row>
    <row r="465" spans="1:25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</row>
    <row r="466" spans="1:25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</row>
    <row r="467" spans="1:25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</row>
    <row r="468" spans="1:25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</row>
    <row r="469" spans="1:25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</row>
    <row r="470" spans="1:25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</row>
    <row r="471" spans="1:25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</row>
    <row r="472" spans="1:25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</row>
    <row r="473" spans="1:25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</row>
    <row r="474" spans="1:25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</row>
    <row r="475" spans="1:25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</row>
    <row r="476" spans="1:25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</row>
    <row r="477" spans="1:25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</row>
    <row r="478" spans="1:25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</row>
    <row r="479" spans="1:25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</row>
    <row r="480" spans="1:25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</row>
    <row r="481" spans="1:25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</row>
    <row r="482" spans="1:25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</row>
    <row r="483" spans="1:25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</row>
    <row r="484" spans="1:25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</row>
    <row r="485" spans="1:25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</row>
    <row r="486" spans="1:25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</row>
    <row r="487" spans="1:25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</row>
    <row r="488" spans="1:25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</row>
    <row r="489" spans="1:25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</row>
    <row r="490" spans="1:25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</row>
    <row r="491" spans="1:25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</row>
    <row r="492" spans="1:25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</row>
    <row r="493" spans="1:25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</row>
    <row r="494" spans="1:25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</row>
    <row r="495" spans="1:25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</row>
    <row r="496" spans="1:25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</row>
    <row r="497" spans="1:25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</row>
    <row r="498" spans="1:25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</row>
    <row r="499" spans="1:25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</row>
    <row r="500" spans="1:25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</row>
    <row r="501" spans="1:25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</row>
    <row r="502" spans="1:25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</row>
    <row r="503" spans="1:25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</row>
    <row r="504" spans="1:25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</row>
    <row r="505" spans="1:25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</row>
    <row r="506" spans="1:25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</row>
    <row r="507" spans="1:25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</row>
    <row r="508" spans="1:25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</row>
    <row r="509" spans="1:25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</row>
    <row r="510" spans="1:25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</row>
    <row r="511" spans="1:25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</row>
    <row r="512" spans="1:25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</row>
    <row r="513" spans="1:25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</row>
    <row r="514" spans="1:25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</row>
    <row r="515" spans="1:25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</row>
    <row r="516" spans="1:25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</row>
    <row r="517" spans="1:25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</row>
    <row r="518" spans="1:25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</row>
    <row r="519" spans="1:25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</row>
    <row r="520" spans="1:25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</row>
    <row r="521" spans="1:25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</row>
    <row r="522" spans="1:25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</row>
    <row r="523" spans="1:25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</row>
    <row r="524" spans="1:25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</row>
    <row r="525" spans="1:25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</row>
    <row r="526" spans="1:25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</row>
    <row r="527" spans="1:25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</row>
    <row r="528" spans="1:25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</row>
    <row r="529" spans="1:25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</row>
    <row r="530" spans="1:25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</row>
    <row r="531" spans="1:25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</row>
    <row r="532" spans="1:25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</row>
    <row r="533" spans="1:25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</row>
    <row r="534" spans="1:25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</row>
    <row r="535" spans="1:25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</row>
    <row r="536" spans="1:25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</row>
    <row r="537" spans="1:25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</row>
    <row r="538" spans="1:25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</row>
    <row r="539" spans="1:25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</row>
    <row r="540" spans="1:25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</row>
    <row r="541" spans="1:25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</row>
    <row r="542" spans="1:25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</row>
    <row r="543" spans="1:25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</row>
    <row r="544" spans="1:25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</row>
    <row r="545" spans="1:25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</row>
    <row r="546" spans="1:25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</row>
    <row r="547" spans="1:25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</row>
    <row r="548" spans="1:25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</row>
    <row r="549" spans="1:25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</row>
    <row r="550" spans="1:25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</row>
    <row r="551" spans="1:25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</row>
    <row r="552" spans="1:25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</row>
    <row r="553" spans="1:25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</row>
    <row r="554" spans="1:25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</row>
    <row r="555" spans="1:25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</row>
    <row r="556" spans="1:25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</row>
    <row r="557" spans="1:25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</row>
    <row r="558" spans="1:25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</row>
    <row r="559" spans="1:25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</row>
    <row r="560" spans="1:25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</row>
    <row r="561" spans="1:25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</row>
    <row r="562" spans="1:25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</row>
    <row r="563" spans="1:25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</row>
    <row r="564" spans="1:25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</row>
    <row r="565" spans="1:25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</row>
    <row r="566" spans="1:25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</row>
    <row r="567" spans="1:25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</row>
    <row r="568" spans="1:25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</row>
    <row r="569" spans="1:25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</row>
    <row r="570" spans="1:25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</row>
    <row r="571" spans="1:25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</row>
    <row r="572" spans="1:25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</row>
    <row r="573" spans="1:25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</row>
    <row r="574" spans="1:25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</row>
    <row r="575" spans="1:25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</row>
    <row r="576" spans="1:25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</row>
    <row r="577" spans="1:25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</row>
    <row r="578" spans="1:25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</row>
    <row r="579" spans="1:25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</row>
    <row r="580" spans="1:25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</row>
    <row r="581" spans="1:25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</row>
    <row r="582" spans="1:25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</row>
    <row r="583" spans="1:25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</row>
    <row r="584" spans="1:25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</row>
    <row r="585" spans="1:25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</row>
    <row r="586" spans="1:25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</row>
    <row r="587" spans="1:25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</row>
    <row r="588" spans="1:25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</row>
    <row r="589" spans="1:25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</row>
    <row r="590" spans="1:25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</row>
    <row r="591" spans="1:25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</row>
    <row r="592" spans="1:25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</row>
    <row r="593" spans="1:25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</row>
    <row r="594" spans="1:25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</row>
    <row r="595" spans="1:25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</row>
    <row r="596" spans="1:25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</row>
    <row r="597" spans="1:25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</row>
    <row r="598" spans="1:25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</row>
    <row r="599" spans="1:25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</row>
    <row r="600" spans="1:25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</row>
    <row r="601" spans="1:25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</row>
    <row r="602" spans="1:25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</row>
    <row r="603" spans="1:25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</row>
    <row r="604" spans="1:25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</row>
    <row r="605" spans="1:25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</row>
    <row r="606" spans="1:25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</row>
    <row r="607" spans="1:25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</row>
    <row r="608" spans="1:25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</row>
    <row r="609" spans="1:25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</row>
    <row r="610" spans="1:25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</row>
    <row r="611" spans="1:25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</row>
    <row r="612" spans="1:25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</row>
    <row r="613" spans="1:25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</row>
    <row r="614" spans="1:25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</row>
    <row r="615" spans="1:25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</row>
    <row r="616" spans="1:25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</row>
    <row r="617" spans="1:25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</row>
    <row r="618" spans="1:25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</row>
    <row r="619" spans="1:25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25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25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25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25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25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  <row r="649" spans="1:25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</row>
    <row r="650" spans="1:25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</row>
    <row r="651" spans="1:25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</row>
    <row r="652" spans="1:25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</row>
    <row r="653" spans="1:25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</row>
    <row r="654" spans="1:25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</row>
    <row r="655" spans="1:25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</row>
    <row r="656" spans="1:25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</row>
    <row r="657" spans="1:25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</row>
    <row r="658" spans="1:25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</row>
    <row r="659" spans="1:25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</row>
    <row r="660" spans="1:25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</row>
    <row r="661" spans="1:25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</row>
    <row r="662" spans="1:25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</row>
    <row r="663" spans="1:25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</row>
    <row r="664" spans="1:25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</row>
    <row r="665" spans="1:25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</row>
    <row r="666" spans="1:25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</row>
    <row r="667" spans="1:25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</row>
    <row r="668" spans="1:25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</row>
    <row r="669" spans="1:25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</row>
    <row r="670" spans="1:25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</row>
    <row r="671" spans="1:25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</row>
    <row r="672" spans="1:25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</row>
    <row r="673" spans="1:25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</row>
    <row r="674" spans="1:25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</row>
    <row r="675" spans="1:25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</row>
    <row r="676" spans="1:25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</row>
    <row r="677" spans="1:25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</row>
    <row r="678" spans="1:25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</row>
    <row r="679" spans="1:25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</row>
    <row r="680" spans="1:25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</row>
    <row r="681" spans="1:25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</row>
    <row r="682" spans="1:25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</row>
    <row r="683" spans="1:25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</row>
    <row r="684" spans="1:25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</row>
    <row r="685" spans="1:25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</row>
    <row r="686" spans="1:25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</row>
    <row r="687" spans="1:25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</row>
    <row r="688" spans="1:25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</row>
    <row r="689" spans="1:25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</row>
    <row r="690" spans="1:25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</row>
    <row r="691" spans="1:25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</row>
    <row r="692" spans="1:25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</row>
    <row r="693" spans="1:25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</row>
    <row r="694" spans="1:25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</row>
    <row r="695" spans="1:25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</row>
    <row r="696" spans="1:25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</row>
    <row r="697" spans="1:25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</row>
    <row r="698" spans="1:25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</row>
    <row r="699" spans="1:25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</row>
    <row r="700" spans="1:25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</row>
    <row r="701" spans="1:25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</row>
    <row r="702" spans="1:25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</row>
    <row r="703" spans="1:25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</row>
    <row r="704" spans="1:25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</row>
    <row r="705" spans="1:25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</row>
    <row r="706" spans="1:25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</row>
    <row r="707" spans="1:25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</row>
    <row r="708" spans="1:25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</row>
    <row r="709" spans="1:25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</row>
    <row r="710" spans="1:25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</row>
    <row r="711" spans="1:25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</row>
    <row r="712" spans="1:25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</row>
    <row r="713" spans="1:25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</row>
    <row r="714" spans="1:25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</row>
    <row r="715" spans="1:25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</row>
    <row r="716" spans="1:25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</row>
    <row r="717" spans="1:25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</row>
    <row r="718" spans="1:25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</row>
    <row r="719" spans="1:25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</row>
    <row r="720" spans="1:25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</row>
    <row r="721" spans="1:25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</row>
    <row r="722" spans="1:25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</row>
    <row r="723" spans="1:25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</row>
    <row r="724" spans="1:25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</row>
    <row r="725" spans="1:25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</row>
    <row r="726" spans="1:25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</row>
    <row r="727" spans="1:25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</row>
    <row r="728" spans="1:25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</row>
    <row r="729" spans="1:25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</row>
    <row r="730" spans="1:25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</row>
    <row r="731" spans="1:25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</row>
    <row r="732" spans="1:25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</row>
    <row r="733" spans="1:25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</row>
    <row r="734" spans="1:25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</row>
    <row r="735" spans="1:25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</row>
    <row r="736" spans="1:25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</row>
    <row r="737" spans="1:25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</row>
    <row r="738" spans="1:25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</row>
    <row r="739" spans="1:25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</row>
    <row r="740" spans="1:25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</row>
    <row r="741" spans="1:25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</row>
    <row r="742" spans="1:25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</row>
    <row r="743" spans="1:25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</row>
    <row r="744" spans="1:25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</row>
    <row r="745" spans="1:25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</row>
    <row r="746" spans="1:25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</row>
    <row r="747" spans="1:25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</row>
    <row r="748" spans="1:25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</row>
    <row r="749" spans="1:25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</row>
    <row r="750" spans="1:25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</row>
    <row r="751" spans="1:25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</row>
    <row r="752" spans="1:25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</row>
    <row r="753" spans="1:25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</row>
    <row r="754" spans="1:25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</row>
    <row r="755" spans="1:25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</row>
    <row r="756" spans="1:25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</row>
    <row r="757" spans="1:25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</row>
    <row r="758" spans="1:25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</row>
    <row r="759" spans="1:25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</row>
    <row r="760" spans="1:25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</row>
    <row r="761" spans="1:25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</row>
    <row r="762" spans="1:25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</row>
    <row r="763" spans="1:25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</row>
    <row r="764" spans="1:25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</row>
    <row r="765" spans="1:25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</row>
    <row r="766" spans="1:25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</row>
    <row r="767" spans="1:25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</row>
    <row r="768" spans="1:25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</row>
    <row r="769" spans="1:25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</row>
    <row r="770" spans="1:25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</row>
    <row r="771" spans="1:25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</row>
    <row r="772" spans="1:25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</row>
    <row r="773" spans="1:25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</row>
    <row r="774" spans="1:25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</row>
    <row r="775" spans="1:25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</row>
    <row r="776" spans="1:25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</row>
    <row r="777" spans="1:25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</row>
    <row r="778" spans="1:25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</row>
    <row r="779" spans="1:25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</row>
    <row r="780" spans="1:25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</row>
    <row r="781" spans="1:25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</row>
    <row r="782" spans="1:25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</row>
    <row r="783" spans="1:25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</row>
    <row r="784" spans="1:25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</row>
    <row r="785" spans="1:25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</row>
    <row r="786" spans="1:25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</row>
    <row r="787" spans="1:25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</row>
    <row r="788" spans="1:25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</row>
    <row r="789" spans="1:25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</row>
    <row r="790" spans="1:25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</row>
    <row r="791" spans="1:25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</row>
    <row r="792" spans="1:25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</row>
    <row r="793" spans="1:25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</row>
    <row r="794" spans="1:25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</row>
    <row r="795" spans="1:25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</row>
    <row r="796" spans="1:25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</row>
    <row r="797" spans="1:25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</row>
    <row r="798" spans="1:25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</row>
    <row r="799" spans="1:25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</row>
    <row r="800" spans="1:25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</row>
    <row r="801" spans="1:25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</row>
    <row r="802" spans="1:25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</row>
    <row r="803" spans="1:25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</row>
    <row r="804" spans="1:25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</row>
    <row r="805" spans="1:25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</row>
    <row r="806" spans="1:25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</row>
    <row r="807" spans="1:25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</row>
    <row r="808" spans="1:25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</row>
    <row r="809" spans="1:25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</row>
    <row r="810" spans="1:25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</row>
    <row r="811" spans="1:25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</row>
    <row r="812" spans="1:25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</row>
    <row r="813" spans="1:25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</row>
    <row r="814" spans="1:25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</row>
    <row r="815" spans="1:25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</row>
    <row r="816" spans="1:25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</row>
    <row r="817" spans="1:25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</row>
    <row r="818" spans="1:25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</row>
    <row r="819" spans="1:25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</row>
    <row r="820" spans="1:25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</row>
    <row r="821" spans="1:25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</row>
    <row r="822" spans="1:25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</row>
    <row r="823" spans="1:25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</row>
    <row r="824" spans="1:25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</row>
    <row r="825" spans="1:25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</row>
    <row r="826" spans="1:25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</row>
    <row r="827" spans="1:25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</row>
    <row r="828" spans="1:25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</row>
    <row r="829" spans="1:25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</row>
    <row r="830" spans="1:25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</row>
    <row r="831" spans="1:25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</row>
    <row r="832" spans="1:25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</row>
    <row r="833" spans="1:25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</row>
    <row r="834" spans="1:25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</row>
    <row r="835" spans="1:25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</row>
    <row r="836" spans="1:25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</row>
    <row r="837" spans="1:25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</row>
    <row r="838" spans="1:25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</row>
    <row r="839" spans="1:25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</row>
    <row r="840" spans="1:25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</row>
    <row r="841" spans="1:25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</row>
    <row r="842" spans="1:25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</row>
    <row r="843" spans="1:25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</row>
    <row r="844" spans="1:25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</row>
    <row r="845" spans="1:25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</row>
    <row r="846" spans="1:25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</row>
    <row r="847" spans="1:25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</row>
    <row r="848" spans="1:25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</row>
    <row r="849" spans="1:25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</row>
    <row r="850" spans="1:25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</row>
    <row r="851" spans="1:25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</row>
    <row r="852" spans="1:25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</row>
    <row r="853" spans="1:25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</row>
    <row r="854" spans="1:25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</row>
    <row r="855" spans="1:25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</row>
    <row r="856" spans="1:25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</row>
    <row r="857" spans="1:25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</row>
    <row r="858" spans="1:25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</row>
    <row r="859" spans="1:25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</row>
    <row r="860" spans="1:25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</row>
    <row r="861" spans="1:25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</row>
    <row r="862" spans="1:25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</row>
    <row r="863" spans="1:25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</row>
    <row r="864" spans="1:25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</row>
    <row r="865" spans="1:25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</row>
    <row r="866" spans="1:25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</row>
    <row r="867" spans="1:25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</row>
    <row r="868" spans="1:25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</row>
    <row r="869" spans="1:25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</row>
    <row r="870" spans="1:25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</row>
    <row r="871" spans="1:25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</row>
    <row r="872" spans="1:25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</row>
    <row r="873" spans="1:25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</row>
    <row r="874" spans="1:25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</row>
    <row r="875" spans="1:25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</row>
    <row r="876" spans="1:25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</row>
    <row r="877" spans="1:25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</row>
    <row r="878" spans="1:25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</row>
    <row r="879" spans="1:25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</row>
    <row r="880" spans="1:25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</row>
    <row r="881" spans="1:25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</row>
    <row r="882" spans="1:25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</row>
    <row r="883" spans="1:25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</row>
    <row r="884" spans="1:25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</row>
    <row r="885" spans="1:25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</row>
    <row r="886" spans="1:25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</row>
    <row r="887" spans="1:25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</row>
    <row r="888" spans="1:25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</row>
    <row r="889" spans="1:25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</row>
    <row r="890" spans="1:25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</row>
    <row r="891" spans="1:25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</row>
    <row r="892" spans="1:25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</row>
    <row r="893" spans="1:25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</row>
    <row r="894" spans="1:25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</row>
    <row r="895" spans="1:25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</row>
    <row r="896" spans="1:25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</row>
    <row r="897" spans="1:25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</row>
    <row r="898" spans="1:25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</row>
    <row r="899" spans="1:25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</row>
    <row r="900" spans="1:25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</row>
    <row r="901" spans="1:25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</row>
    <row r="902" spans="1:25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</row>
    <row r="903" spans="1:25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</row>
    <row r="904" spans="1:25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</row>
    <row r="905" spans="1:25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</row>
    <row r="906" spans="1:25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</row>
    <row r="907" spans="1:25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</row>
    <row r="908" spans="1:25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</row>
    <row r="909" spans="1:25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</row>
    <row r="910" spans="1:25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</row>
    <row r="911" spans="1:25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</row>
    <row r="912" spans="1:25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</row>
    <row r="913" spans="1:25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</row>
    <row r="914" spans="1:25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</row>
    <row r="915" spans="1:25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</row>
    <row r="916" spans="1:25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</row>
    <row r="917" spans="1:25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</row>
    <row r="918" spans="1:25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</row>
    <row r="919" spans="1:25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</row>
    <row r="920" spans="1:25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</row>
    <row r="921" spans="1:25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</row>
    <row r="922" spans="1:25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</row>
    <row r="923" spans="1:25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</row>
    <row r="924" spans="1:25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</row>
    <row r="925" spans="1:25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</row>
    <row r="926" spans="1:25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</row>
    <row r="927" spans="1:25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</row>
    <row r="928" spans="1:25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</row>
    <row r="929" spans="1:25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</row>
    <row r="930" spans="1:25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</row>
    <row r="931" spans="1:25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</row>
    <row r="932" spans="1:25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</row>
    <row r="933" spans="1:25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</row>
    <row r="934" spans="1:25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</row>
    <row r="935" spans="1:25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</row>
    <row r="936" spans="1:25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</row>
    <row r="937" spans="1:25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</row>
    <row r="938" spans="1:25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</row>
    <row r="939" spans="1:25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</row>
    <row r="940" spans="1:25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</row>
    <row r="941" spans="1:25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</row>
    <row r="942" spans="1:25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</row>
    <row r="943" spans="1:25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</row>
    <row r="944" spans="1:25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</row>
    <row r="945" spans="1:25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</row>
    <row r="946" spans="1:25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</row>
    <row r="947" spans="1:25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</row>
    <row r="948" spans="1:25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</row>
    <row r="949" spans="1:25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</row>
    <row r="950" spans="1:25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</row>
    <row r="951" spans="1:25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</row>
    <row r="952" spans="1:25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</row>
    <row r="953" spans="1:25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</row>
    <row r="954" spans="1:25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</row>
    <row r="955" spans="1:25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</row>
    <row r="956" spans="1:25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</row>
    <row r="957" spans="1:25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</row>
    <row r="958" spans="1:25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</row>
    <row r="959" spans="1:25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</row>
    <row r="960" spans="1:25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</row>
    <row r="961" spans="1:25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</row>
    <row r="962" spans="1:25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</row>
    <row r="963" spans="1:25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</row>
    <row r="964" spans="1:25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</row>
    <row r="965" spans="1:25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</row>
    <row r="966" spans="1:25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</row>
    <row r="967" spans="1:25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</row>
    <row r="968" spans="1:25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</row>
    <row r="969" spans="1:25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</row>
    <row r="970" spans="1:25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</row>
    <row r="971" spans="1:25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</row>
    <row r="972" spans="1:25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</row>
    <row r="973" spans="1:25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</row>
    <row r="974" spans="1:25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</row>
    <row r="975" spans="1:25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</row>
    <row r="976" spans="1:25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</row>
    <row r="977" spans="1:25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</row>
    <row r="978" spans="1:25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</row>
    <row r="979" spans="1:25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</row>
    <row r="980" spans="1:25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</row>
    <row r="981" spans="1:25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</row>
    <row r="982" spans="1:25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</row>
    <row r="983" spans="1:25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</row>
    <row r="984" spans="1:25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</row>
    <row r="985" spans="1:25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</row>
    <row r="986" spans="1:25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</row>
    <row r="987" spans="1:25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</row>
    <row r="988" spans="1:25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</row>
    <row r="989" spans="1:25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</row>
    <row r="990" spans="1:25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</row>
    <row r="991" spans="1:25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</row>
    <row r="992" spans="1:25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</row>
    <row r="993" spans="1:25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</row>
  </sheetData>
  <sortState ref="A8:AE11">
    <sortCondition ref="A8"/>
  </sortState>
  <pageMargins left="0.25" right="0.25" top="0.75" bottom="0.75" header="0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993"/>
  <sheetViews>
    <sheetView workbookViewId="0">
      <selection activeCell="A4" sqref="A4"/>
    </sheetView>
  </sheetViews>
  <sheetFormatPr defaultColWidth="14.44140625" defaultRowHeight="15" customHeight="1"/>
  <cols>
    <col min="1" max="1" width="4.33203125" customWidth="1"/>
    <col min="2" max="2" width="9" customWidth="1"/>
    <col min="3" max="3" width="12.44140625" customWidth="1"/>
    <col min="4" max="5" width="10.33203125" customWidth="1"/>
    <col min="6" max="6" width="6.33203125" customWidth="1"/>
    <col min="7" max="7" width="25.6640625" customWidth="1"/>
    <col min="8" max="9" width="4.5546875" customWidth="1"/>
    <col min="10" max="10" width="5" customWidth="1"/>
    <col min="11" max="14" width="4.5546875" customWidth="1"/>
    <col min="15" max="19" width="4.5546875" hidden="1" customWidth="1"/>
    <col min="20" max="20" width="6.5546875" customWidth="1"/>
    <col min="21" max="21" width="5.6640625" customWidth="1"/>
    <col min="22" max="22" width="9.109375" customWidth="1"/>
  </cols>
  <sheetData>
    <row r="1" spans="1:22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2" ht="12.75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2" ht="12.75" customHeight="1">
      <c r="A3" s="10"/>
      <c r="B3" s="10"/>
      <c r="C3" s="10"/>
      <c r="D3" s="10"/>
      <c r="E3" s="10"/>
      <c r="F3" s="10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12.75" customHeight="1">
      <c r="A4" s="10"/>
      <c r="B4" s="10"/>
      <c r="C4" s="12" t="s">
        <v>24</v>
      </c>
      <c r="D4" s="12"/>
      <c r="E4" s="12" t="s">
        <v>33</v>
      </c>
      <c r="F4" s="12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12.75" customHeight="1" thickBot="1">
      <c r="A5" s="40"/>
      <c r="B5" s="10"/>
      <c r="C5" s="10"/>
      <c r="D5" s="10"/>
      <c r="E5" s="10"/>
      <c r="F5" s="211" t="s">
        <v>371</v>
      </c>
      <c r="G5" s="116" t="s">
        <v>386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</row>
    <row r="6" spans="1:22" ht="12.75" customHeight="1" thickBot="1">
      <c r="A6" s="130" t="s">
        <v>12</v>
      </c>
      <c r="B6" s="131" t="s">
        <v>1</v>
      </c>
      <c r="C6" s="132" t="s">
        <v>2</v>
      </c>
      <c r="D6" s="133" t="s">
        <v>3</v>
      </c>
      <c r="E6" s="133" t="s">
        <v>4</v>
      </c>
      <c r="F6" s="133" t="s">
        <v>18</v>
      </c>
      <c r="G6" s="133" t="s">
        <v>5</v>
      </c>
      <c r="H6" s="169">
        <v>185</v>
      </c>
      <c r="I6" s="169">
        <v>190</v>
      </c>
      <c r="J6" s="169">
        <v>195</v>
      </c>
      <c r="K6" s="169">
        <v>200</v>
      </c>
      <c r="L6" s="169">
        <v>205</v>
      </c>
      <c r="M6" s="169">
        <v>210</v>
      </c>
      <c r="N6" s="169">
        <v>217</v>
      </c>
      <c r="O6" s="169"/>
      <c r="P6" s="169"/>
      <c r="Q6" s="169"/>
      <c r="R6" s="169"/>
      <c r="S6" s="169"/>
      <c r="T6" s="133" t="s">
        <v>25</v>
      </c>
      <c r="U6" s="137" t="s">
        <v>14</v>
      </c>
      <c r="V6" s="10"/>
    </row>
    <row r="7" spans="1:22" ht="19.95" customHeight="1">
      <c r="A7" s="166">
        <v>1</v>
      </c>
      <c r="B7" s="80" t="s">
        <v>48</v>
      </c>
      <c r="C7" s="81" t="s">
        <v>328</v>
      </c>
      <c r="D7" s="141">
        <v>35181</v>
      </c>
      <c r="E7" s="142" t="s">
        <v>329</v>
      </c>
      <c r="F7" s="142"/>
      <c r="G7" s="142"/>
      <c r="H7" s="173"/>
      <c r="I7" s="173" t="s">
        <v>366</v>
      </c>
      <c r="J7" s="173" t="s">
        <v>35</v>
      </c>
      <c r="K7" s="173" t="s">
        <v>366</v>
      </c>
      <c r="L7" s="173" t="s">
        <v>35</v>
      </c>
      <c r="M7" s="173" t="s">
        <v>369</v>
      </c>
      <c r="N7" s="173" t="s">
        <v>368</v>
      </c>
      <c r="O7" s="167"/>
      <c r="P7" s="167"/>
      <c r="Q7" s="167"/>
      <c r="R7" s="167"/>
      <c r="S7" s="167"/>
      <c r="T7" s="168">
        <v>2.1</v>
      </c>
      <c r="U7" s="79" t="str">
        <f>IF(ISBLANK(T7),"",IF(T7&lt;1.25,"",IF(T7&gt;=2.28,"TSM",IF(T7&gt;=2.15,"SM",IF(T7&gt;=2.03,"KSM",IF(T7&gt;=1.9,"I A",IF(T7&gt;=1.75,"II A",IF(T7&gt;=1.6,"III A",IF(T7&gt;=1.47,"I JA",IF(T7&gt;=1.35,"II JA",IF(T7&gt;=1.25,"III JA")))))))))))</f>
        <v>KSM</v>
      </c>
      <c r="V7" s="10"/>
    </row>
    <row r="8" spans="1:22" ht="19.95" customHeight="1">
      <c r="A8" s="45">
        <v>2</v>
      </c>
      <c r="B8" s="5" t="s">
        <v>159</v>
      </c>
      <c r="C8" s="61" t="s">
        <v>160</v>
      </c>
      <c r="D8" s="51">
        <v>34658</v>
      </c>
      <c r="E8" s="46" t="s">
        <v>34</v>
      </c>
      <c r="F8" s="46" t="s">
        <v>63</v>
      </c>
      <c r="G8" s="46" t="s">
        <v>161</v>
      </c>
      <c r="H8" s="74"/>
      <c r="I8" s="74"/>
      <c r="J8" s="74" t="s">
        <v>366</v>
      </c>
      <c r="K8" s="74" t="s">
        <v>366</v>
      </c>
      <c r="L8" s="74" t="s">
        <v>366</v>
      </c>
      <c r="M8" s="74" t="s">
        <v>368</v>
      </c>
      <c r="N8" s="74"/>
      <c r="O8" s="71"/>
      <c r="P8" s="71"/>
      <c r="Q8" s="71"/>
      <c r="R8" s="71"/>
      <c r="S8" s="71"/>
      <c r="T8" s="63">
        <v>2.0499999999999998</v>
      </c>
      <c r="U8" s="72" t="str">
        <f>IF(ISBLANK(T8),"",IF(T8&lt;1.25,"",IF(T8&gt;=2.28,"TSM",IF(T8&gt;=2.15,"SM",IF(T8&gt;=2.03,"KSM",IF(T8&gt;=1.9,"I A",IF(T8&gt;=1.75,"II A",IF(T8&gt;=1.6,"III A",IF(T8&gt;=1.47,"I JA",IF(T8&gt;=1.35,"II JA",IF(T8&gt;=1.25,"III JA")))))))))))</f>
        <v>KSM</v>
      </c>
      <c r="V8" s="10"/>
    </row>
    <row r="9" spans="1:22" ht="19.95" customHeight="1">
      <c r="A9" s="45">
        <v>3</v>
      </c>
      <c r="B9" s="5" t="s">
        <v>130</v>
      </c>
      <c r="C9" s="61" t="s">
        <v>164</v>
      </c>
      <c r="D9" s="51">
        <v>38268</v>
      </c>
      <c r="E9" s="46" t="s">
        <v>34</v>
      </c>
      <c r="F9" s="46" t="s">
        <v>63</v>
      </c>
      <c r="G9" s="46" t="s">
        <v>165</v>
      </c>
      <c r="H9" s="74"/>
      <c r="I9" s="74" t="s">
        <v>366</v>
      </c>
      <c r="J9" s="74" t="s">
        <v>366</v>
      </c>
      <c r="K9" s="74" t="s">
        <v>368</v>
      </c>
      <c r="L9" s="74"/>
      <c r="M9" s="74"/>
      <c r="N9" s="74"/>
      <c r="O9" s="71"/>
      <c r="P9" s="71"/>
      <c r="Q9" s="71"/>
      <c r="R9" s="71"/>
      <c r="S9" s="71"/>
      <c r="T9" s="63">
        <v>1.95</v>
      </c>
      <c r="U9" s="72" t="str">
        <f>IF(ISBLANK(T9),"",IF(T9&lt;1.25,"",IF(T9&gt;=2.28,"TSM",IF(T9&gt;=2.15,"SM",IF(T9&gt;=2.03,"KSM",IF(T9&gt;=1.9,"I A",IF(T9&gt;=1.75,"II A",IF(T9&gt;=1.6,"III A",IF(T9&gt;=1.47,"I JA",IF(T9&gt;=1.35,"II JA",IF(T9&gt;=1.25,"III JA")))))))))))</f>
        <v>I A</v>
      </c>
      <c r="V9" s="10"/>
    </row>
    <row r="10" spans="1:22" ht="19.95" customHeight="1">
      <c r="A10" s="45">
        <v>4</v>
      </c>
      <c r="B10" s="5" t="s">
        <v>40</v>
      </c>
      <c r="C10" s="61" t="s">
        <v>162</v>
      </c>
      <c r="D10" s="51">
        <v>38355</v>
      </c>
      <c r="E10" s="46" t="s">
        <v>34</v>
      </c>
      <c r="F10" s="46" t="s">
        <v>63</v>
      </c>
      <c r="G10" s="46" t="s">
        <v>163</v>
      </c>
      <c r="H10" s="74" t="s">
        <v>366</v>
      </c>
      <c r="I10" s="74" t="s">
        <v>366</v>
      </c>
      <c r="J10" s="74" t="s">
        <v>369</v>
      </c>
      <c r="K10" s="74" t="s">
        <v>368</v>
      </c>
      <c r="L10" s="74"/>
      <c r="M10" s="74"/>
      <c r="N10" s="74"/>
      <c r="O10" s="71"/>
      <c r="P10" s="71"/>
      <c r="Q10" s="71"/>
      <c r="R10" s="71"/>
      <c r="S10" s="71"/>
      <c r="T10" s="63">
        <v>1.95</v>
      </c>
      <c r="U10" s="72" t="str">
        <f>IF(ISBLANK(T10),"",IF(T10&lt;1.25,"",IF(T10&gt;=2.28,"TSM",IF(T10&gt;=2.15,"SM",IF(T10&gt;=2.03,"KSM",IF(T10&gt;=1.9,"I A",IF(T10&gt;=1.75,"II A",IF(T10&gt;=1.6,"III A",IF(T10&gt;=1.47,"I JA",IF(T10&gt;=1.35,"II JA",IF(T10&gt;=1.25,"III JA")))))))))))</f>
        <v>I A</v>
      </c>
      <c r="V10" s="10"/>
    </row>
    <row r="11" spans="1:22" ht="12.75" customHeight="1">
      <c r="A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ht="12.75" customHeight="1">
      <c r="A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ht="12.75" customHeight="1">
      <c r="A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ht="12.75" customHeight="1">
      <c r="A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2" ht="12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 ht="12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ht="12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12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ht="12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22" ht="12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ht="12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1:22" ht="12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1:22" ht="12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1:22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1:22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2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2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1:22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1:22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1:22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1:22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1:22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22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22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2" ht="12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22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</row>
    <row r="37" spans="1:22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</row>
    <row r="38" spans="1:22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</row>
    <row r="39" spans="1:22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</row>
    <row r="40" spans="1:22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1:22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1:22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1:22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1:22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1:22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1:22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7" spans="1:22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</row>
    <row r="48" spans="1:22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</row>
    <row r="49" spans="1:22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</row>
    <row r="50" spans="1:22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</row>
    <row r="51" spans="1:22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1:22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1:22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1:22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1:22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22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22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1:22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1:22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1:22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1:22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</row>
    <row r="76" spans="1:22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</row>
    <row r="77" spans="1:22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  <row r="79" spans="1:22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</row>
    <row r="80" spans="1:22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</row>
    <row r="81" spans="1:22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</row>
    <row r="82" spans="1:22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</row>
    <row r="83" spans="1:22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</row>
    <row r="84" spans="1:22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</row>
    <row r="85" spans="1:22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</row>
    <row r="86" spans="1:22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</row>
    <row r="87" spans="1:22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</row>
    <row r="88" spans="1:22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1:22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1:22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</row>
    <row r="91" spans="1:22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</row>
    <row r="92" spans="1:22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</row>
    <row r="93" spans="1:22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</row>
    <row r="94" spans="1:22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</row>
    <row r="95" spans="1:22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</row>
    <row r="96" spans="1:22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</row>
    <row r="97" spans="1:22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</row>
    <row r="98" spans="1:22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</row>
    <row r="99" spans="1:22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</row>
    <row r="100" spans="1:22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</row>
    <row r="101" spans="1:22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</row>
    <row r="102" spans="1:22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</row>
    <row r="103" spans="1:22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</row>
    <row r="104" spans="1:22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</row>
    <row r="105" spans="1:22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</row>
    <row r="106" spans="1:22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</row>
    <row r="107" spans="1:22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</row>
    <row r="108" spans="1:22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</row>
    <row r="109" spans="1:22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</row>
    <row r="110" spans="1:22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</row>
    <row r="111" spans="1:22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</row>
    <row r="112" spans="1:22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</row>
    <row r="113" spans="1:22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</row>
    <row r="114" spans="1:22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</row>
    <row r="115" spans="1:22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</row>
    <row r="116" spans="1:22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</row>
    <row r="117" spans="1:22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</row>
    <row r="118" spans="1:22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</row>
    <row r="119" spans="1:22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</row>
    <row r="120" spans="1:22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</row>
    <row r="121" spans="1:22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</row>
    <row r="122" spans="1:22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</row>
    <row r="123" spans="1:22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</row>
    <row r="124" spans="1:22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</row>
    <row r="125" spans="1:22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</row>
    <row r="126" spans="1:22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</row>
    <row r="127" spans="1:22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</row>
    <row r="128" spans="1:22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</row>
    <row r="129" spans="1:22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</row>
    <row r="130" spans="1:22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</row>
    <row r="131" spans="1:22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</row>
    <row r="132" spans="1:22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</row>
    <row r="133" spans="1:22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</row>
    <row r="134" spans="1:22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</row>
    <row r="135" spans="1:22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</row>
    <row r="136" spans="1:22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</row>
    <row r="137" spans="1:22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</row>
    <row r="138" spans="1:22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</row>
    <row r="139" spans="1:22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</row>
    <row r="140" spans="1:22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</row>
    <row r="141" spans="1:22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</row>
    <row r="142" spans="1:22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</row>
    <row r="143" spans="1:22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</row>
    <row r="144" spans="1:22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</row>
    <row r="145" spans="1:22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</row>
    <row r="146" spans="1:22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</row>
    <row r="147" spans="1:22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</row>
    <row r="148" spans="1:22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</row>
    <row r="149" spans="1:22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</row>
    <row r="150" spans="1:22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</row>
    <row r="151" spans="1:22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</row>
    <row r="152" spans="1:22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</row>
    <row r="153" spans="1:22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</row>
    <row r="154" spans="1:22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</row>
    <row r="155" spans="1:22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</row>
    <row r="156" spans="1:22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</row>
    <row r="157" spans="1:22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</row>
    <row r="158" spans="1:22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</row>
    <row r="159" spans="1:22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</row>
    <row r="160" spans="1:22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</row>
    <row r="161" spans="1:22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</row>
    <row r="162" spans="1:22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</row>
    <row r="163" spans="1:22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</row>
    <row r="164" spans="1:22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</row>
    <row r="165" spans="1:22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1:22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1:22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1:22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</row>
    <row r="169" spans="1:22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</row>
    <row r="170" spans="1:22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</row>
    <row r="171" spans="1:22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</row>
    <row r="172" spans="1:22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</row>
    <row r="173" spans="1:22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</row>
    <row r="174" spans="1:22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</row>
    <row r="175" spans="1:22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</row>
    <row r="176" spans="1:22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</row>
    <row r="177" spans="1:22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</row>
    <row r="178" spans="1:22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</row>
    <row r="179" spans="1:22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</row>
    <row r="180" spans="1:22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</row>
    <row r="181" spans="1:22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</row>
    <row r="182" spans="1:22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</row>
    <row r="183" spans="1:22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</row>
    <row r="184" spans="1:22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</row>
    <row r="185" spans="1:22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</row>
    <row r="186" spans="1:22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</row>
    <row r="187" spans="1:22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</row>
    <row r="188" spans="1:22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</row>
    <row r="189" spans="1:22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</row>
    <row r="190" spans="1:22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</row>
    <row r="191" spans="1:22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</row>
    <row r="192" spans="1:22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</row>
    <row r="193" spans="1:22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</row>
    <row r="194" spans="1:22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</row>
    <row r="195" spans="1:22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</row>
    <row r="196" spans="1:22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</row>
    <row r="197" spans="1:22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</row>
    <row r="198" spans="1:22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</row>
    <row r="199" spans="1:22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</row>
    <row r="200" spans="1:22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</row>
    <row r="201" spans="1:22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</row>
    <row r="202" spans="1:22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</row>
    <row r="203" spans="1:22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</row>
    <row r="204" spans="1:22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</row>
    <row r="205" spans="1:22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</row>
    <row r="206" spans="1:22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</row>
    <row r="207" spans="1:22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</row>
    <row r="208" spans="1:22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</row>
    <row r="209" spans="1:22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</row>
    <row r="210" spans="1:22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</row>
    <row r="211" spans="1:22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</row>
    <row r="212" spans="1:22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</row>
    <row r="213" spans="1:22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</row>
    <row r="214" spans="1:22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</row>
    <row r="215" spans="1:22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</row>
    <row r="216" spans="1:22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</row>
    <row r="217" spans="1:22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</row>
    <row r="218" spans="1:22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</row>
    <row r="219" spans="1:22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</row>
    <row r="220" spans="1:22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</row>
    <row r="221" spans="1:22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</row>
    <row r="222" spans="1:22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</row>
    <row r="223" spans="1:22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</row>
    <row r="224" spans="1:22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</row>
    <row r="225" spans="1:22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</row>
    <row r="226" spans="1:22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</row>
    <row r="227" spans="1:22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</row>
    <row r="228" spans="1:22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</row>
    <row r="229" spans="1:22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</row>
    <row r="230" spans="1:22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</row>
    <row r="231" spans="1:22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</row>
    <row r="232" spans="1:22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</row>
    <row r="233" spans="1:22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</row>
    <row r="234" spans="1:22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</row>
    <row r="235" spans="1:22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</row>
    <row r="236" spans="1:22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</row>
    <row r="237" spans="1:22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</row>
    <row r="238" spans="1:22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</row>
    <row r="239" spans="1:22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</row>
    <row r="240" spans="1:22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</row>
    <row r="241" spans="1:22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</row>
    <row r="242" spans="1:22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1:22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1:22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1:22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</row>
    <row r="246" spans="1:22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</row>
    <row r="247" spans="1:22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</row>
    <row r="248" spans="1:22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</row>
    <row r="249" spans="1:22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</row>
    <row r="250" spans="1:22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</row>
    <row r="251" spans="1:22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</row>
    <row r="252" spans="1:22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</row>
    <row r="253" spans="1:22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</row>
    <row r="254" spans="1:22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</row>
    <row r="255" spans="1:22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</row>
    <row r="256" spans="1:22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</row>
    <row r="257" spans="1:22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</row>
    <row r="258" spans="1:22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</row>
    <row r="259" spans="1:22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</row>
    <row r="260" spans="1:22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</row>
    <row r="261" spans="1:22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</row>
    <row r="262" spans="1:22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</row>
    <row r="263" spans="1:22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</row>
    <row r="264" spans="1:22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</row>
    <row r="265" spans="1:22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</row>
    <row r="266" spans="1:22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</row>
    <row r="267" spans="1:22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</row>
    <row r="268" spans="1:22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</row>
    <row r="269" spans="1:22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</row>
    <row r="270" spans="1:22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</row>
    <row r="271" spans="1:22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</row>
    <row r="272" spans="1:22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</row>
    <row r="273" spans="1:22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</row>
    <row r="274" spans="1:22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</row>
    <row r="275" spans="1:22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</row>
    <row r="276" spans="1:22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</row>
    <row r="277" spans="1:22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</row>
    <row r="278" spans="1:22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</row>
    <row r="279" spans="1:22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</row>
    <row r="280" spans="1:22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</row>
    <row r="281" spans="1:22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</row>
    <row r="282" spans="1:22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</row>
    <row r="283" spans="1:22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</row>
    <row r="284" spans="1:22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</row>
    <row r="285" spans="1:22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</row>
    <row r="286" spans="1:22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</row>
    <row r="287" spans="1:22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</row>
    <row r="288" spans="1:22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</row>
    <row r="289" spans="1:22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</row>
    <row r="290" spans="1:22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</row>
    <row r="291" spans="1:22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</row>
    <row r="292" spans="1:22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</row>
    <row r="293" spans="1:22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</row>
    <row r="294" spans="1:22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</row>
    <row r="295" spans="1:22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</row>
    <row r="296" spans="1:22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</row>
    <row r="297" spans="1:22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</row>
    <row r="298" spans="1:22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</row>
    <row r="299" spans="1:22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</row>
    <row r="300" spans="1:22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</row>
    <row r="301" spans="1:22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</row>
    <row r="302" spans="1:22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</row>
    <row r="303" spans="1:22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</row>
    <row r="304" spans="1:22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</row>
    <row r="305" spans="1:22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</row>
    <row r="306" spans="1:22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</row>
    <row r="307" spans="1:22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</row>
    <row r="308" spans="1:22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</row>
    <row r="309" spans="1:22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</row>
    <row r="310" spans="1:22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</row>
    <row r="311" spans="1:22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</row>
    <row r="312" spans="1:22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</row>
    <row r="313" spans="1:22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</row>
    <row r="314" spans="1:22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</row>
    <row r="315" spans="1:22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</row>
    <row r="316" spans="1:22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</row>
    <row r="317" spans="1:22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</row>
    <row r="318" spans="1:22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</row>
    <row r="319" spans="1:22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</row>
    <row r="320" spans="1:22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</row>
    <row r="321" spans="1:22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</row>
    <row r="322" spans="1:22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</row>
    <row r="323" spans="1:22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</row>
    <row r="324" spans="1:22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</row>
    <row r="325" spans="1:22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</row>
    <row r="326" spans="1:22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</row>
    <row r="327" spans="1:22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</row>
    <row r="328" spans="1:22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</row>
    <row r="329" spans="1:22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</row>
    <row r="330" spans="1:22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</row>
    <row r="331" spans="1:22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</row>
    <row r="332" spans="1:22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</row>
    <row r="333" spans="1:22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</row>
    <row r="334" spans="1:22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</row>
    <row r="335" spans="1:22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</row>
    <row r="336" spans="1:22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</row>
    <row r="337" spans="1:22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</row>
    <row r="338" spans="1:22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</row>
    <row r="339" spans="1:22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</row>
    <row r="340" spans="1:22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</row>
    <row r="341" spans="1:22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</row>
    <row r="342" spans="1:22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</row>
    <row r="343" spans="1:22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</row>
    <row r="344" spans="1:22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</row>
    <row r="345" spans="1:22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</row>
    <row r="346" spans="1:22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</row>
    <row r="347" spans="1:22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</row>
    <row r="348" spans="1:22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</row>
    <row r="349" spans="1:22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</row>
    <row r="350" spans="1:22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</row>
    <row r="351" spans="1:22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</row>
    <row r="352" spans="1:22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</row>
    <row r="353" spans="1:22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</row>
    <row r="354" spans="1:22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</row>
    <row r="355" spans="1:22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</row>
    <row r="356" spans="1:22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</row>
    <row r="357" spans="1:22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</row>
    <row r="358" spans="1:22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</row>
    <row r="359" spans="1:22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</row>
    <row r="360" spans="1:22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</row>
    <row r="361" spans="1:22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</row>
    <row r="362" spans="1:22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</row>
    <row r="363" spans="1:22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</row>
    <row r="364" spans="1:22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</row>
    <row r="365" spans="1:22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</row>
    <row r="366" spans="1:22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</row>
    <row r="367" spans="1:22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</row>
    <row r="368" spans="1:22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</row>
    <row r="369" spans="1:22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1:22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</row>
    <row r="371" spans="1:22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</row>
    <row r="372" spans="1:22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</row>
    <row r="373" spans="1:22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</row>
    <row r="374" spans="1:22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</row>
    <row r="375" spans="1:22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</row>
    <row r="376" spans="1:22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</row>
    <row r="377" spans="1:22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</row>
    <row r="378" spans="1:22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</row>
    <row r="379" spans="1:22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</row>
    <row r="380" spans="1:22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</row>
    <row r="381" spans="1:22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</row>
    <row r="382" spans="1:22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</row>
    <row r="383" spans="1:22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</row>
    <row r="384" spans="1:22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</row>
    <row r="385" spans="1:22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</row>
    <row r="386" spans="1:22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</row>
    <row r="387" spans="1:22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</row>
    <row r="388" spans="1:22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</row>
    <row r="389" spans="1:22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</row>
    <row r="390" spans="1:22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</row>
    <row r="391" spans="1:22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</row>
    <row r="392" spans="1:22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</row>
    <row r="393" spans="1:22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</row>
    <row r="394" spans="1:22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</row>
    <row r="395" spans="1:22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</row>
    <row r="396" spans="1:22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1:22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</row>
    <row r="398" spans="1:22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</row>
    <row r="399" spans="1:22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</row>
    <row r="400" spans="1:22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</row>
    <row r="401" spans="1:22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</row>
    <row r="402" spans="1:22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</row>
    <row r="403" spans="1:22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</row>
    <row r="404" spans="1:22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</row>
    <row r="405" spans="1:22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</row>
    <row r="406" spans="1:22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</row>
    <row r="407" spans="1:22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</row>
    <row r="408" spans="1:22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:22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:22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</row>
    <row r="411" spans="1:22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</row>
    <row r="412" spans="1:22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</row>
    <row r="413" spans="1:22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</row>
    <row r="414" spans="1:22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</row>
    <row r="415" spans="1:22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</row>
    <row r="416" spans="1:22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</row>
    <row r="417" spans="1:22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</row>
    <row r="418" spans="1:22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</row>
    <row r="419" spans="1:22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</row>
    <row r="420" spans="1:22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</row>
    <row r="421" spans="1:22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</row>
    <row r="422" spans="1:22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</row>
    <row r="423" spans="1:22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</row>
    <row r="424" spans="1:22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</row>
    <row r="425" spans="1:22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</row>
    <row r="426" spans="1:22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</row>
    <row r="427" spans="1:22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</row>
    <row r="428" spans="1:22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</row>
    <row r="429" spans="1:22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</row>
    <row r="430" spans="1:22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:22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:22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</row>
    <row r="433" spans="1:22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1:22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</row>
    <row r="435" spans="1:22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</row>
    <row r="436" spans="1:22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</row>
    <row r="437" spans="1:22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</row>
    <row r="438" spans="1:22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</row>
    <row r="439" spans="1:22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</row>
    <row r="440" spans="1:22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</row>
    <row r="441" spans="1:22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</row>
    <row r="442" spans="1:22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</row>
    <row r="443" spans="1:22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</row>
    <row r="444" spans="1:22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</row>
    <row r="445" spans="1:22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</row>
    <row r="446" spans="1:22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1:22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</row>
    <row r="448" spans="1:22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</row>
    <row r="449" spans="1:22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1:22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</row>
    <row r="451" spans="1:22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</row>
    <row r="452" spans="1:22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:22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</row>
    <row r="454" spans="1:22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</row>
    <row r="455" spans="1:22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</row>
    <row r="456" spans="1:22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</row>
    <row r="457" spans="1:22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</row>
    <row r="458" spans="1:22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</row>
    <row r="459" spans="1:22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</row>
    <row r="460" spans="1:22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</row>
    <row r="461" spans="1:22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</row>
    <row r="462" spans="1:22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</row>
    <row r="463" spans="1:22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</row>
    <row r="464" spans="1:22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</row>
    <row r="465" spans="1:22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</row>
    <row r="466" spans="1:22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</row>
    <row r="467" spans="1:22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</row>
    <row r="468" spans="1:22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</row>
    <row r="469" spans="1:22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</row>
    <row r="470" spans="1:22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</row>
    <row r="471" spans="1:22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</row>
    <row r="472" spans="1:22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</row>
    <row r="473" spans="1:22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</row>
    <row r="474" spans="1:22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</row>
    <row r="475" spans="1:22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</row>
    <row r="476" spans="1:22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</row>
    <row r="477" spans="1:22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</row>
    <row r="478" spans="1:22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</row>
    <row r="479" spans="1:22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</row>
    <row r="480" spans="1:22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</row>
    <row r="481" spans="1:22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</row>
    <row r="482" spans="1:22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</row>
    <row r="483" spans="1:22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</row>
    <row r="484" spans="1:22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</row>
    <row r="485" spans="1:22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</row>
    <row r="486" spans="1:22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</row>
    <row r="487" spans="1:22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</row>
    <row r="488" spans="1:22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</row>
    <row r="489" spans="1:22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</row>
    <row r="490" spans="1:22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</row>
    <row r="491" spans="1:22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</row>
    <row r="492" spans="1:22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</row>
    <row r="493" spans="1:22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</row>
    <row r="494" spans="1:22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</row>
    <row r="495" spans="1:22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</row>
    <row r="496" spans="1:22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</row>
    <row r="497" spans="1:22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</row>
    <row r="498" spans="1:22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:22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</row>
    <row r="500" spans="1:22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</row>
    <row r="501" spans="1:22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</row>
    <row r="502" spans="1:22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</row>
    <row r="503" spans="1:22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</row>
    <row r="504" spans="1:22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</row>
    <row r="505" spans="1:22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</row>
    <row r="506" spans="1:22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</row>
    <row r="507" spans="1:22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</row>
    <row r="508" spans="1:22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</row>
    <row r="509" spans="1:22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</row>
    <row r="510" spans="1:22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</row>
    <row r="511" spans="1:22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</row>
    <row r="512" spans="1:22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</row>
    <row r="513" spans="1:22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</row>
    <row r="514" spans="1:22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</row>
    <row r="515" spans="1:22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</row>
    <row r="516" spans="1:22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</row>
    <row r="517" spans="1:22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</row>
    <row r="518" spans="1:22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</row>
    <row r="519" spans="1:22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</row>
    <row r="520" spans="1:22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</row>
    <row r="521" spans="1:22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</row>
    <row r="522" spans="1:22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</row>
    <row r="523" spans="1:22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</row>
    <row r="524" spans="1:22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</row>
    <row r="525" spans="1:22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</row>
    <row r="526" spans="1:22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</row>
    <row r="527" spans="1:22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</row>
    <row r="528" spans="1:22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</row>
    <row r="529" spans="1:22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</row>
    <row r="530" spans="1:22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</row>
    <row r="531" spans="1:22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</row>
    <row r="532" spans="1:22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</row>
    <row r="533" spans="1:22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1:22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</row>
    <row r="535" spans="1:22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</row>
    <row r="536" spans="1:22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1:22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</row>
    <row r="538" spans="1:22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</row>
    <row r="539" spans="1:22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</row>
    <row r="540" spans="1:22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</row>
    <row r="541" spans="1:22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1:22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</row>
    <row r="543" spans="1:22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</row>
    <row r="544" spans="1:22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</row>
    <row r="545" spans="1:22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</row>
    <row r="546" spans="1:22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</row>
    <row r="547" spans="1:22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</row>
    <row r="548" spans="1:22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</row>
    <row r="549" spans="1:22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</row>
    <row r="550" spans="1:22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</row>
    <row r="551" spans="1:22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</row>
    <row r="552" spans="1:22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</row>
    <row r="553" spans="1:22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</row>
    <row r="554" spans="1:22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</row>
    <row r="555" spans="1:22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</row>
    <row r="556" spans="1:22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</row>
    <row r="557" spans="1:22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</row>
    <row r="558" spans="1:22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</row>
    <row r="559" spans="1:22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</row>
    <row r="560" spans="1:22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</row>
    <row r="561" spans="1:22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</row>
    <row r="562" spans="1:22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</row>
    <row r="563" spans="1:22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</row>
    <row r="564" spans="1:22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</row>
    <row r="565" spans="1:22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</row>
    <row r="566" spans="1:22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</row>
    <row r="567" spans="1:22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</row>
    <row r="568" spans="1:22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</row>
    <row r="569" spans="1:22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</row>
    <row r="570" spans="1:22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</row>
    <row r="571" spans="1:22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</row>
    <row r="572" spans="1:22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</row>
    <row r="573" spans="1:22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</row>
    <row r="574" spans="1:22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</row>
    <row r="575" spans="1:22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</row>
    <row r="576" spans="1:22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</row>
    <row r="577" spans="1:22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</row>
    <row r="578" spans="1:22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</row>
    <row r="579" spans="1:22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</row>
    <row r="580" spans="1:22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</row>
    <row r="581" spans="1:22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</row>
    <row r="582" spans="1:22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</row>
    <row r="583" spans="1:22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</row>
    <row r="584" spans="1:22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</row>
    <row r="585" spans="1:22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</row>
    <row r="586" spans="1:22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</row>
    <row r="587" spans="1:22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</row>
    <row r="588" spans="1:22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</row>
    <row r="589" spans="1:22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</row>
    <row r="590" spans="1:22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</row>
    <row r="591" spans="1:22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</row>
    <row r="592" spans="1:22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</row>
    <row r="593" spans="1:22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</row>
    <row r="594" spans="1:22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</row>
    <row r="595" spans="1:22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</row>
    <row r="596" spans="1:22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</row>
    <row r="597" spans="1:22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</row>
    <row r="598" spans="1:22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</row>
    <row r="599" spans="1:22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</row>
    <row r="600" spans="1:22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</row>
    <row r="601" spans="1:22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</row>
    <row r="602" spans="1:22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</row>
    <row r="603" spans="1:22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</row>
    <row r="604" spans="1:22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</row>
    <row r="605" spans="1:22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</row>
    <row r="606" spans="1:22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</row>
    <row r="607" spans="1:22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</row>
    <row r="608" spans="1:22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</row>
    <row r="609" spans="1:22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</row>
    <row r="610" spans="1:22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</row>
    <row r="611" spans="1:22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</row>
    <row r="612" spans="1:22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</row>
    <row r="613" spans="1:22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</row>
    <row r="614" spans="1:22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</row>
    <row r="615" spans="1:22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</row>
    <row r="616" spans="1:22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</row>
    <row r="617" spans="1:22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</row>
    <row r="618" spans="1:22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</row>
    <row r="619" spans="1:22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</row>
    <row r="620" spans="1:22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</row>
    <row r="621" spans="1:22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</row>
    <row r="622" spans="1:22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</row>
    <row r="623" spans="1:22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</row>
    <row r="624" spans="1:22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</row>
    <row r="625" spans="1:22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</row>
    <row r="626" spans="1:22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</row>
    <row r="627" spans="1:22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</row>
    <row r="628" spans="1:22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</row>
    <row r="629" spans="1:22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</row>
    <row r="630" spans="1:22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</row>
    <row r="631" spans="1:22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</row>
    <row r="632" spans="1:22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</row>
    <row r="633" spans="1:22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</row>
    <row r="634" spans="1:22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</row>
    <row r="635" spans="1:22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</row>
    <row r="636" spans="1:22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</row>
    <row r="637" spans="1:22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</row>
    <row r="638" spans="1:22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</row>
    <row r="639" spans="1:22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</row>
    <row r="640" spans="1:22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</row>
    <row r="641" spans="1:22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</row>
    <row r="642" spans="1:22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</row>
    <row r="643" spans="1:22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</row>
    <row r="644" spans="1:22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</row>
    <row r="645" spans="1:22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</row>
    <row r="646" spans="1:22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</row>
    <row r="647" spans="1:22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</row>
    <row r="648" spans="1:22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</row>
    <row r="649" spans="1:22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</row>
    <row r="650" spans="1:22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</row>
    <row r="651" spans="1:22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</row>
    <row r="652" spans="1:22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</row>
    <row r="653" spans="1:22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</row>
    <row r="654" spans="1:22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</row>
    <row r="655" spans="1:22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</row>
    <row r="656" spans="1:22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</row>
    <row r="657" spans="1:22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</row>
    <row r="658" spans="1:22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</row>
    <row r="659" spans="1:22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</row>
    <row r="660" spans="1:22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</row>
    <row r="661" spans="1:22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</row>
    <row r="662" spans="1:22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</row>
    <row r="663" spans="1:22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</row>
    <row r="664" spans="1:22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</row>
    <row r="665" spans="1:22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</row>
    <row r="666" spans="1:22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</row>
    <row r="667" spans="1:22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</row>
    <row r="668" spans="1:22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</row>
    <row r="669" spans="1:22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</row>
    <row r="670" spans="1:22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</row>
    <row r="671" spans="1:22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</row>
    <row r="672" spans="1:22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</row>
    <row r="673" spans="1:22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</row>
    <row r="674" spans="1:22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</row>
    <row r="675" spans="1:22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</row>
    <row r="676" spans="1:22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</row>
    <row r="677" spans="1:22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</row>
    <row r="678" spans="1:22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</row>
    <row r="679" spans="1:22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</row>
    <row r="680" spans="1:22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</row>
    <row r="681" spans="1:22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</row>
    <row r="682" spans="1:22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</row>
    <row r="683" spans="1:22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</row>
    <row r="684" spans="1:22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</row>
    <row r="685" spans="1:22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</row>
    <row r="686" spans="1:22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</row>
    <row r="687" spans="1:22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</row>
    <row r="688" spans="1:22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</row>
    <row r="689" spans="1:22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</row>
    <row r="690" spans="1:22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</row>
    <row r="691" spans="1:22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</row>
    <row r="692" spans="1:22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</row>
    <row r="693" spans="1:22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</row>
    <row r="694" spans="1:22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</row>
    <row r="695" spans="1:22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</row>
    <row r="696" spans="1:22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</row>
    <row r="697" spans="1:22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</row>
    <row r="698" spans="1:22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</row>
    <row r="699" spans="1:22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</row>
    <row r="700" spans="1:22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</row>
    <row r="701" spans="1:22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</row>
    <row r="702" spans="1:22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</row>
    <row r="703" spans="1:22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</row>
    <row r="704" spans="1:22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</row>
    <row r="705" spans="1:22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</row>
    <row r="706" spans="1:22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</row>
    <row r="707" spans="1:22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</row>
    <row r="708" spans="1:22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</row>
    <row r="709" spans="1:22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</row>
    <row r="710" spans="1:22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</row>
    <row r="711" spans="1:22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</row>
    <row r="712" spans="1:22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</row>
    <row r="713" spans="1:22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</row>
    <row r="714" spans="1:22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</row>
    <row r="715" spans="1:22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</row>
    <row r="716" spans="1:22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</row>
    <row r="717" spans="1:22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</row>
    <row r="718" spans="1:22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</row>
    <row r="719" spans="1:22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</row>
    <row r="720" spans="1:22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</row>
    <row r="721" spans="1:22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</row>
    <row r="722" spans="1:22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</row>
    <row r="723" spans="1:22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</row>
    <row r="724" spans="1:22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</row>
    <row r="725" spans="1:22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</row>
    <row r="726" spans="1:22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</row>
    <row r="727" spans="1:22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</row>
    <row r="728" spans="1:22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</row>
    <row r="729" spans="1:22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</row>
    <row r="730" spans="1:22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</row>
    <row r="731" spans="1:22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</row>
    <row r="732" spans="1:22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</row>
    <row r="733" spans="1:22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</row>
    <row r="734" spans="1:22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</row>
    <row r="735" spans="1:22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</row>
    <row r="736" spans="1:22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</row>
    <row r="737" spans="1:22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</row>
    <row r="738" spans="1:22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</row>
    <row r="739" spans="1:22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</row>
    <row r="740" spans="1:22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</row>
    <row r="741" spans="1:22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</row>
    <row r="742" spans="1:22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</row>
    <row r="743" spans="1:22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</row>
    <row r="744" spans="1:22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</row>
    <row r="745" spans="1:22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</row>
    <row r="746" spans="1:22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</row>
    <row r="747" spans="1:22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</row>
    <row r="748" spans="1:22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</row>
    <row r="749" spans="1:22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</row>
    <row r="750" spans="1:22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</row>
    <row r="751" spans="1:22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</row>
    <row r="752" spans="1:22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</row>
    <row r="753" spans="1:22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</row>
    <row r="754" spans="1:22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</row>
    <row r="755" spans="1:22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</row>
    <row r="756" spans="1:22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</row>
    <row r="757" spans="1:22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</row>
    <row r="758" spans="1:22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</row>
    <row r="759" spans="1:22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</row>
    <row r="760" spans="1:22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</row>
    <row r="761" spans="1:22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</row>
    <row r="762" spans="1:22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</row>
    <row r="763" spans="1:22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</row>
    <row r="764" spans="1:22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</row>
    <row r="765" spans="1:22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</row>
    <row r="766" spans="1:22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</row>
    <row r="767" spans="1:22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</row>
    <row r="768" spans="1:22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</row>
    <row r="769" spans="1:22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</row>
    <row r="770" spans="1:22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</row>
    <row r="771" spans="1:22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</row>
    <row r="772" spans="1:22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</row>
    <row r="773" spans="1:22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</row>
    <row r="774" spans="1:22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</row>
    <row r="775" spans="1:22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</row>
    <row r="776" spans="1:22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</row>
    <row r="777" spans="1:22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</row>
    <row r="778" spans="1:22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</row>
    <row r="779" spans="1:22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</row>
    <row r="780" spans="1:22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</row>
    <row r="781" spans="1:22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</row>
    <row r="782" spans="1:22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</row>
    <row r="783" spans="1:22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</row>
    <row r="784" spans="1:22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</row>
    <row r="785" spans="1:22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</row>
    <row r="786" spans="1:22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</row>
    <row r="787" spans="1:22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</row>
    <row r="788" spans="1:22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</row>
    <row r="789" spans="1:22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</row>
    <row r="790" spans="1:22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</row>
    <row r="791" spans="1:22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</row>
    <row r="792" spans="1:22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</row>
    <row r="793" spans="1:22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</row>
    <row r="794" spans="1:22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</row>
    <row r="795" spans="1:22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</row>
    <row r="796" spans="1:22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</row>
    <row r="797" spans="1:22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</row>
    <row r="798" spans="1:22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</row>
    <row r="799" spans="1:22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</row>
    <row r="800" spans="1:22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</row>
    <row r="801" spans="1:22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</row>
    <row r="802" spans="1:22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</row>
    <row r="803" spans="1:22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</row>
    <row r="804" spans="1:22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</row>
    <row r="805" spans="1:22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</row>
    <row r="806" spans="1:22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</row>
    <row r="807" spans="1:22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</row>
    <row r="808" spans="1:22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</row>
    <row r="809" spans="1:22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</row>
    <row r="810" spans="1:22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</row>
    <row r="811" spans="1:22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</row>
    <row r="812" spans="1:22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</row>
    <row r="813" spans="1:22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</row>
    <row r="814" spans="1:22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</row>
    <row r="815" spans="1:22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</row>
    <row r="816" spans="1:22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</row>
    <row r="817" spans="1:22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</row>
    <row r="818" spans="1:22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</row>
    <row r="819" spans="1:22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</row>
    <row r="820" spans="1:22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</row>
    <row r="821" spans="1:22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</row>
    <row r="822" spans="1:22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</row>
    <row r="823" spans="1:22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</row>
    <row r="824" spans="1:22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</row>
    <row r="825" spans="1:22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</row>
    <row r="826" spans="1:22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</row>
    <row r="827" spans="1:22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</row>
    <row r="828" spans="1:22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</row>
    <row r="829" spans="1:22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</row>
    <row r="830" spans="1:22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</row>
    <row r="831" spans="1:22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</row>
    <row r="832" spans="1:22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</row>
    <row r="833" spans="1:22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</row>
    <row r="834" spans="1:22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</row>
    <row r="835" spans="1:22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</row>
    <row r="836" spans="1:22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</row>
    <row r="837" spans="1:22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</row>
    <row r="838" spans="1:22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</row>
    <row r="839" spans="1:22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</row>
    <row r="840" spans="1:22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</row>
    <row r="841" spans="1:22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</row>
    <row r="842" spans="1:22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</row>
    <row r="843" spans="1:22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</row>
    <row r="844" spans="1:22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</row>
    <row r="845" spans="1:22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</row>
    <row r="846" spans="1:22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</row>
    <row r="847" spans="1:22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</row>
    <row r="848" spans="1:22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</row>
    <row r="849" spans="1:22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</row>
    <row r="850" spans="1:22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</row>
    <row r="851" spans="1:22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</row>
    <row r="852" spans="1:22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</row>
    <row r="853" spans="1:22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</row>
    <row r="854" spans="1:22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</row>
    <row r="855" spans="1:22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</row>
    <row r="856" spans="1:22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</row>
    <row r="857" spans="1:22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</row>
    <row r="858" spans="1:22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</row>
    <row r="859" spans="1:22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</row>
    <row r="860" spans="1:22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</row>
    <row r="861" spans="1:22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</row>
    <row r="862" spans="1:22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</row>
    <row r="863" spans="1:22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</row>
    <row r="864" spans="1:22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</row>
    <row r="865" spans="1:22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</row>
    <row r="866" spans="1:22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</row>
    <row r="867" spans="1:22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</row>
    <row r="868" spans="1:22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</row>
    <row r="869" spans="1:22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</row>
    <row r="870" spans="1:22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</row>
    <row r="871" spans="1:22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</row>
    <row r="872" spans="1:22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</row>
    <row r="873" spans="1:22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</row>
    <row r="874" spans="1:22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</row>
    <row r="875" spans="1:22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</row>
    <row r="876" spans="1:22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</row>
    <row r="877" spans="1:22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</row>
    <row r="878" spans="1:22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</row>
    <row r="879" spans="1:22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</row>
    <row r="880" spans="1:22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</row>
    <row r="881" spans="1:22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</row>
    <row r="882" spans="1:22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</row>
    <row r="883" spans="1:22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</row>
    <row r="884" spans="1:22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</row>
    <row r="885" spans="1:22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</row>
    <row r="886" spans="1:22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</row>
    <row r="887" spans="1:22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</row>
    <row r="888" spans="1:22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</row>
    <row r="889" spans="1:22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</row>
    <row r="890" spans="1:22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</row>
    <row r="891" spans="1:22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</row>
    <row r="892" spans="1:22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</row>
    <row r="893" spans="1:22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</row>
    <row r="894" spans="1:22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</row>
    <row r="895" spans="1:22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</row>
    <row r="896" spans="1:22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</row>
    <row r="897" spans="1:22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</row>
    <row r="898" spans="1:22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</row>
    <row r="899" spans="1:22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</row>
    <row r="900" spans="1:22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</row>
    <row r="901" spans="1:22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</row>
    <row r="902" spans="1:22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</row>
    <row r="903" spans="1:22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</row>
    <row r="904" spans="1:22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</row>
    <row r="905" spans="1:22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</row>
    <row r="906" spans="1:22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</row>
    <row r="907" spans="1:22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</row>
    <row r="908" spans="1:22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</row>
    <row r="909" spans="1:22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</row>
    <row r="910" spans="1:22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</row>
    <row r="911" spans="1:22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</row>
    <row r="912" spans="1:22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</row>
    <row r="913" spans="1:22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</row>
    <row r="914" spans="1:22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</row>
    <row r="915" spans="1:22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</row>
    <row r="916" spans="1:22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</row>
    <row r="917" spans="1:22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</row>
    <row r="918" spans="1:22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</row>
    <row r="919" spans="1:22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</row>
    <row r="920" spans="1:22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</row>
    <row r="921" spans="1:22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</row>
    <row r="922" spans="1:22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</row>
    <row r="923" spans="1:22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</row>
    <row r="924" spans="1:22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</row>
    <row r="925" spans="1:22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</row>
    <row r="926" spans="1:22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</row>
    <row r="927" spans="1:22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</row>
    <row r="928" spans="1:22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</row>
    <row r="929" spans="1:22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</row>
    <row r="930" spans="1:22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</row>
    <row r="931" spans="1:22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</row>
    <row r="932" spans="1:22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</row>
    <row r="933" spans="1:22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</row>
    <row r="934" spans="1:22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</row>
    <row r="935" spans="1:22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</row>
    <row r="936" spans="1:22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</row>
    <row r="937" spans="1:22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</row>
    <row r="938" spans="1:22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</row>
    <row r="939" spans="1:22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</row>
    <row r="940" spans="1:22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</row>
    <row r="941" spans="1:22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</row>
    <row r="942" spans="1:22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</row>
    <row r="943" spans="1:22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</row>
    <row r="944" spans="1:22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</row>
    <row r="945" spans="1:22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</row>
    <row r="946" spans="1:22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</row>
    <row r="947" spans="1:22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</row>
    <row r="948" spans="1:22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</row>
    <row r="949" spans="1:22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</row>
    <row r="950" spans="1:22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</row>
    <row r="951" spans="1:22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</row>
    <row r="952" spans="1:22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</row>
    <row r="953" spans="1:22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</row>
    <row r="954" spans="1:22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</row>
    <row r="955" spans="1:22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</row>
    <row r="956" spans="1:22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</row>
    <row r="957" spans="1:22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</row>
    <row r="958" spans="1:22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</row>
    <row r="959" spans="1:22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</row>
    <row r="960" spans="1:22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</row>
    <row r="961" spans="1:22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</row>
    <row r="962" spans="1:22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</row>
    <row r="963" spans="1:22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</row>
    <row r="964" spans="1:22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</row>
    <row r="965" spans="1:22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</row>
    <row r="966" spans="1:22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</row>
    <row r="967" spans="1:22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</row>
    <row r="968" spans="1:22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</row>
    <row r="969" spans="1:22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</row>
    <row r="970" spans="1:22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</row>
    <row r="971" spans="1:22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</row>
    <row r="972" spans="1:22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</row>
    <row r="973" spans="1:22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</row>
    <row r="974" spans="1:22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</row>
    <row r="975" spans="1:22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</row>
    <row r="976" spans="1:22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</row>
    <row r="977" spans="1:22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</row>
    <row r="978" spans="1:22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</row>
    <row r="979" spans="1:22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</row>
    <row r="980" spans="1:22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</row>
    <row r="981" spans="1:22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</row>
    <row r="982" spans="1:22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</row>
    <row r="983" spans="1:22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</row>
    <row r="984" spans="1:22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</row>
    <row r="985" spans="1:22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</row>
    <row r="986" spans="1:22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</row>
    <row r="987" spans="1:22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</row>
    <row r="988" spans="1:22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</row>
    <row r="989" spans="1:22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</row>
    <row r="990" spans="1:22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</row>
    <row r="991" spans="1:22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</row>
    <row r="992" spans="1:22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</row>
    <row r="993" spans="1:22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</row>
  </sheetData>
  <sortState ref="A7:Z10">
    <sortCondition ref="A7"/>
  </sortState>
  <pageMargins left="0.25" right="0.25" top="0.75" bottom="0.75" header="0" footer="0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995"/>
  <sheetViews>
    <sheetView workbookViewId="0">
      <selection activeCell="A4" sqref="A4"/>
    </sheetView>
  </sheetViews>
  <sheetFormatPr defaultColWidth="14.44140625" defaultRowHeight="15" customHeight="1"/>
  <cols>
    <col min="1" max="1" width="5.33203125" customWidth="1"/>
    <col min="2" max="2" width="7.88671875" customWidth="1"/>
    <col min="3" max="3" width="11.44140625" customWidth="1"/>
    <col min="4" max="4" width="8.6640625" bestFit="1" customWidth="1"/>
    <col min="5" max="5" width="8.77734375" bestFit="1" customWidth="1"/>
    <col min="6" max="6" width="6.33203125" bestFit="1" customWidth="1"/>
    <col min="7" max="7" width="15" customWidth="1"/>
    <col min="8" max="25" width="4.33203125" customWidth="1"/>
    <col min="26" max="26" width="6.5546875" customWidth="1"/>
    <col min="27" max="27" width="4.6640625" customWidth="1"/>
    <col min="28" max="29" width="9.109375" customWidth="1"/>
  </cols>
  <sheetData>
    <row r="1" spans="1:29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ht="12.75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ht="12.75" customHeight="1">
      <c r="A3" s="10"/>
      <c r="B3" s="10"/>
      <c r="C3" s="10"/>
      <c r="D3" s="10"/>
      <c r="E3" s="10"/>
      <c r="F3" s="11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ht="12.75" customHeight="1">
      <c r="A4" s="10"/>
      <c r="B4" s="10"/>
      <c r="C4" s="12" t="s">
        <v>26</v>
      </c>
      <c r="D4" s="12"/>
      <c r="E4" s="49" t="s">
        <v>332</v>
      </c>
      <c r="F4" s="12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ht="12.75" customHeight="1" thickBot="1">
      <c r="A5" s="10"/>
      <c r="B5" s="10"/>
      <c r="C5" s="10"/>
      <c r="D5" s="10"/>
      <c r="E5" s="10"/>
      <c r="F5" s="211" t="s">
        <v>371</v>
      </c>
      <c r="G5" s="116" t="s">
        <v>389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ht="12.75" customHeight="1" thickBot="1">
      <c r="A6" s="66" t="s">
        <v>12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75">
        <v>190</v>
      </c>
      <c r="I6" s="75">
        <v>210</v>
      </c>
      <c r="J6" s="75">
        <v>235</v>
      </c>
      <c r="K6" s="75">
        <v>250</v>
      </c>
      <c r="L6" s="75">
        <v>265</v>
      </c>
      <c r="M6" s="75">
        <v>275</v>
      </c>
      <c r="N6" s="75">
        <v>285</v>
      </c>
      <c r="O6" s="75">
        <v>305</v>
      </c>
      <c r="P6" s="75">
        <v>325</v>
      </c>
      <c r="Q6" s="75">
        <v>345</v>
      </c>
      <c r="R6" s="75">
        <v>355</v>
      </c>
      <c r="S6" s="75">
        <v>365</v>
      </c>
      <c r="T6" s="75">
        <v>375</v>
      </c>
      <c r="U6" s="75">
        <v>385</v>
      </c>
      <c r="V6" s="75">
        <v>395</v>
      </c>
      <c r="W6" s="75">
        <v>405</v>
      </c>
      <c r="X6" s="75">
        <v>415</v>
      </c>
      <c r="Y6" s="75">
        <v>420</v>
      </c>
      <c r="Z6" s="17" t="s">
        <v>25</v>
      </c>
      <c r="AA6" s="76" t="s">
        <v>14</v>
      </c>
      <c r="AB6" s="10"/>
      <c r="AC6" s="10"/>
    </row>
    <row r="7" spans="1:29" ht="22.05" customHeight="1">
      <c r="A7" s="47">
        <v>1</v>
      </c>
      <c r="B7" s="5" t="s">
        <v>308</v>
      </c>
      <c r="C7" s="61" t="s">
        <v>309</v>
      </c>
      <c r="D7" s="57">
        <v>38476</v>
      </c>
      <c r="E7" s="46" t="s">
        <v>34</v>
      </c>
      <c r="F7" s="46" t="s">
        <v>63</v>
      </c>
      <c r="G7" s="184" t="s">
        <v>310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 t="s">
        <v>366</v>
      </c>
      <c r="V7" s="77" t="s">
        <v>369</v>
      </c>
      <c r="W7" s="77" t="s">
        <v>366</v>
      </c>
      <c r="X7" s="77" t="s">
        <v>369</v>
      </c>
      <c r="Y7" s="77" t="s">
        <v>368</v>
      </c>
      <c r="Z7" s="78">
        <v>4.1500000000000004</v>
      </c>
      <c r="AA7" s="79" t="str">
        <f t="shared" ref="AA7:AA14" si="0">IF(ISBLANK(Z7),"",IF(Z7&lt;1.8,"",IF(Z7&gt;=4.1,"TSM",IF(Z7&gt;=3.82,"SM",IF(Z7&gt;=3.48,"KSM",IF(Z7&gt;=3.1,"I A",IF(Z7&gt;=2.7,"II A",IF(Z7&gt;=2.4,"III A",IF(Z7&gt;=2.15,"I JA",IF(Z7&gt;=1.95,"II JA",IF(Z7&gt;=1.8,"III JA")))))))))))</f>
        <v>TSM</v>
      </c>
      <c r="AB7" s="214" t="s">
        <v>391</v>
      </c>
      <c r="AC7" s="10"/>
    </row>
    <row r="8" spans="1:29" ht="22.05" customHeight="1">
      <c r="A8" s="45">
        <v>2</v>
      </c>
      <c r="B8" s="5" t="s">
        <v>313</v>
      </c>
      <c r="C8" s="61" t="s">
        <v>314</v>
      </c>
      <c r="D8" s="57">
        <v>38988</v>
      </c>
      <c r="E8" s="46" t="s">
        <v>34</v>
      </c>
      <c r="F8" s="46" t="s">
        <v>63</v>
      </c>
      <c r="G8" s="184" t="s">
        <v>310</v>
      </c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 t="s">
        <v>366</v>
      </c>
      <c r="T8" s="71" t="s">
        <v>366</v>
      </c>
      <c r="U8" s="71" t="s">
        <v>366</v>
      </c>
      <c r="V8" s="71" t="s">
        <v>368</v>
      </c>
      <c r="W8" s="71"/>
      <c r="X8" s="71"/>
      <c r="Y8" s="71"/>
      <c r="Z8" s="63">
        <v>3.85</v>
      </c>
      <c r="AA8" s="79" t="str">
        <f t="shared" si="0"/>
        <v>SM</v>
      </c>
      <c r="AB8" s="10"/>
      <c r="AC8" s="10"/>
    </row>
    <row r="9" spans="1:29" ht="22.05" customHeight="1">
      <c r="A9" s="45">
        <v>3</v>
      </c>
      <c r="B9" s="5" t="s">
        <v>322</v>
      </c>
      <c r="C9" s="61" t="s">
        <v>323</v>
      </c>
      <c r="D9" s="57">
        <v>38336</v>
      </c>
      <c r="E9" s="46" t="s">
        <v>34</v>
      </c>
      <c r="F9" s="46" t="s">
        <v>63</v>
      </c>
      <c r="G9" s="184" t="s">
        <v>324</v>
      </c>
      <c r="H9" s="56"/>
      <c r="I9" s="56"/>
      <c r="J9" s="56"/>
      <c r="K9" s="56"/>
      <c r="L9" s="56"/>
      <c r="M9" s="56"/>
      <c r="N9" s="56"/>
      <c r="O9" s="71"/>
      <c r="P9" s="71"/>
      <c r="Q9" s="71" t="s">
        <v>366</v>
      </c>
      <c r="R9" s="71" t="s">
        <v>35</v>
      </c>
      <c r="S9" s="71" t="s">
        <v>366</v>
      </c>
      <c r="T9" s="71" t="s">
        <v>369</v>
      </c>
      <c r="U9" s="56" t="s">
        <v>366</v>
      </c>
      <c r="V9" s="56" t="s">
        <v>368</v>
      </c>
      <c r="W9" s="56"/>
      <c r="X9" s="56"/>
      <c r="Y9" s="56"/>
      <c r="Z9" s="63">
        <v>3.85</v>
      </c>
      <c r="AA9" s="79" t="str">
        <f t="shared" si="0"/>
        <v>SM</v>
      </c>
      <c r="AB9" s="10"/>
      <c r="AC9" s="10"/>
    </row>
    <row r="10" spans="1:29" ht="22.05" customHeight="1">
      <c r="A10" s="45">
        <v>4</v>
      </c>
      <c r="B10" s="5" t="s">
        <v>257</v>
      </c>
      <c r="C10" s="61" t="s">
        <v>317</v>
      </c>
      <c r="D10" s="57">
        <v>39035</v>
      </c>
      <c r="E10" s="46" t="s">
        <v>34</v>
      </c>
      <c r="F10" s="46" t="s">
        <v>63</v>
      </c>
      <c r="G10" s="184" t="s">
        <v>310</v>
      </c>
      <c r="H10" s="56"/>
      <c r="I10" s="56"/>
      <c r="J10" s="56"/>
      <c r="K10" s="56"/>
      <c r="L10" s="56"/>
      <c r="M10" s="71"/>
      <c r="N10" s="71"/>
      <c r="O10" s="71" t="s">
        <v>366</v>
      </c>
      <c r="P10" s="71" t="s">
        <v>366</v>
      </c>
      <c r="Q10" s="71" t="s">
        <v>366</v>
      </c>
      <c r="R10" s="71" t="s">
        <v>367</v>
      </c>
      <c r="S10" s="56" t="s">
        <v>368</v>
      </c>
      <c r="T10" s="56"/>
      <c r="U10" s="56"/>
      <c r="V10" s="56"/>
      <c r="W10" s="56"/>
      <c r="X10" s="56"/>
      <c r="Y10" s="56"/>
      <c r="Z10" s="63">
        <v>3.55</v>
      </c>
      <c r="AA10" s="79" t="str">
        <f t="shared" si="0"/>
        <v>KSM</v>
      </c>
      <c r="AB10" s="10"/>
      <c r="AC10" s="10"/>
    </row>
    <row r="11" spans="1:29" ht="22.05" customHeight="1">
      <c r="A11" s="45">
        <v>5</v>
      </c>
      <c r="B11" s="5" t="s">
        <v>259</v>
      </c>
      <c r="C11" s="61" t="s">
        <v>260</v>
      </c>
      <c r="D11" s="57">
        <v>38687</v>
      </c>
      <c r="E11" s="46" t="s">
        <v>34</v>
      </c>
      <c r="F11" s="46" t="s">
        <v>63</v>
      </c>
      <c r="G11" s="184" t="s">
        <v>261</v>
      </c>
      <c r="H11" s="56"/>
      <c r="I11" s="56"/>
      <c r="J11" s="56" t="s">
        <v>366</v>
      </c>
      <c r="K11" s="56" t="s">
        <v>366</v>
      </c>
      <c r="L11" s="71" t="s">
        <v>366</v>
      </c>
      <c r="M11" s="71" t="s">
        <v>366</v>
      </c>
      <c r="N11" s="71" t="s">
        <v>368</v>
      </c>
      <c r="O11" s="71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63">
        <v>2.75</v>
      </c>
      <c r="AA11" s="79" t="str">
        <f t="shared" si="0"/>
        <v>II A</v>
      </c>
      <c r="AB11" s="10"/>
      <c r="AC11" s="10"/>
    </row>
    <row r="12" spans="1:29" ht="22.05" customHeight="1">
      <c r="A12" s="45">
        <v>6</v>
      </c>
      <c r="B12" s="5" t="s">
        <v>315</v>
      </c>
      <c r="C12" s="61" t="s">
        <v>316</v>
      </c>
      <c r="D12" s="57">
        <v>38966</v>
      </c>
      <c r="E12" s="46" t="s">
        <v>34</v>
      </c>
      <c r="F12" s="46" t="s">
        <v>63</v>
      </c>
      <c r="G12" s="184" t="s">
        <v>310</v>
      </c>
      <c r="H12" s="56"/>
      <c r="I12" s="56"/>
      <c r="J12" s="71" t="s">
        <v>366</v>
      </c>
      <c r="K12" s="71" t="s">
        <v>366</v>
      </c>
      <c r="L12" s="71" t="s">
        <v>369</v>
      </c>
      <c r="M12" s="71" t="s">
        <v>368</v>
      </c>
      <c r="N12" s="71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63">
        <v>2.65</v>
      </c>
      <c r="AA12" s="79" t="str">
        <f t="shared" si="0"/>
        <v>III A</v>
      </c>
      <c r="AB12" s="10"/>
      <c r="AC12" s="10"/>
    </row>
    <row r="13" spans="1:29" ht="22.05" customHeight="1">
      <c r="A13" s="45">
        <v>7</v>
      </c>
      <c r="B13" s="5" t="s">
        <v>311</v>
      </c>
      <c r="C13" s="61" t="s">
        <v>312</v>
      </c>
      <c r="D13" s="57">
        <v>38378</v>
      </c>
      <c r="E13" s="46" t="s">
        <v>34</v>
      </c>
      <c r="F13" s="46" t="s">
        <v>63</v>
      </c>
      <c r="G13" s="184" t="s">
        <v>310</v>
      </c>
      <c r="H13" s="56"/>
      <c r="I13" s="56"/>
      <c r="J13" s="56" t="s">
        <v>366</v>
      </c>
      <c r="K13" s="71" t="s">
        <v>366</v>
      </c>
      <c r="L13" s="71" t="s">
        <v>368</v>
      </c>
      <c r="M13" s="71"/>
      <c r="N13" s="71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63">
        <v>2.5</v>
      </c>
      <c r="AA13" s="79" t="str">
        <f t="shared" si="0"/>
        <v>III A</v>
      </c>
      <c r="AB13" s="10"/>
      <c r="AC13" s="10"/>
    </row>
    <row r="14" spans="1:29" ht="22.05" customHeight="1">
      <c r="A14" s="45">
        <v>8</v>
      </c>
      <c r="B14" s="5" t="s">
        <v>38</v>
      </c>
      <c r="C14" s="61" t="s">
        <v>321</v>
      </c>
      <c r="D14" s="57">
        <v>38489</v>
      </c>
      <c r="E14" s="46" t="s">
        <v>34</v>
      </c>
      <c r="F14" s="46"/>
      <c r="G14" s="184" t="s">
        <v>310</v>
      </c>
      <c r="H14" s="71" t="s">
        <v>369</v>
      </c>
      <c r="I14" s="71" t="s">
        <v>368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63">
        <v>1.9</v>
      </c>
      <c r="AA14" s="79" t="str">
        <f t="shared" si="0"/>
        <v>III JA</v>
      </c>
      <c r="AB14" s="10"/>
      <c r="AC14" s="10"/>
    </row>
    <row r="15" spans="1:29" ht="17.25" customHeight="1">
      <c r="A15" s="10"/>
      <c r="H15" s="27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</row>
    <row r="16" spans="1:29" ht="12.75" customHeight="1">
      <c r="A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ht="12.75" customHeight="1">
      <c r="A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2.75" customHeight="1">
      <c r="A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ht="12.75" customHeight="1">
      <c r="A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2.75" customHeight="1">
      <c r="A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ht="12.75" customHeight="1">
      <c r="A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2.75" customHeight="1">
      <c r="A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2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2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  <row r="140" spans="1:29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</row>
    <row r="141" spans="1:29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</row>
    <row r="142" spans="1:29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</row>
    <row r="143" spans="1:29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</row>
    <row r="144" spans="1:29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</row>
    <row r="145" spans="1:29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</row>
    <row r="146" spans="1:29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</row>
    <row r="147" spans="1:29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</row>
    <row r="148" spans="1:29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</row>
    <row r="149" spans="1:29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</row>
    <row r="150" spans="1:29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</row>
    <row r="151" spans="1:29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</row>
    <row r="152" spans="1:29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</row>
    <row r="153" spans="1:29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</row>
    <row r="154" spans="1:29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</row>
    <row r="155" spans="1:29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</row>
    <row r="156" spans="1:29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</row>
    <row r="157" spans="1:29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</row>
    <row r="158" spans="1:29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</row>
    <row r="159" spans="1:29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</row>
    <row r="160" spans="1:29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</row>
    <row r="161" spans="1:29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</row>
    <row r="162" spans="1:29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</row>
    <row r="163" spans="1:29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</row>
    <row r="164" spans="1:29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</row>
    <row r="165" spans="1:29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</row>
    <row r="166" spans="1:29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</row>
    <row r="167" spans="1:29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</row>
    <row r="168" spans="1:29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</row>
    <row r="169" spans="1:29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</row>
    <row r="170" spans="1:29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</row>
    <row r="171" spans="1:29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</row>
    <row r="172" spans="1:29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</row>
    <row r="173" spans="1:29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</row>
    <row r="174" spans="1:29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</row>
    <row r="175" spans="1:29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</row>
    <row r="176" spans="1:29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</row>
    <row r="177" spans="1:29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</row>
    <row r="178" spans="1:29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</row>
    <row r="179" spans="1:29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</row>
    <row r="180" spans="1:29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</row>
    <row r="181" spans="1:29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</row>
    <row r="182" spans="1:29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</row>
    <row r="183" spans="1:29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</row>
    <row r="184" spans="1:29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</row>
    <row r="185" spans="1:29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</row>
    <row r="186" spans="1:29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</row>
    <row r="187" spans="1:29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</row>
    <row r="188" spans="1:29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</row>
    <row r="189" spans="1:29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</row>
    <row r="190" spans="1:29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</row>
    <row r="191" spans="1:29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</row>
    <row r="192" spans="1:29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</row>
    <row r="193" spans="1:29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</row>
    <row r="194" spans="1:29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</row>
    <row r="195" spans="1:29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</row>
    <row r="196" spans="1:29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</row>
    <row r="197" spans="1:29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</row>
    <row r="198" spans="1:29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</row>
    <row r="199" spans="1:29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</row>
    <row r="200" spans="1:29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</row>
    <row r="201" spans="1:29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</row>
    <row r="202" spans="1:29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</row>
    <row r="203" spans="1:29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</row>
    <row r="204" spans="1:29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</row>
    <row r="205" spans="1:29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</row>
    <row r="206" spans="1:29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</row>
    <row r="207" spans="1:29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</row>
    <row r="208" spans="1:29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</row>
    <row r="209" spans="1:29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</row>
    <row r="210" spans="1:29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</row>
    <row r="211" spans="1:29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</row>
    <row r="212" spans="1:29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</row>
    <row r="213" spans="1:29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</row>
    <row r="214" spans="1:29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</row>
    <row r="215" spans="1:29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</row>
    <row r="216" spans="1:29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</row>
    <row r="217" spans="1:29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</row>
    <row r="218" spans="1:29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</row>
    <row r="219" spans="1:29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</row>
    <row r="220" spans="1:29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</row>
    <row r="221" spans="1:29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</row>
    <row r="222" spans="1:29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</row>
    <row r="223" spans="1:29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</row>
    <row r="224" spans="1:29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</row>
    <row r="225" spans="1:29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</row>
    <row r="226" spans="1:29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</row>
    <row r="227" spans="1:29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</row>
    <row r="228" spans="1:29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</row>
    <row r="229" spans="1:29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</row>
    <row r="230" spans="1:29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</row>
    <row r="231" spans="1:29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</row>
    <row r="232" spans="1:29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</row>
    <row r="233" spans="1:29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</row>
    <row r="234" spans="1:29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</row>
    <row r="235" spans="1:29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</row>
    <row r="236" spans="1:29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</row>
    <row r="237" spans="1:29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</row>
    <row r="238" spans="1:29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</row>
    <row r="239" spans="1:29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</row>
    <row r="240" spans="1:29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</row>
    <row r="241" spans="1:29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</row>
    <row r="242" spans="1:29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</row>
    <row r="243" spans="1:29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</row>
    <row r="244" spans="1:29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</row>
    <row r="245" spans="1:29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</row>
    <row r="246" spans="1:29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</row>
    <row r="247" spans="1:29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</row>
    <row r="248" spans="1:29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</row>
    <row r="249" spans="1:29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</row>
    <row r="250" spans="1:29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</row>
    <row r="251" spans="1:29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</row>
    <row r="252" spans="1:29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</row>
    <row r="253" spans="1:29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</row>
    <row r="254" spans="1:29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</row>
    <row r="255" spans="1:29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</row>
    <row r="256" spans="1:29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</row>
    <row r="257" spans="1:29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</row>
    <row r="258" spans="1:29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</row>
    <row r="259" spans="1:29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</row>
    <row r="260" spans="1:29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</row>
    <row r="261" spans="1:29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</row>
    <row r="262" spans="1:29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</row>
    <row r="263" spans="1:29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</row>
    <row r="264" spans="1:29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</row>
    <row r="265" spans="1:29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</row>
    <row r="266" spans="1:29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</row>
    <row r="267" spans="1:29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</row>
    <row r="268" spans="1:29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</row>
    <row r="269" spans="1:29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</row>
    <row r="270" spans="1:29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</row>
    <row r="271" spans="1:29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</row>
    <row r="272" spans="1:29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</row>
    <row r="273" spans="1:29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</row>
    <row r="274" spans="1:29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</row>
    <row r="275" spans="1:29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</row>
    <row r="276" spans="1:29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</row>
    <row r="277" spans="1:29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</row>
    <row r="278" spans="1:29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</row>
    <row r="279" spans="1:29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</row>
    <row r="280" spans="1:29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</row>
    <row r="281" spans="1:29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</row>
    <row r="282" spans="1:29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</row>
    <row r="283" spans="1:29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</row>
    <row r="284" spans="1:29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</row>
    <row r="285" spans="1:29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</row>
    <row r="286" spans="1:29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</row>
    <row r="287" spans="1:29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</row>
    <row r="288" spans="1:29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</row>
    <row r="289" spans="1:29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</row>
    <row r="290" spans="1:29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</row>
    <row r="291" spans="1:29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</row>
    <row r="292" spans="1:29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</row>
    <row r="293" spans="1:29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</row>
    <row r="294" spans="1:29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</row>
    <row r="295" spans="1:29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</row>
    <row r="296" spans="1:29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</row>
    <row r="297" spans="1:29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</row>
    <row r="298" spans="1:29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</row>
    <row r="299" spans="1:29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</row>
    <row r="300" spans="1:29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</row>
    <row r="301" spans="1:29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</row>
    <row r="302" spans="1:29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</row>
    <row r="303" spans="1:29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</row>
    <row r="304" spans="1:29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</row>
    <row r="305" spans="1:29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</row>
    <row r="306" spans="1:29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</row>
    <row r="307" spans="1:29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</row>
    <row r="308" spans="1:29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</row>
    <row r="309" spans="1:29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</row>
    <row r="310" spans="1:29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</row>
    <row r="311" spans="1:29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</row>
    <row r="312" spans="1:29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</row>
    <row r="313" spans="1:29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</row>
    <row r="314" spans="1:29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</row>
    <row r="315" spans="1:29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</row>
    <row r="316" spans="1:29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</row>
    <row r="317" spans="1:29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</row>
    <row r="318" spans="1:29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</row>
    <row r="319" spans="1:29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</row>
    <row r="320" spans="1:29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</row>
    <row r="321" spans="1:29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</row>
    <row r="322" spans="1:29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</row>
    <row r="323" spans="1:29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</row>
    <row r="324" spans="1:29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</row>
    <row r="325" spans="1:29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</row>
    <row r="326" spans="1:29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</row>
    <row r="327" spans="1:29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</row>
    <row r="328" spans="1:29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</row>
    <row r="329" spans="1:29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</row>
    <row r="330" spans="1:29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</row>
    <row r="331" spans="1:29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</row>
    <row r="332" spans="1:29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</row>
    <row r="333" spans="1:29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</row>
    <row r="334" spans="1:29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</row>
    <row r="335" spans="1:29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</row>
    <row r="336" spans="1:29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</row>
    <row r="337" spans="1:29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</row>
    <row r="338" spans="1:29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</row>
    <row r="339" spans="1:29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</row>
    <row r="340" spans="1:29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</row>
    <row r="341" spans="1:29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</row>
    <row r="342" spans="1:29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</row>
    <row r="343" spans="1:29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</row>
    <row r="344" spans="1:29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</row>
    <row r="345" spans="1:29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</row>
    <row r="346" spans="1:29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</row>
    <row r="347" spans="1:29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</row>
    <row r="348" spans="1:29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</row>
    <row r="349" spans="1:29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</row>
    <row r="350" spans="1:29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</row>
    <row r="351" spans="1:29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</row>
    <row r="352" spans="1:29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</row>
    <row r="353" spans="1:29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</row>
    <row r="354" spans="1:29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</row>
    <row r="355" spans="1:29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</row>
    <row r="356" spans="1:29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</row>
    <row r="357" spans="1:29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</row>
    <row r="358" spans="1:29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</row>
    <row r="359" spans="1:29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</row>
    <row r="360" spans="1:29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</row>
    <row r="361" spans="1:29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</row>
    <row r="362" spans="1:29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</row>
    <row r="363" spans="1:29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</row>
    <row r="364" spans="1:29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</row>
    <row r="365" spans="1:29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</row>
    <row r="366" spans="1:29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</row>
    <row r="367" spans="1:29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</row>
    <row r="368" spans="1:29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</row>
    <row r="369" spans="1:29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</row>
    <row r="370" spans="1:29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</row>
    <row r="371" spans="1:29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</row>
    <row r="372" spans="1:29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</row>
    <row r="373" spans="1:29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</row>
    <row r="374" spans="1:29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</row>
    <row r="375" spans="1:29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</row>
    <row r="376" spans="1:29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</row>
    <row r="377" spans="1:29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</row>
    <row r="378" spans="1:29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</row>
    <row r="379" spans="1:29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</row>
    <row r="380" spans="1:29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</row>
    <row r="381" spans="1:29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</row>
    <row r="382" spans="1:29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</row>
    <row r="383" spans="1:29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</row>
    <row r="384" spans="1:29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</row>
    <row r="385" spans="1:29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</row>
    <row r="386" spans="1:29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</row>
    <row r="387" spans="1:29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</row>
    <row r="388" spans="1:29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</row>
    <row r="389" spans="1:29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</row>
    <row r="390" spans="1:29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</row>
    <row r="391" spans="1:29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</row>
    <row r="392" spans="1:29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</row>
    <row r="393" spans="1:29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</row>
    <row r="394" spans="1:29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</row>
    <row r="395" spans="1:29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</row>
    <row r="396" spans="1:29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</row>
    <row r="397" spans="1:29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</row>
    <row r="398" spans="1:29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</row>
    <row r="399" spans="1:29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</row>
    <row r="400" spans="1:29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</row>
    <row r="401" spans="1:29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</row>
    <row r="402" spans="1:29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</row>
    <row r="403" spans="1:29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</row>
    <row r="404" spans="1:29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</row>
    <row r="405" spans="1:29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</row>
    <row r="406" spans="1:29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</row>
    <row r="407" spans="1:29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</row>
    <row r="408" spans="1:29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</row>
    <row r="409" spans="1:29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</row>
    <row r="410" spans="1:29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</row>
    <row r="411" spans="1:29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</row>
    <row r="412" spans="1:29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</row>
    <row r="413" spans="1:29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</row>
    <row r="414" spans="1:29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</row>
    <row r="415" spans="1:29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</row>
    <row r="416" spans="1:29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</row>
    <row r="417" spans="1:29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</row>
    <row r="418" spans="1:29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</row>
    <row r="419" spans="1:29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</row>
    <row r="420" spans="1:29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</row>
    <row r="421" spans="1:29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</row>
    <row r="422" spans="1:29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</row>
    <row r="423" spans="1:29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</row>
    <row r="424" spans="1:29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</row>
    <row r="425" spans="1:29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</row>
    <row r="426" spans="1:29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</row>
    <row r="427" spans="1:29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</row>
    <row r="428" spans="1:29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</row>
    <row r="429" spans="1:29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</row>
    <row r="430" spans="1:29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</row>
    <row r="431" spans="1:29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</row>
    <row r="432" spans="1:29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</row>
    <row r="433" spans="1:29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</row>
    <row r="434" spans="1:29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</row>
    <row r="435" spans="1:29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</row>
    <row r="436" spans="1:29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</row>
    <row r="437" spans="1:29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</row>
    <row r="438" spans="1:29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</row>
    <row r="439" spans="1:29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</row>
    <row r="440" spans="1:29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</row>
    <row r="441" spans="1:29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</row>
    <row r="442" spans="1:29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</row>
    <row r="443" spans="1:29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</row>
    <row r="444" spans="1:29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</row>
    <row r="445" spans="1:29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</row>
    <row r="446" spans="1:29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</row>
    <row r="447" spans="1:29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</row>
    <row r="448" spans="1:29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</row>
    <row r="449" spans="1:29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</row>
    <row r="450" spans="1:29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</row>
    <row r="451" spans="1:29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</row>
    <row r="452" spans="1:29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</row>
    <row r="453" spans="1:29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</row>
    <row r="454" spans="1:29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</row>
    <row r="455" spans="1:29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</row>
    <row r="456" spans="1:29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</row>
    <row r="457" spans="1:29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</row>
    <row r="458" spans="1:29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</row>
    <row r="459" spans="1:29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</row>
    <row r="460" spans="1:29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</row>
    <row r="461" spans="1:29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</row>
    <row r="462" spans="1:29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</row>
    <row r="463" spans="1:29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</row>
    <row r="464" spans="1:29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</row>
    <row r="465" spans="1:29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</row>
    <row r="466" spans="1:29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</row>
    <row r="467" spans="1:29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</row>
    <row r="468" spans="1:29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</row>
    <row r="469" spans="1:29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</row>
    <row r="470" spans="1:29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</row>
    <row r="471" spans="1:29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</row>
    <row r="472" spans="1:29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</row>
    <row r="473" spans="1:29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</row>
    <row r="474" spans="1:29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</row>
    <row r="475" spans="1:29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</row>
    <row r="476" spans="1:29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</row>
    <row r="477" spans="1:29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</row>
    <row r="478" spans="1:29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</row>
    <row r="479" spans="1:29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</row>
    <row r="480" spans="1:29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</row>
    <row r="481" spans="1:29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</row>
    <row r="482" spans="1:29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</row>
    <row r="483" spans="1:29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</row>
    <row r="484" spans="1:29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</row>
    <row r="485" spans="1:29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</row>
    <row r="486" spans="1:29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</row>
    <row r="487" spans="1:29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</row>
    <row r="488" spans="1:29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</row>
    <row r="489" spans="1:29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</row>
    <row r="490" spans="1:29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</row>
    <row r="491" spans="1:29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</row>
    <row r="492" spans="1:29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</row>
    <row r="493" spans="1:29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</row>
    <row r="494" spans="1:29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</row>
    <row r="495" spans="1:29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</row>
    <row r="496" spans="1:29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</row>
    <row r="497" spans="1:29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</row>
    <row r="498" spans="1:29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</row>
    <row r="499" spans="1:29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</row>
    <row r="500" spans="1:29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</row>
    <row r="501" spans="1:29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</row>
    <row r="502" spans="1:29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</row>
    <row r="503" spans="1:29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</row>
    <row r="504" spans="1:29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</row>
    <row r="505" spans="1:29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</row>
    <row r="506" spans="1:29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</row>
    <row r="507" spans="1:29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</row>
    <row r="508" spans="1:29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</row>
    <row r="509" spans="1:29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</row>
    <row r="510" spans="1:29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</row>
    <row r="511" spans="1:29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</row>
    <row r="512" spans="1:29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</row>
    <row r="513" spans="1:29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</row>
    <row r="514" spans="1:29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</row>
    <row r="515" spans="1:29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</row>
    <row r="516" spans="1:29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</row>
    <row r="517" spans="1:29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</row>
    <row r="518" spans="1:29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</row>
    <row r="519" spans="1:29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</row>
    <row r="520" spans="1:29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</row>
    <row r="521" spans="1:29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</row>
    <row r="522" spans="1:29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</row>
    <row r="523" spans="1:29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</row>
    <row r="524" spans="1:29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</row>
    <row r="525" spans="1:29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</row>
    <row r="526" spans="1:29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</row>
    <row r="527" spans="1:29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</row>
    <row r="528" spans="1:29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</row>
    <row r="529" spans="1:29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</row>
    <row r="530" spans="1:29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</row>
    <row r="531" spans="1:29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</row>
    <row r="532" spans="1:29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</row>
    <row r="533" spans="1:29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</row>
    <row r="534" spans="1:29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</row>
    <row r="535" spans="1:29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</row>
    <row r="536" spans="1:29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</row>
    <row r="537" spans="1:29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</row>
    <row r="538" spans="1:29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</row>
    <row r="539" spans="1:29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</row>
    <row r="540" spans="1:29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</row>
    <row r="541" spans="1:29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</row>
    <row r="542" spans="1:29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</row>
    <row r="543" spans="1:29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</row>
    <row r="544" spans="1:29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</row>
    <row r="545" spans="1:29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</row>
    <row r="546" spans="1:29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</row>
    <row r="547" spans="1:29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</row>
    <row r="548" spans="1:29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</row>
    <row r="549" spans="1:29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</row>
    <row r="550" spans="1:29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</row>
    <row r="551" spans="1:29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</row>
    <row r="552" spans="1:29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</row>
    <row r="553" spans="1:29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</row>
    <row r="554" spans="1:29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</row>
    <row r="555" spans="1:29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</row>
    <row r="556" spans="1:29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</row>
    <row r="557" spans="1:29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</row>
    <row r="558" spans="1:29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</row>
    <row r="559" spans="1:29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</row>
    <row r="560" spans="1:29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</row>
    <row r="561" spans="1:29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</row>
    <row r="562" spans="1:29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</row>
    <row r="563" spans="1:29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</row>
    <row r="564" spans="1:29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</row>
    <row r="565" spans="1:29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</row>
    <row r="566" spans="1:29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</row>
    <row r="567" spans="1:29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</row>
    <row r="568" spans="1:29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</row>
    <row r="569" spans="1:29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</row>
    <row r="570" spans="1:29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</row>
    <row r="571" spans="1:29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</row>
    <row r="572" spans="1:29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</row>
    <row r="573" spans="1:29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</row>
    <row r="574" spans="1:29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</row>
    <row r="575" spans="1:29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</row>
    <row r="576" spans="1:29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</row>
    <row r="577" spans="1:29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</row>
    <row r="578" spans="1:29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</row>
    <row r="579" spans="1:29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</row>
    <row r="580" spans="1:29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</row>
    <row r="581" spans="1:29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</row>
    <row r="582" spans="1:29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</row>
    <row r="583" spans="1:29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</row>
    <row r="584" spans="1:29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</row>
    <row r="585" spans="1:29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</row>
    <row r="586" spans="1:29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</row>
    <row r="587" spans="1:29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</row>
    <row r="588" spans="1:29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</row>
    <row r="589" spans="1:29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</row>
    <row r="590" spans="1:29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</row>
    <row r="591" spans="1:29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</row>
    <row r="592" spans="1:29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</row>
    <row r="593" spans="1:29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</row>
    <row r="594" spans="1:29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</row>
    <row r="595" spans="1:29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</row>
    <row r="596" spans="1:29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</row>
    <row r="597" spans="1:29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</row>
    <row r="598" spans="1:29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</row>
    <row r="599" spans="1:29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</row>
    <row r="600" spans="1:29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</row>
    <row r="601" spans="1:29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</row>
    <row r="602" spans="1:29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</row>
    <row r="603" spans="1:29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</row>
    <row r="604" spans="1:29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</row>
    <row r="605" spans="1:29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</row>
    <row r="606" spans="1:29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</row>
    <row r="607" spans="1:29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</row>
    <row r="608" spans="1:29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</row>
    <row r="609" spans="1:29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</row>
    <row r="610" spans="1:29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</row>
    <row r="611" spans="1:29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</row>
    <row r="612" spans="1:29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</row>
    <row r="613" spans="1:29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</row>
    <row r="614" spans="1:29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</row>
    <row r="615" spans="1:29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</row>
    <row r="616" spans="1:29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</row>
    <row r="617" spans="1:29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</row>
    <row r="618" spans="1:29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</row>
    <row r="619" spans="1:29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</row>
    <row r="620" spans="1:29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</row>
    <row r="621" spans="1:29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</row>
    <row r="622" spans="1:29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</row>
    <row r="623" spans="1:29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</row>
    <row r="624" spans="1:29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</row>
    <row r="625" spans="1:29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</row>
    <row r="626" spans="1:29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</row>
    <row r="627" spans="1:29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</row>
    <row r="628" spans="1:29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</row>
    <row r="629" spans="1:29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</row>
    <row r="630" spans="1:29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</row>
    <row r="631" spans="1:29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</row>
    <row r="632" spans="1:29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</row>
    <row r="633" spans="1:29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</row>
    <row r="634" spans="1:29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</row>
    <row r="635" spans="1:29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</row>
    <row r="636" spans="1:29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</row>
    <row r="637" spans="1:29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</row>
    <row r="638" spans="1:29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</row>
    <row r="639" spans="1:29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</row>
    <row r="640" spans="1:29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</row>
    <row r="641" spans="1:29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</row>
    <row r="642" spans="1:29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</row>
    <row r="643" spans="1:29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</row>
    <row r="644" spans="1:29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</row>
    <row r="645" spans="1:29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</row>
    <row r="646" spans="1:29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</row>
    <row r="647" spans="1:29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</row>
    <row r="648" spans="1:29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</row>
    <row r="649" spans="1:29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</row>
    <row r="650" spans="1:29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</row>
    <row r="651" spans="1:29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</row>
    <row r="652" spans="1:29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</row>
    <row r="653" spans="1:29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</row>
    <row r="654" spans="1:29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</row>
    <row r="655" spans="1:29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</row>
    <row r="656" spans="1:29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</row>
    <row r="657" spans="1:29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</row>
    <row r="658" spans="1:29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</row>
    <row r="659" spans="1:29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</row>
    <row r="660" spans="1:29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</row>
    <row r="661" spans="1:29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</row>
    <row r="662" spans="1:29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</row>
    <row r="663" spans="1:29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</row>
    <row r="664" spans="1:29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</row>
    <row r="665" spans="1:29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</row>
    <row r="666" spans="1:29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</row>
    <row r="667" spans="1:29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</row>
    <row r="668" spans="1:29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</row>
    <row r="669" spans="1:29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</row>
    <row r="670" spans="1:29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</row>
    <row r="671" spans="1:29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</row>
    <row r="672" spans="1:29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</row>
    <row r="673" spans="1:29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</row>
    <row r="674" spans="1:29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</row>
    <row r="675" spans="1:29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</row>
    <row r="676" spans="1:29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</row>
    <row r="677" spans="1:29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</row>
    <row r="678" spans="1:29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</row>
    <row r="679" spans="1:29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</row>
    <row r="680" spans="1:29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</row>
    <row r="681" spans="1:29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</row>
    <row r="682" spans="1:29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</row>
    <row r="683" spans="1:29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</row>
    <row r="684" spans="1:29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</row>
    <row r="685" spans="1:29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</row>
    <row r="686" spans="1:29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</row>
    <row r="687" spans="1:29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</row>
    <row r="688" spans="1:29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</row>
    <row r="689" spans="1:29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</row>
    <row r="690" spans="1:29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</row>
    <row r="691" spans="1:29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</row>
    <row r="692" spans="1:29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</row>
    <row r="693" spans="1:29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</row>
    <row r="694" spans="1:29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</row>
    <row r="695" spans="1:29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</row>
    <row r="696" spans="1:29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</row>
    <row r="697" spans="1:29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</row>
    <row r="698" spans="1:29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</row>
    <row r="699" spans="1:29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</row>
    <row r="700" spans="1:29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</row>
    <row r="701" spans="1:29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</row>
    <row r="702" spans="1:29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</row>
    <row r="703" spans="1:29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</row>
    <row r="704" spans="1:29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</row>
    <row r="705" spans="1:29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</row>
    <row r="706" spans="1:29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</row>
    <row r="707" spans="1:29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</row>
    <row r="708" spans="1:29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</row>
    <row r="709" spans="1:29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</row>
    <row r="710" spans="1:29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</row>
    <row r="711" spans="1:29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</row>
    <row r="712" spans="1:29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</row>
    <row r="713" spans="1:29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</row>
    <row r="714" spans="1:29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</row>
    <row r="715" spans="1:29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</row>
    <row r="716" spans="1:29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</row>
    <row r="717" spans="1:29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</row>
    <row r="718" spans="1:29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</row>
    <row r="719" spans="1:29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</row>
    <row r="720" spans="1:29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</row>
    <row r="721" spans="1:29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</row>
    <row r="722" spans="1:29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</row>
    <row r="723" spans="1:29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</row>
    <row r="724" spans="1:29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</row>
    <row r="725" spans="1:29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</row>
    <row r="726" spans="1:29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</row>
    <row r="727" spans="1:29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</row>
    <row r="728" spans="1:29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</row>
    <row r="729" spans="1:29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</row>
    <row r="730" spans="1:29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</row>
    <row r="731" spans="1:29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</row>
    <row r="732" spans="1:29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</row>
    <row r="733" spans="1:29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</row>
    <row r="734" spans="1:29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</row>
    <row r="735" spans="1:29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</row>
    <row r="736" spans="1:29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</row>
    <row r="737" spans="1:29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</row>
    <row r="738" spans="1:29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</row>
    <row r="739" spans="1:29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</row>
    <row r="740" spans="1:29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</row>
    <row r="741" spans="1:29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</row>
    <row r="742" spans="1:29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</row>
    <row r="743" spans="1:29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</row>
    <row r="744" spans="1:29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</row>
    <row r="745" spans="1:29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</row>
    <row r="746" spans="1:29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</row>
    <row r="747" spans="1:29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</row>
    <row r="748" spans="1:29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</row>
    <row r="749" spans="1:29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</row>
    <row r="750" spans="1:29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</row>
    <row r="751" spans="1:29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</row>
    <row r="752" spans="1:29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</row>
    <row r="753" spans="1:29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</row>
    <row r="754" spans="1:29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</row>
    <row r="755" spans="1:29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</row>
    <row r="756" spans="1:29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</row>
    <row r="757" spans="1:29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</row>
    <row r="758" spans="1:29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</row>
    <row r="759" spans="1:29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</row>
    <row r="760" spans="1:29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</row>
    <row r="761" spans="1:29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</row>
    <row r="762" spans="1:29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</row>
    <row r="763" spans="1:29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</row>
    <row r="764" spans="1:29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</row>
    <row r="765" spans="1:29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</row>
    <row r="766" spans="1:29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</row>
    <row r="767" spans="1:29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</row>
    <row r="768" spans="1:29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</row>
    <row r="769" spans="1:29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</row>
    <row r="770" spans="1:29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</row>
    <row r="771" spans="1:29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</row>
    <row r="772" spans="1:29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</row>
    <row r="773" spans="1:29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</row>
    <row r="774" spans="1:29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</row>
    <row r="775" spans="1:29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</row>
    <row r="776" spans="1:29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</row>
    <row r="777" spans="1:29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</row>
    <row r="778" spans="1:29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</row>
    <row r="779" spans="1:29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</row>
    <row r="780" spans="1:29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</row>
    <row r="781" spans="1:29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</row>
    <row r="782" spans="1:29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</row>
    <row r="783" spans="1:29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</row>
    <row r="784" spans="1:29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</row>
    <row r="785" spans="1:29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</row>
    <row r="786" spans="1:29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</row>
    <row r="787" spans="1:29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</row>
    <row r="788" spans="1:29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</row>
    <row r="789" spans="1:29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</row>
    <row r="790" spans="1:29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</row>
    <row r="791" spans="1:29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</row>
    <row r="792" spans="1:29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</row>
    <row r="793" spans="1:29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</row>
    <row r="794" spans="1:29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</row>
    <row r="795" spans="1:29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</row>
    <row r="796" spans="1:29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</row>
    <row r="797" spans="1:29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</row>
    <row r="798" spans="1:29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</row>
    <row r="799" spans="1:29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</row>
    <row r="800" spans="1:29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</row>
    <row r="801" spans="1:29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</row>
    <row r="802" spans="1:29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</row>
    <row r="803" spans="1:29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</row>
    <row r="804" spans="1:29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</row>
    <row r="805" spans="1:29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</row>
    <row r="806" spans="1:29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</row>
    <row r="807" spans="1:29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</row>
    <row r="808" spans="1:29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</row>
    <row r="809" spans="1:29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</row>
    <row r="810" spans="1:29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</row>
    <row r="811" spans="1:29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</row>
    <row r="812" spans="1:29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</row>
    <row r="813" spans="1:29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</row>
    <row r="814" spans="1:29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</row>
    <row r="815" spans="1:29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</row>
    <row r="816" spans="1:29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</row>
    <row r="817" spans="1:29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</row>
    <row r="818" spans="1:29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</row>
    <row r="819" spans="1:29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</row>
    <row r="820" spans="1:29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</row>
    <row r="821" spans="1:29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</row>
    <row r="822" spans="1:29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</row>
    <row r="823" spans="1:29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</row>
    <row r="824" spans="1:29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</row>
    <row r="825" spans="1:29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</row>
    <row r="826" spans="1:29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</row>
    <row r="827" spans="1:29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</row>
    <row r="828" spans="1:29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</row>
    <row r="829" spans="1:29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</row>
    <row r="830" spans="1:29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</row>
    <row r="831" spans="1:29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</row>
    <row r="832" spans="1:29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</row>
    <row r="833" spans="1:29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</row>
    <row r="834" spans="1:29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</row>
    <row r="835" spans="1:29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</row>
    <row r="836" spans="1:29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</row>
    <row r="837" spans="1:29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</row>
    <row r="838" spans="1:29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</row>
    <row r="839" spans="1:29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</row>
    <row r="840" spans="1:29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</row>
    <row r="841" spans="1:29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</row>
    <row r="842" spans="1:29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</row>
    <row r="843" spans="1:29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</row>
    <row r="844" spans="1:29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</row>
    <row r="845" spans="1:29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</row>
    <row r="846" spans="1:29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</row>
    <row r="847" spans="1:29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</row>
    <row r="848" spans="1:29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</row>
    <row r="849" spans="1:29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</row>
    <row r="850" spans="1:29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</row>
    <row r="851" spans="1:29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</row>
    <row r="852" spans="1:29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</row>
    <row r="853" spans="1:29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</row>
    <row r="854" spans="1:29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</row>
    <row r="855" spans="1:29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</row>
    <row r="856" spans="1:29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</row>
    <row r="857" spans="1:29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</row>
    <row r="858" spans="1:29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</row>
    <row r="859" spans="1:29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</row>
    <row r="860" spans="1:29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</row>
    <row r="861" spans="1:29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</row>
    <row r="862" spans="1:29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</row>
    <row r="863" spans="1:29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</row>
    <row r="864" spans="1:29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</row>
    <row r="865" spans="1:29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</row>
    <row r="866" spans="1:29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</row>
    <row r="867" spans="1:29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</row>
    <row r="868" spans="1:29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</row>
    <row r="869" spans="1:29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</row>
    <row r="870" spans="1:29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</row>
    <row r="871" spans="1:29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</row>
    <row r="872" spans="1:29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</row>
    <row r="873" spans="1:29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</row>
    <row r="874" spans="1:29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</row>
    <row r="875" spans="1:29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</row>
    <row r="876" spans="1:29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</row>
    <row r="877" spans="1:29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</row>
    <row r="878" spans="1:29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</row>
    <row r="879" spans="1:29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</row>
    <row r="880" spans="1:29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</row>
    <row r="881" spans="1:29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</row>
    <row r="882" spans="1:29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</row>
    <row r="883" spans="1:29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</row>
    <row r="884" spans="1:29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</row>
    <row r="885" spans="1:29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</row>
    <row r="886" spans="1:29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</row>
    <row r="887" spans="1:29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</row>
    <row r="888" spans="1:29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</row>
    <row r="889" spans="1:29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</row>
    <row r="890" spans="1:29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</row>
    <row r="891" spans="1:29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</row>
    <row r="892" spans="1:29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</row>
    <row r="893" spans="1:29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</row>
    <row r="894" spans="1:29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</row>
    <row r="895" spans="1:29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</row>
    <row r="896" spans="1:29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</row>
    <row r="897" spans="1:29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</row>
    <row r="898" spans="1:29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</row>
    <row r="899" spans="1:29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</row>
    <row r="900" spans="1:29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</row>
    <row r="901" spans="1:29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</row>
    <row r="902" spans="1:29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</row>
    <row r="903" spans="1:29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</row>
    <row r="904" spans="1:29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</row>
    <row r="905" spans="1:29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</row>
    <row r="906" spans="1:29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</row>
    <row r="907" spans="1:29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</row>
    <row r="908" spans="1:29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</row>
    <row r="909" spans="1:29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</row>
    <row r="910" spans="1:29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</row>
    <row r="911" spans="1:29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</row>
    <row r="912" spans="1:29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</row>
    <row r="913" spans="1:29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</row>
    <row r="914" spans="1:29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</row>
    <row r="915" spans="1:29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</row>
    <row r="916" spans="1:29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</row>
    <row r="917" spans="1:29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</row>
    <row r="918" spans="1:29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</row>
    <row r="919" spans="1:29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</row>
    <row r="920" spans="1:29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</row>
    <row r="921" spans="1:29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</row>
    <row r="922" spans="1:29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</row>
    <row r="923" spans="1:29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</row>
    <row r="924" spans="1:29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</row>
    <row r="925" spans="1:29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</row>
    <row r="926" spans="1:29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</row>
    <row r="927" spans="1:29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</row>
    <row r="928" spans="1:29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</row>
    <row r="929" spans="1:29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</row>
    <row r="930" spans="1:29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</row>
    <row r="931" spans="1:29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</row>
    <row r="932" spans="1:29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</row>
    <row r="933" spans="1:29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</row>
    <row r="934" spans="1:29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</row>
    <row r="935" spans="1:29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</row>
    <row r="936" spans="1:29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</row>
    <row r="937" spans="1:29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</row>
    <row r="938" spans="1:29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</row>
    <row r="939" spans="1:29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</row>
    <row r="940" spans="1:29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</row>
    <row r="941" spans="1:29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</row>
    <row r="942" spans="1:29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</row>
    <row r="943" spans="1:29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</row>
    <row r="944" spans="1:29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</row>
    <row r="945" spans="1:29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</row>
    <row r="946" spans="1:29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</row>
    <row r="947" spans="1:29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</row>
    <row r="948" spans="1:29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</row>
    <row r="949" spans="1:29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</row>
    <row r="950" spans="1:29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</row>
    <row r="951" spans="1:29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</row>
    <row r="952" spans="1:29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</row>
    <row r="953" spans="1:29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</row>
    <row r="954" spans="1:29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</row>
    <row r="955" spans="1:29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</row>
    <row r="956" spans="1:29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</row>
    <row r="957" spans="1:29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</row>
    <row r="958" spans="1:29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</row>
    <row r="959" spans="1:29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</row>
    <row r="960" spans="1:29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</row>
    <row r="961" spans="1:29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</row>
    <row r="962" spans="1:29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</row>
    <row r="963" spans="1:29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</row>
    <row r="964" spans="1:29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</row>
    <row r="965" spans="1:29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</row>
    <row r="966" spans="1:29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</row>
    <row r="967" spans="1:29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</row>
    <row r="968" spans="1:29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</row>
    <row r="969" spans="1:29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</row>
    <row r="970" spans="1:29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</row>
    <row r="971" spans="1:29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</row>
    <row r="972" spans="1:29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</row>
    <row r="973" spans="1:29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</row>
    <row r="974" spans="1:29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</row>
    <row r="975" spans="1:29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</row>
    <row r="976" spans="1:29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</row>
    <row r="977" spans="1:29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</row>
    <row r="978" spans="1:29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</row>
    <row r="979" spans="1:29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</row>
    <row r="980" spans="1:29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</row>
    <row r="981" spans="1:29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</row>
    <row r="982" spans="1:29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</row>
    <row r="983" spans="1:29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</row>
    <row r="984" spans="1:29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</row>
    <row r="985" spans="1:29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</row>
    <row r="986" spans="1:29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</row>
    <row r="987" spans="1:29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</row>
    <row r="988" spans="1:29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</row>
    <row r="989" spans="1:29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</row>
    <row r="990" spans="1:29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</row>
    <row r="991" spans="1:29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</row>
    <row r="992" spans="1:29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</row>
    <row r="993" spans="1:29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</row>
    <row r="994" spans="1:29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</row>
    <row r="995" spans="1:29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</row>
  </sheetData>
  <sortState ref="A7:AD14">
    <sortCondition ref="A7"/>
  </sortState>
  <pageMargins left="0.25" right="0.25" top="0.75" bottom="0.75" header="0" footer="0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993"/>
  <sheetViews>
    <sheetView workbookViewId="0">
      <selection activeCell="A4" sqref="A4"/>
    </sheetView>
  </sheetViews>
  <sheetFormatPr defaultColWidth="14.44140625" defaultRowHeight="15" customHeight="1"/>
  <cols>
    <col min="1" max="1" width="4.33203125" customWidth="1"/>
    <col min="2" max="2" width="8.5546875" customWidth="1"/>
    <col min="3" max="3" width="11.109375" customWidth="1"/>
    <col min="4" max="4" width="10.33203125" customWidth="1"/>
    <col min="5" max="5" width="8.77734375" bestFit="1" customWidth="1"/>
    <col min="6" max="6" width="6.33203125" customWidth="1"/>
    <col min="7" max="7" width="17.6640625" customWidth="1"/>
    <col min="8" max="19" width="3.88671875" customWidth="1"/>
    <col min="20" max="20" width="6.5546875" customWidth="1"/>
    <col min="21" max="21" width="4.6640625" customWidth="1"/>
    <col min="22" max="22" width="9.109375" customWidth="1"/>
  </cols>
  <sheetData>
    <row r="1" spans="1:22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2" ht="12.75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2" ht="12.75" customHeight="1">
      <c r="A3" s="10"/>
      <c r="B3" s="10"/>
      <c r="C3" s="10"/>
      <c r="D3" s="10"/>
      <c r="E3" s="10"/>
      <c r="F3" s="11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12.75" customHeight="1">
      <c r="A4" s="10"/>
      <c r="B4" s="10"/>
      <c r="C4" s="12" t="s">
        <v>26</v>
      </c>
      <c r="D4" s="12"/>
      <c r="E4" s="12" t="s">
        <v>33</v>
      </c>
      <c r="F4" s="12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12.75" customHeight="1" thickBot="1">
      <c r="A5" s="10"/>
      <c r="B5" s="10"/>
      <c r="C5" s="10"/>
      <c r="D5" s="10"/>
      <c r="E5" s="10"/>
      <c r="F5" s="211" t="s">
        <v>371</v>
      </c>
      <c r="G5" s="116" t="s">
        <v>384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</row>
    <row r="6" spans="1:22" ht="12.75" customHeight="1" thickBot="1">
      <c r="A6" s="66" t="s">
        <v>12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75">
        <v>355</v>
      </c>
      <c r="I6" s="75">
        <v>365</v>
      </c>
      <c r="J6" s="75">
        <v>375</v>
      </c>
      <c r="K6" s="75">
        <v>385</v>
      </c>
      <c r="L6" s="75">
        <v>395</v>
      </c>
      <c r="M6" s="75">
        <v>405</v>
      </c>
      <c r="N6" s="75">
        <v>415</v>
      </c>
      <c r="O6" s="75">
        <v>420</v>
      </c>
      <c r="P6" s="75">
        <v>445</v>
      </c>
      <c r="Q6" s="75">
        <v>465</v>
      </c>
      <c r="R6" s="75">
        <v>485</v>
      </c>
      <c r="S6" s="75">
        <v>495</v>
      </c>
      <c r="T6" s="17" t="s">
        <v>25</v>
      </c>
      <c r="U6" s="76" t="s">
        <v>14</v>
      </c>
      <c r="V6" s="10"/>
    </row>
    <row r="7" spans="1:22" ht="21" customHeight="1">
      <c r="A7" s="45">
        <v>1</v>
      </c>
      <c r="B7" s="5" t="s">
        <v>264</v>
      </c>
      <c r="C7" s="61" t="s">
        <v>265</v>
      </c>
      <c r="D7" s="51">
        <v>36308</v>
      </c>
      <c r="E7" s="46" t="s">
        <v>34</v>
      </c>
      <c r="F7" s="46" t="s">
        <v>63</v>
      </c>
      <c r="G7" s="46" t="s">
        <v>244</v>
      </c>
      <c r="H7" s="71"/>
      <c r="I7" s="71"/>
      <c r="J7" s="71"/>
      <c r="K7" s="71"/>
      <c r="L7" s="71"/>
      <c r="M7" s="71"/>
      <c r="N7" s="71"/>
      <c r="O7" s="71"/>
      <c r="P7" s="71" t="s">
        <v>369</v>
      </c>
      <c r="Q7" s="71" t="s">
        <v>366</v>
      </c>
      <c r="R7" s="71" t="s">
        <v>366</v>
      </c>
      <c r="S7" s="71" t="s">
        <v>368</v>
      </c>
      <c r="T7" s="63">
        <v>4.8499999999999996</v>
      </c>
      <c r="U7" s="72" t="str">
        <f>IF(ISBLANK(T7),"",IF(T7&lt;1.9,"",IF(T7&gt;=5.55,"TSM",IF(T7&gt;=5.1,"SM",IF(T7&gt;=4.6,"KSM",IF(T7&gt;=4.1,"I A",IF(T7&gt;=3.5,"II A",IF(T7&gt;=3.05,"III A",IF(T7&gt;=2.6,"I JA",IF(T7&gt;=2.2,"II JA",IF(T7&gt;=1.9,"III JA")))))))))))</f>
        <v>KSM</v>
      </c>
      <c r="V7" s="10"/>
    </row>
    <row r="8" spans="1:22" ht="21" customHeight="1">
      <c r="A8" s="47">
        <v>2</v>
      </c>
      <c r="B8" s="5" t="s">
        <v>53</v>
      </c>
      <c r="C8" s="61" t="s">
        <v>320</v>
      </c>
      <c r="D8" s="51">
        <v>39456</v>
      </c>
      <c r="E8" s="46" t="s">
        <v>34</v>
      </c>
      <c r="F8" s="46" t="s">
        <v>63</v>
      </c>
      <c r="G8" s="46" t="s">
        <v>310</v>
      </c>
      <c r="H8" s="77" t="s">
        <v>366</v>
      </c>
      <c r="I8" s="167" t="s">
        <v>369</v>
      </c>
      <c r="J8" s="167" t="s">
        <v>366</v>
      </c>
      <c r="K8" s="167" t="s">
        <v>366</v>
      </c>
      <c r="L8" s="167" t="s">
        <v>366</v>
      </c>
      <c r="M8" s="167" t="s">
        <v>369</v>
      </c>
      <c r="N8" s="167" t="s">
        <v>367</v>
      </c>
      <c r="O8" s="167" t="s">
        <v>368</v>
      </c>
      <c r="P8" s="167"/>
      <c r="Q8" s="167"/>
      <c r="R8" s="167"/>
      <c r="S8" s="167"/>
      <c r="T8" s="78">
        <v>4.1500000000000004</v>
      </c>
      <c r="U8" s="72" t="str">
        <f>IF(ISBLANK(T8),"",IF(T8&lt;1.9,"",IF(T8&gt;=5.55,"TSM",IF(T8&gt;=5.1,"SM",IF(T8&gt;=4.6,"KSM",IF(T8&gt;=4.1,"I A",IF(T8&gt;=3.5,"II A",IF(T8&gt;=3.05,"III A",IF(T8&gt;=2.6,"I JA",IF(T8&gt;=2.2,"II JA",IF(T8&gt;=1.9,"III JA")))))))))))</f>
        <v>I A</v>
      </c>
      <c r="V8" s="10"/>
    </row>
    <row r="9" spans="1:22" ht="21" customHeight="1">
      <c r="A9" s="45">
        <v>3</v>
      </c>
      <c r="B9" s="5" t="s">
        <v>45</v>
      </c>
      <c r="C9" s="61" t="s">
        <v>318</v>
      </c>
      <c r="D9" s="51">
        <v>38387</v>
      </c>
      <c r="E9" s="46" t="s">
        <v>34</v>
      </c>
      <c r="F9" s="46" t="s">
        <v>63</v>
      </c>
      <c r="G9" s="46" t="s">
        <v>310</v>
      </c>
      <c r="H9" s="71" t="s">
        <v>366</v>
      </c>
      <c r="I9" s="71" t="s">
        <v>369</v>
      </c>
      <c r="J9" s="71" t="s">
        <v>366</v>
      </c>
      <c r="K9" s="71" t="s">
        <v>369</v>
      </c>
      <c r="L9" s="71" t="s">
        <v>368</v>
      </c>
      <c r="M9" s="71"/>
      <c r="N9" s="71"/>
      <c r="O9" s="71"/>
      <c r="P9" s="71"/>
      <c r="Q9" s="71"/>
      <c r="R9" s="71"/>
      <c r="S9" s="71"/>
      <c r="T9" s="63">
        <v>3.85</v>
      </c>
      <c r="U9" s="72" t="str">
        <f>IF(ISBLANK(T9),"",IF(T9&lt;1.9,"",IF(T9&gt;=5.55,"TSM",IF(T9&gt;=5.1,"SM",IF(T9&gt;=4.6,"KSM",IF(T9&gt;=4.1,"I A",IF(T9&gt;=3.5,"II A",IF(T9&gt;=3.05,"III A",IF(T9&gt;=2.6,"I JA",IF(T9&gt;=2.2,"II JA",IF(T9&gt;=1.9,"III JA")))))))))))</f>
        <v>II A</v>
      </c>
      <c r="V9" s="10"/>
    </row>
    <row r="10" spans="1:22" ht="21" customHeight="1">
      <c r="A10" s="47"/>
      <c r="B10" s="5" t="s">
        <v>262</v>
      </c>
      <c r="C10" s="61" t="s">
        <v>263</v>
      </c>
      <c r="D10" s="51">
        <v>39790</v>
      </c>
      <c r="E10" s="46" t="s">
        <v>34</v>
      </c>
      <c r="F10" s="46" t="s">
        <v>63</v>
      </c>
      <c r="G10" s="46" t="s">
        <v>244</v>
      </c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63" t="s">
        <v>361</v>
      </c>
      <c r="U10" s="72"/>
      <c r="V10" s="10"/>
    </row>
    <row r="11" spans="1:22" ht="21" customHeight="1">
      <c r="A11" s="45"/>
      <c r="B11" s="5" t="s">
        <v>44</v>
      </c>
      <c r="C11" s="61" t="s">
        <v>319</v>
      </c>
      <c r="D11" s="51">
        <v>39296</v>
      </c>
      <c r="E11" s="46" t="s">
        <v>34</v>
      </c>
      <c r="F11" s="46" t="s">
        <v>63</v>
      </c>
      <c r="G11" s="46" t="s">
        <v>310</v>
      </c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63" t="s">
        <v>361</v>
      </c>
      <c r="U11" s="72"/>
      <c r="V11" s="10"/>
    </row>
    <row r="12" spans="1:22" ht="12.75" customHeight="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ht="12.7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ht="12.7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2" ht="12.7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 ht="12.75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ht="12.7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12.75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ht="12.7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22" ht="12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ht="12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1:22" ht="12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1:22" ht="12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1:22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1:22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2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2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1:22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1:22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1:22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1:22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1:22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22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22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2" ht="12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22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</row>
    <row r="37" spans="1:22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</row>
    <row r="38" spans="1:22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</row>
    <row r="39" spans="1:22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</row>
    <row r="40" spans="1:22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1:22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1:22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1:22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1:22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1:22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1:22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7" spans="1:22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</row>
    <row r="48" spans="1:22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</row>
    <row r="49" spans="1:22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</row>
    <row r="50" spans="1:22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</row>
    <row r="51" spans="1:22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1:22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1:22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1:22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1:22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22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22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1:22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1:22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1:22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1:22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</row>
    <row r="76" spans="1:22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</row>
    <row r="77" spans="1:22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  <row r="79" spans="1:22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</row>
    <row r="80" spans="1:22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</row>
    <row r="81" spans="1:22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</row>
    <row r="82" spans="1:22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</row>
    <row r="83" spans="1:22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</row>
    <row r="84" spans="1:22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</row>
    <row r="85" spans="1:22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</row>
    <row r="86" spans="1:22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</row>
    <row r="87" spans="1:22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</row>
    <row r="88" spans="1:22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1:22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1:22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</row>
    <row r="91" spans="1:22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</row>
    <row r="92" spans="1:22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</row>
    <row r="93" spans="1:22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</row>
    <row r="94" spans="1:22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</row>
    <row r="95" spans="1:22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</row>
    <row r="96" spans="1:22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</row>
    <row r="97" spans="1:22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</row>
    <row r="98" spans="1:22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</row>
    <row r="99" spans="1:22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</row>
    <row r="100" spans="1:22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</row>
    <row r="101" spans="1:22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</row>
    <row r="102" spans="1:22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</row>
    <row r="103" spans="1:22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</row>
    <row r="104" spans="1:22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</row>
    <row r="105" spans="1:22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</row>
    <row r="106" spans="1:22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</row>
    <row r="107" spans="1:22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</row>
    <row r="108" spans="1:22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</row>
    <row r="109" spans="1:22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</row>
    <row r="110" spans="1:22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</row>
    <row r="111" spans="1:22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</row>
    <row r="112" spans="1:22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</row>
    <row r="113" spans="1:22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</row>
    <row r="114" spans="1:22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</row>
    <row r="115" spans="1:22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</row>
    <row r="116" spans="1:22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</row>
    <row r="117" spans="1:22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</row>
    <row r="118" spans="1:22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</row>
    <row r="119" spans="1:22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</row>
    <row r="120" spans="1:22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</row>
    <row r="121" spans="1:22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</row>
    <row r="122" spans="1:22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</row>
    <row r="123" spans="1:22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</row>
    <row r="124" spans="1:22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</row>
    <row r="125" spans="1:22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</row>
    <row r="126" spans="1:22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</row>
    <row r="127" spans="1:22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</row>
    <row r="128" spans="1:22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</row>
    <row r="129" spans="1:22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</row>
    <row r="130" spans="1:22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</row>
    <row r="131" spans="1:22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</row>
    <row r="132" spans="1:22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</row>
    <row r="133" spans="1:22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</row>
    <row r="134" spans="1:22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</row>
    <row r="135" spans="1:22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</row>
    <row r="136" spans="1:22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</row>
    <row r="137" spans="1:22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</row>
    <row r="138" spans="1:22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</row>
    <row r="139" spans="1:22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</row>
    <row r="140" spans="1:22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</row>
    <row r="141" spans="1:22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</row>
    <row r="142" spans="1:22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</row>
    <row r="143" spans="1:22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</row>
    <row r="144" spans="1:22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</row>
    <row r="145" spans="1:22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</row>
    <row r="146" spans="1:22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</row>
    <row r="147" spans="1:22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</row>
    <row r="148" spans="1:22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</row>
    <row r="149" spans="1:22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</row>
    <row r="150" spans="1:22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</row>
    <row r="151" spans="1:22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</row>
    <row r="152" spans="1:22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</row>
    <row r="153" spans="1:22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</row>
    <row r="154" spans="1:22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</row>
    <row r="155" spans="1:22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</row>
    <row r="156" spans="1:22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</row>
    <row r="157" spans="1:22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</row>
    <row r="158" spans="1:22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</row>
    <row r="159" spans="1:22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</row>
    <row r="160" spans="1:22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</row>
    <row r="161" spans="1:22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</row>
    <row r="162" spans="1:22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</row>
    <row r="163" spans="1:22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</row>
    <row r="164" spans="1:22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</row>
    <row r="165" spans="1:22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1:22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1:22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1:22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</row>
    <row r="169" spans="1:22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</row>
    <row r="170" spans="1:22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</row>
    <row r="171" spans="1:22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</row>
    <row r="172" spans="1:22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</row>
    <row r="173" spans="1:22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</row>
    <row r="174" spans="1:22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</row>
    <row r="175" spans="1:22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</row>
    <row r="176" spans="1:22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</row>
    <row r="177" spans="1:22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</row>
    <row r="178" spans="1:22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</row>
    <row r="179" spans="1:22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</row>
    <row r="180" spans="1:22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</row>
    <row r="181" spans="1:22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</row>
    <row r="182" spans="1:22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</row>
    <row r="183" spans="1:22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</row>
    <row r="184" spans="1:22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</row>
    <row r="185" spans="1:22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</row>
    <row r="186" spans="1:22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</row>
    <row r="187" spans="1:22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</row>
    <row r="188" spans="1:22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</row>
    <row r="189" spans="1:22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</row>
    <row r="190" spans="1:22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</row>
    <row r="191" spans="1:22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</row>
    <row r="192" spans="1:22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</row>
    <row r="193" spans="1:22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</row>
    <row r="194" spans="1:22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</row>
    <row r="195" spans="1:22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</row>
    <row r="196" spans="1:22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</row>
    <row r="197" spans="1:22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</row>
    <row r="198" spans="1:22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</row>
    <row r="199" spans="1:22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</row>
    <row r="200" spans="1:22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</row>
    <row r="201" spans="1:22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</row>
    <row r="202" spans="1:22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</row>
    <row r="203" spans="1:22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</row>
    <row r="204" spans="1:22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</row>
    <row r="205" spans="1:22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</row>
    <row r="206" spans="1:22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</row>
    <row r="207" spans="1:22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</row>
    <row r="208" spans="1:22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</row>
    <row r="209" spans="1:22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</row>
    <row r="210" spans="1:22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</row>
    <row r="211" spans="1:22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</row>
    <row r="212" spans="1:22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</row>
    <row r="213" spans="1:22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</row>
    <row r="214" spans="1:22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</row>
    <row r="215" spans="1:22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</row>
    <row r="216" spans="1:22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</row>
    <row r="217" spans="1:22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</row>
    <row r="218" spans="1:22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</row>
    <row r="219" spans="1:22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</row>
    <row r="220" spans="1:22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</row>
    <row r="221" spans="1:22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</row>
    <row r="222" spans="1:22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</row>
    <row r="223" spans="1:22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</row>
    <row r="224" spans="1:22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</row>
    <row r="225" spans="1:22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</row>
    <row r="226" spans="1:22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</row>
    <row r="227" spans="1:22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</row>
    <row r="228" spans="1:22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</row>
    <row r="229" spans="1:22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</row>
    <row r="230" spans="1:22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</row>
    <row r="231" spans="1:22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</row>
    <row r="232" spans="1:22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</row>
    <row r="233" spans="1:22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</row>
    <row r="234" spans="1:22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</row>
    <row r="235" spans="1:22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</row>
    <row r="236" spans="1:22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</row>
    <row r="237" spans="1:22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</row>
    <row r="238" spans="1:22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</row>
    <row r="239" spans="1:22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</row>
    <row r="240" spans="1:22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</row>
    <row r="241" spans="1:22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</row>
    <row r="242" spans="1:22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1:22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1:22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1:22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</row>
    <row r="246" spans="1:22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</row>
    <row r="247" spans="1:22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</row>
    <row r="248" spans="1:22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</row>
    <row r="249" spans="1:22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</row>
    <row r="250" spans="1:22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</row>
    <row r="251" spans="1:22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</row>
    <row r="252" spans="1:22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</row>
    <row r="253" spans="1:22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</row>
    <row r="254" spans="1:22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</row>
    <row r="255" spans="1:22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</row>
    <row r="256" spans="1:22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</row>
    <row r="257" spans="1:22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</row>
    <row r="258" spans="1:22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</row>
    <row r="259" spans="1:22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</row>
    <row r="260" spans="1:22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</row>
    <row r="261" spans="1:22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</row>
    <row r="262" spans="1:22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</row>
    <row r="263" spans="1:22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</row>
    <row r="264" spans="1:22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</row>
    <row r="265" spans="1:22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</row>
    <row r="266" spans="1:22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</row>
    <row r="267" spans="1:22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</row>
    <row r="268" spans="1:22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</row>
    <row r="269" spans="1:22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</row>
    <row r="270" spans="1:22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</row>
    <row r="271" spans="1:22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</row>
    <row r="272" spans="1:22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</row>
    <row r="273" spans="1:22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</row>
    <row r="274" spans="1:22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</row>
    <row r="275" spans="1:22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</row>
    <row r="276" spans="1:22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</row>
    <row r="277" spans="1:22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</row>
    <row r="278" spans="1:22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</row>
    <row r="279" spans="1:22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</row>
    <row r="280" spans="1:22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</row>
    <row r="281" spans="1:22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</row>
    <row r="282" spans="1:22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</row>
    <row r="283" spans="1:22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</row>
    <row r="284" spans="1:22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</row>
    <row r="285" spans="1:22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</row>
    <row r="286" spans="1:22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</row>
    <row r="287" spans="1:22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</row>
    <row r="288" spans="1:22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</row>
    <row r="289" spans="1:22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</row>
    <row r="290" spans="1:22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</row>
    <row r="291" spans="1:22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</row>
    <row r="292" spans="1:22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</row>
    <row r="293" spans="1:22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</row>
    <row r="294" spans="1:22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</row>
    <row r="295" spans="1:22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</row>
    <row r="296" spans="1:22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</row>
    <row r="297" spans="1:22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</row>
    <row r="298" spans="1:22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</row>
    <row r="299" spans="1:22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</row>
    <row r="300" spans="1:22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</row>
    <row r="301" spans="1:22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</row>
    <row r="302" spans="1:22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</row>
    <row r="303" spans="1:22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</row>
    <row r="304" spans="1:22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</row>
    <row r="305" spans="1:22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</row>
    <row r="306" spans="1:22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</row>
    <row r="307" spans="1:22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</row>
    <row r="308" spans="1:22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</row>
    <row r="309" spans="1:22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</row>
    <row r="310" spans="1:22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</row>
    <row r="311" spans="1:22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</row>
    <row r="312" spans="1:22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</row>
    <row r="313" spans="1:22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</row>
    <row r="314" spans="1:22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</row>
    <row r="315" spans="1:22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</row>
    <row r="316" spans="1:22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</row>
    <row r="317" spans="1:22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</row>
    <row r="318" spans="1:22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</row>
    <row r="319" spans="1:22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</row>
    <row r="320" spans="1:22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</row>
    <row r="321" spans="1:22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</row>
    <row r="322" spans="1:22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</row>
    <row r="323" spans="1:22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</row>
    <row r="324" spans="1:22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</row>
    <row r="325" spans="1:22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</row>
    <row r="326" spans="1:22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</row>
    <row r="327" spans="1:22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</row>
    <row r="328" spans="1:22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</row>
    <row r="329" spans="1:22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</row>
    <row r="330" spans="1:22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</row>
    <row r="331" spans="1:22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</row>
    <row r="332" spans="1:22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</row>
    <row r="333" spans="1:22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</row>
    <row r="334" spans="1:22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</row>
    <row r="335" spans="1:22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</row>
    <row r="336" spans="1:22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</row>
    <row r="337" spans="1:22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</row>
    <row r="338" spans="1:22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</row>
    <row r="339" spans="1:22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</row>
    <row r="340" spans="1:22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</row>
    <row r="341" spans="1:22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</row>
    <row r="342" spans="1:22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</row>
    <row r="343" spans="1:22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</row>
    <row r="344" spans="1:22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</row>
    <row r="345" spans="1:22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</row>
    <row r="346" spans="1:22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</row>
    <row r="347" spans="1:22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</row>
    <row r="348" spans="1:22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</row>
    <row r="349" spans="1:22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</row>
    <row r="350" spans="1:22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</row>
    <row r="351" spans="1:22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</row>
    <row r="352" spans="1:22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</row>
    <row r="353" spans="1:22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</row>
    <row r="354" spans="1:22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</row>
    <row r="355" spans="1:22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</row>
    <row r="356" spans="1:22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</row>
    <row r="357" spans="1:22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</row>
    <row r="358" spans="1:22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</row>
    <row r="359" spans="1:22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</row>
    <row r="360" spans="1:22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</row>
    <row r="361" spans="1:22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</row>
    <row r="362" spans="1:22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</row>
    <row r="363" spans="1:22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</row>
    <row r="364" spans="1:22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</row>
    <row r="365" spans="1:22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</row>
    <row r="366" spans="1:22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</row>
    <row r="367" spans="1:22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</row>
    <row r="368" spans="1:22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</row>
    <row r="369" spans="1:22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1:22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</row>
    <row r="371" spans="1:22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</row>
    <row r="372" spans="1:22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</row>
    <row r="373" spans="1:22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</row>
    <row r="374" spans="1:22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</row>
    <row r="375" spans="1:22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</row>
    <row r="376" spans="1:22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</row>
    <row r="377" spans="1:22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</row>
    <row r="378" spans="1:22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</row>
    <row r="379" spans="1:22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</row>
    <row r="380" spans="1:22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</row>
    <row r="381" spans="1:22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</row>
    <row r="382" spans="1:22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</row>
    <row r="383" spans="1:22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</row>
    <row r="384" spans="1:22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</row>
    <row r="385" spans="1:22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</row>
    <row r="386" spans="1:22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</row>
    <row r="387" spans="1:22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</row>
    <row r="388" spans="1:22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</row>
    <row r="389" spans="1:22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</row>
    <row r="390" spans="1:22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</row>
    <row r="391" spans="1:22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</row>
    <row r="392" spans="1:22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</row>
    <row r="393" spans="1:22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</row>
    <row r="394" spans="1:22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</row>
    <row r="395" spans="1:22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</row>
    <row r="396" spans="1:22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1:22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</row>
    <row r="398" spans="1:22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</row>
    <row r="399" spans="1:22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</row>
    <row r="400" spans="1:22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</row>
    <row r="401" spans="1:22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</row>
    <row r="402" spans="1:22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</row>
    <row r="403" spans="1:22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</row>
    <row r="404" spans="1:22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</row>
    <row r="405" spans="1:22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</row>
    <row r="406" spans="1:22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</row>
    <row r="407" spans="1:22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</row>
    <row r="408" spans="1:22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:22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:22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</row>
    <row r="411" spans="1:22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</row>
    <row r="412" spans="1:22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</row>
    <row r="413" spans="1:22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</row>
    <row r="414" spans="1:22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</row>
    <row r="415" spans="1:22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</row>
    <row r="416" spans="1:22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</row>
    <row r="417" spans="1:22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</row>
    <row r="418" spans="1:22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</row>
    <row r="419" spans="1:22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</row>
    <row r="420" spans="1:22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</row>
    <row r="421" spans="1:22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</row>
    <row r="422" spans="1:22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</row>
    <row r="423" spans="1:22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</row>
    <row r="424" spans="1:22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</row>
    <row r="425" spans="1:22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</row>
    <row r="426" spans="1:22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</row>
    <row r="427" spans="1:22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</row>
    <row r="428" spans="1:22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</row>
    <row r="429" spans="1:22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</row>
    <row r="430" spans="1:22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:22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:22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</row>
    <row r="433" spans="1:22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1:22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</row>
    <row r="435" spans="1:22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</row>
    <row r="436" spans="1:22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</row>
    <row r="437" spans="1:22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</row>
    <row r="438" spans="1:22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</row>
    <row r="439" spans="1:22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</row>
    <row r="440" spans="1:22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</row>
    <row r="441" spans="1:22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</row>
    <row r="442" spans="1:22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</row>
    <row r="443" spans="1:22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</row>
    <row r="444" spans="1:22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</row>
    <row r="445" spans="1:22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</row>
    <row r="446" spans="1:22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1:22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</row>
    <row r="448" spans="1:22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</row>
    <row r="449" spans="1:22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1:22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</row>
    <row r="451" spans="1:22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</row>
    <row r="452" spans="1:22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:22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</row>
    <row r="454" spans="1:22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</row>
    <row r="455" spans="1:22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</row>
    <row r="456" spans="1:22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</row>
    <row r="457" spans="1:22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</row>
    <row r="458" spans="1:22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</row>
    <row r="459" spans="1:22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</row>
    <row r="460" spans="1:22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</row>
    <row r="461" spans="1:22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</row>
    <row r="462" spans="1:22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</row>
    <row r="463" spans="1:22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</row>
    <row r="464" spans="1:22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</row>
    <row r="465" spans="1:22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</row>
    <row r="466" spans="1:22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</row>
    <row r="467" spans="1:22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</row>
    <row r="468" spans="1:22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</row>
    <row r="469" spans="1:22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</row>
    <row r="470" spans="1:22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</row>
    <row r="471" spans="1:22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</row>
    <row r="472" spans="1:22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</row>
    <row r="473" spans="1:22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</row>
    <row r="474" spans="1:22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</row>
    <row r="475" spans="1:22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</row>
    <row r="476" spans="1:22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</row>
    <row r="477" spans="1:22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</row>
    <row r="478" spans="1:22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</row>
    <row r="479" spans="1:22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</row>
    <row r="480" spans="1:22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</row>
    <row r="481" spans="1:22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</row>
    <row r="482" spans="1:22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</row>
    <row r="483" spans="1:22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</row>
    <row r="484" spans="1:22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</row>
    <row r="485" spans="1:22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</row>
    <row r="486" spans="1:22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</row>
    <row r="487" spans="1:22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</row>
    <row r="488" spans="1:22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</row>
    <row r="489" spans="1:22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</row>
    <row r="490" spans="1:22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</row>
    <row r="491" spans="1:22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</row>
    <row r="492" spans="1:22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</row>
    <row r="493" spans="1:22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</row>
    <row r="494" spans="1:22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</row>
    <row r="495" spans="1:22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</row>
    <row r="496" spans="1:22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</row>
    <row r="497" spans="1:22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</row>
    <row r="498" spans="1:22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:22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</row>
    <row r="500" spans="1:22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</row>
    <row r="501" spans="1:22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</row>
    <row r="502" spans="1:22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</row>
    <row r="503" spans="1:22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</row>
    <row r="504" spans="1:22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</row>
    <row r="505" spans="1:22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</row>
    <row r="506" spans="1:22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</row>
    <row r="507" spans="1:22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</row>
    <row r="508" spans="1:22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</row>
    <row r="509" spans="1:22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</row>
    <row r="510" spans="1:22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</row>
    <row r="511" spans="1:22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</row>
    <row r="512" spans="1:22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</row>
    <row r="513" spans="1:22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</row>
    <row r="514" spans="1:22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</row>
    <row r="515" spans="1:22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</row>
    <row r="516" spans="1:22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</row>
    <row r="517" spans="1:22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</row>
    <row r="518" spans="1:22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</row>
    <row r="519" spans="1:22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</row>
    <row r="520" spans="1:22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</row>
    <row r="521" spans="1:22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</row>
    <row r="522" spans="1:22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</row>
    <row r="523" spans="1:22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</row>
    <row r="524" spans="1:22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</row>
    <row r="525" spans="1:22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</row>
    <row r="526" spans="1:22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</row>
    <row r="527" spans="1:22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</row>
    <row r="528" spans="1:22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</row>
    <row r="529" spans="1:22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</row>
    <row r="530" spans="1:22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</row>
    <row r="531" spans="1:22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</row>
    <row r="532" spans="1:22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</row>
    <row r="533" spans="1:22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1:22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</row>
    <row r="535" spans="1:22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</row>
    <row r="536" spans="1:22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1:22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</row>
    <row r="538" spans="1:22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</row>
    <row r="539" spans="1:22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</row>
    <row r="540" spans="1:22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</row>
    <row r="541" spans="1:22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1:22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</row>
    <row r="543" spans="1:22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</row>
    <row r="544" spans="1:22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</row>
    <row r="545" spans="1:22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</row>
    <row r="546" spans="1:22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</row>
    <row r="547" spans="1:22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</row>
    <row r="548" spans="1:22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</row>
    <row r="549" spans="1:22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</row>
    <row r="550" spans="1:22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</row>
    <row r="551" spans="1:22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</row>
    <row r="552" spans="1:22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</row>
    <row r="553" spans="1:22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</row>
    <row r="554" spans="1:22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</row>
    <row r="555" spans="1:22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</row>
    <row r="556" spans="1:22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</row>
    <row r="557" spans="1:22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</row>
    <row r="558" spans="1:22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</row>
    <row r="559" spans="1:22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</row>
    <row r="560" spans="1:22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</row>
    <row r="561" spans="1:22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</row>
    <row r="562" spans="1:22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</row>
    <row r="563" spans="1:22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</row>
    <row r="564" spans="1:22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</row>
    <row r="565" spans="1:22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</row>
    <row r="566" spans="1:22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</row>
    <row r="567" spans="1:22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</row>
    <row r="568" spans="1:22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</row>
    <row r="569" spans="1:22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</row>
    <row r="570" spans="1:22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</row>
    <row r="571" spans="1:22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</row>
    <row r="572" spans="1:22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</row>
    <row r="573" spans="1:22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</row>
    <row r="574" spans="1:22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</row>
    <row r="575" spans="1:22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</row>
    <row r="576" spans="1:22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</row>
    <row r="577" spans="1:22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</row>
    <row r="578" spans="1:22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</row>
    <row r="579" spans="1:22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</row>
    <row r="580" spans="1:22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</row>
    <row r="581" spans="1:22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</row>
    <row r="582" spans="1:22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</row>
    <row r="583" spans="1:22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</row>
    <row r="584" spans="1:22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</row>
    <row r="585" spans="1:22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</row>
    <row r="586" spans="1:22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</row>
    <row r="587" spans="1:22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</row>
    <row r="588" spans="1:22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</row>
    <row r="589" spans="1:22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</row>
    <row r="590" spans="1:22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</row>
    <row r="591" spans="1:22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</row>
    <row r="592" spans="1:22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</row>
    <row r="593" spans="1:22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</row>
    <row r="594" spans="1:22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</row>
    <row r="595" spans="1:22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</row>
    <row r="596" spans="1:22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</row>
    <row r="597" spans="1:22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</row>
    <row r="598" spans="1:22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</row>
    <row r="599" spans="1:22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</row>
    <row r="600" spans="1:22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</row>
    <row r="601" spans="1:22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</row>
    <row r="602" spans="1:22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</row>
    <row r="603" spans="1:22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</row>
    <row r="604" spans="1:22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</row>
    <row r="605" spans="1:22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</row>
    <row r="606" spans="1:22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</row>
    <row r="607" spans="1:22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</row>
    <row r="608" spans="1:22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</row>
    <row r="609" spans="1:22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</row>
    <row r="610" spans="1:22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</row>
    <row r="611" spans="1:22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</row>
    <row r="612" spans="1:22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</row>
    <row r="613" spans="1:22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</row>
    <row r="614" spans="1:22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</row>
    <row r="615" spans="1:22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</row>
    <row r="616" spans="1:22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</row>
    <row r="617" spans="1:22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</row>
    <row r="618" spans="1:22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</row>
    <row r="619" spans="1:22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</row>
    <row r="620" spans="1:22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</row>
    <row r="621" spans="1:22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</row>
    <row r="622" spans="1:22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</row>
    <row r="623" spans="1:22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</row>
    <row r="624" spans="1:22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</row>
    <row r="625" spans="1:22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</row>
    <row r="626" spans="1:22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</row>
    <row r="627" spans="1:22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</row>
    <row r="628" spans="1:22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</row>
    <row r="629" spans="1:22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</row>
    <row r="630" spans="1:22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</row>
    <row r="631" spans="1:22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</row>
    <row r="632" spans="1:22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</row>
    <row r="633" spans="1:22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</row>
    <row r="634" spans="1:22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</row>
    <row r="635" spans="1:22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</row>
    <row r="636" spans="1:22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</row>
    <row r="637" spans="1:22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</row>
    <row r="638" spans="1:22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</row>
    <row r="639" spans="1:22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</row>
    <row r="640" spans="1:22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</row>
    <row r="641" spans="1:22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</row>
    <row r="642" spans="1:22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</row>
    <row r="643" spans="1:22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</row>
    <row r="644" spans="1:22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</row>
    <row r="645" spans="1:22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</row>
    <row r="646" spans="1:22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</row>
    <row r="647" spans="1:22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</row>
    <row r="648" spans="1:22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</row>
    <row r="649" spans="1:22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</row>
    <row r="650" spans="1:22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</row>
    <row r="651" spans="1:22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</row>
    <row r="652" spans="1:22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</row>
    <row r="653" spans="1:22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</row>
    <row r="654" spans="1:22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</row>
    <row r="655" spans="1:22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</row>
    <row r="656" spans="1:22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</row>
    <row r="657" spans="1:22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</row>
    <row r="658" spans="1:22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</row>
    <row r="659" spans="1:22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</row>
    <row r="660" spans="1:22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</row>
    <row r="661" spans="1:22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</row>
    <row r="662" spans="1:22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</row>
    <row r="663" spans="1:22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</row>
    <row r="664" spans="1:22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</row>
    <row r="665" spans="1:22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</row>
    <row r="666" spans="1:22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</row>
    <row r="667" spans="1:22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</row>
    <row r="668" spans="1:22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</row>
    <row r="669" spans="1:22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</row>
    <row r="670" spans="1:22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</row>
    <row r="671" spans="1:22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</row>
    <row r="672" spans="1:22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</row>
    <row r="673" spans="1:22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</row>
    <row r="674" spans="1:22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</row>
    <row r="675" spans="1:22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</row>
    <row r="676" spans="1:22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</row>
    <row r="677" spans="1:22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</row>
    <row r="678" spans="1:22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</row>
    <row r="679" spans="1:22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</row>
    <row r="680" spans="1:22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</row>
    <row r="681" spans="1:22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</row>
    <row r="682" spans="1:22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</row>
    <row r="683" spans="1:22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</row>
    <row r="684" spans="1:22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</row>
    <row r="685" spans="1:22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</row>
    <row r="686" spans="1:22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</row>
    <row r="687" spans="1:22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</row>
    <row r="688" spans="1:22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</row>
    <row r="689" spans="1:22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</row>
    <row r="690" spans="1:22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</row>
    <row r="691" spans="1:22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</row>
    <row r="692" spans="1:22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</row>
    <row r="693" spans="1:22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</row>
    <row r="694" spans="1:22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</row>
    <row r="695" spans="1:22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</row>
    <row r="696" spans="1:22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</row>
    <row r="697" spans="1:22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</row>
    <row r="698" spans="1:22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</row>
    <row r="699" spans="1:22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</row>
    <row r="700" spans="1:22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</row>
    <row r="701" spans="1:22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</row>
    <row r="702" spans="1:22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</row>
    <row r="703" spans="1:22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</row>
    <row r="704" spans="1:22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</row>
    <row r="705" spans="1:22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</row>
    <row r="706" spans="1:22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</row>
    <row r="707" spans="1:22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</row>
    <row r="708" spans="1:22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</row>
    <row r="709" spans="1:22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</row>
    <row r="710" spans="1:22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</row>
    <row r="711" spans="1:22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</row>
    <row r="712" spans="1:22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</row>
    <row r="713" spans="1:22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</row>
    <row r="714" spans="1:22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</row>
    <row r="715" spans="1:22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</row>
    <row r="716" spans="1:22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</row>
    <row r="717" spans="1:22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</row>
    <row r="718" spans="1:22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</row>
    <row r="719" spans="1:22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</row>
    <row r="720" spans="1:22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</row>
    <row r="721" spans="1:22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</row>
    <row r="722" spans="1:22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</row>
    <row r="723" spans="1:22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</row>
    <row r="724" spans="1:22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</row>
    <row r="725" spans="1:22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</row>
    <row r="726" spans="1:22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</row>
    <row r="727" spans="1:22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</row>
    <row r="728" spans="1:22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</row>
    <row r="729" spans="1:22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</row>
    <row r="730" spans="1:22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</row>
    <row r="731" spans="1:22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</row>
    <row r="732" spans="1:22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</row>
    <row r="733" spans="1:22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</row>
    <row r="734" spans="1:22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</row>
    <row r="735" spans="1:22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</row>
    <row r="736" spans="1:22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</row>
    <row r="737" spans="1:22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</row>
    <row r="738" spans="1:22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</row>
    <row r="739" spans="1:22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</row>
    <row r="740" spans="1:22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</row>
    <row r="741" spans="1:22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</row>
    <row r="742" spans="1:22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</row>
    <row r="743" spans="1:22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</row>
    <row r="744" spans="1:22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</row>
    <row r="745" spans="1:22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</row>
    <row r="746" spans="1:22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</row>
    <row r="747" spans="1:22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</row>
    <row r="748" spans="1:22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</row>
    <row r="749" spans="1:22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</row>
    <row r="750" spans="1:22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</row>
    <row r="751" spans="1:22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</row>
    <row r="752" spans="1:22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</row>
    <row r="753" spans="1:22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</row>
    <row r="754" spans="1:22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</row>
    <row r="755" spans="1:22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</row>
    <row r="756" spans="1:22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</row>
    <row r="757" spans="1:22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</row>
    <row r="758" spans="1:22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</row>
    <row r="759" spans="1:22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</row>
    <row r="760" spans="1:22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</row>
    <row r="761" spans="1:22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</row>
    <row r="762" spans="1:22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</row>
    <row r="763" spans="1:22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</row>
    <row r="764" spans="1:22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</row>
    <row r="765" spans="1:22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</row>
    <row r="766" spans="1:22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</row>
    <row r="767" spans="1:22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</row>
    <row r="768" spans="1:22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</row>
    <row r="769" spans="1:22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</row>
    <row r="770" spans="1:22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</row>
    <row r="771" spans="1:22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</row>
    <row r="772" spans="1:22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</row>
    <row r="773" spans="1:22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</row>
    <row r="774" spans="1:22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</row>
    <row r="775" spans="1:22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</row>
    <row r="776" spans="1:22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</row>
    <row r="777" spans="1:22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</row>
    <row r="778" spans="1:22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</row>
    <row r="779" spans="1:22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</row>
    <row r="780" spans="1:22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</row>
    <row r="781" spans="1:22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</row>
    <row r="782" spans="1:22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</row>
    <row r="783" spans="1:22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</row>
    <row r="784" spans="1:22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</row>
    <row r="785" spans="1:22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</row>
    <row r="786" spans="1:22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</row>
    <row r="787" spans="1:22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</row>
    <row r="788" spans="1:22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</row>
    <row r="789" spans="1:22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</row>
    <row r="790" spans="1:22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</row>
    <row r="791" spans="1:22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</row>
    <row r="792" spans="1:22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</row>
    <row r="793" spans="1:22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</row>
    <row r="794" spans="1:22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</row>
    <row r="795" spans="1:22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</row>
    <row r="796" spans="1:22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</row>
    <row r="797" spans="1:22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</row>
    <row r="798" spans="1:22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</row>
    <row r="799" spans="1:22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</row>
    <row r="800" spans="1:22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</row>
    <row r="801" spans="1:22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</row>
    <row r="802" spans="1:22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</row>
    <row r="803" spans="1:22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</row>
    <row r="804" spans="1:22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</row>
    <row r="805" spans="1:22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</row>
    <row r="806" spans="1:22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</row>
    <row r="807" spans="1:22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</row>
    <row r="808" spans="1:22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</row>
    <row r="809" spans="1:22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</row>
    <row r="810" spans="1:22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</row>
    <row r="811" spans="1:22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</row>
    <row r="812" spans="1:22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</row>
    <row r="813" spans="1:22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</row>
    <row r="814" spans="1:22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</row>
    <row r="815" spans="1:22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</row>
    <row r="816" spans="1:22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</row>
    <row r="817" spans="1:22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</row>
    <row r="818" spans="1:22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</row>
    <row r="819" spans="1:22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</row>
    <row r="820" spans="1:22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</row>
    <row r="821" spans="1:22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</row>
    <row r="822" spans="1:22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</row>
    <row r="823" spans="1:22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</row>
    <row r="824" spans="1:22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</row>
    <row r="825" spans="1:22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</row>
    <row r="826" spans="1:22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</row>
    <row r="827" spans="1:22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</row>
    <row r="828" spans="1:22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</row>
    <row r="829" spans="1:22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</row>
    <row r="830" spans="1:22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</row>
    <row r="831" spans="1:22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</row>
    <row r="832" spans="1:22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</row>
    <row r="833" spans="1:22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</row>
    <row r="834" spans="1:22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</row>
    <row r="835" spans="1:22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</row>
    <row r="836" spans="1:22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</row>
    <row r="837" spans="1:22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</row>
    <row r="838" spans="1:22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</row>
    <row r="839" spans="1:22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</row>
    <row r="840" spans="1:22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</row>
    <row r="841" spans="1:22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</row>
    <row r="842" spans="1:22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</row>
    <row r="843" spans="1:22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</row>
    <row r="844" spans="1:22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</row>
    <row r="845" spans="1:22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</row>
    <row r="846" spans="1:22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</row>
    <row r="847" spans="1:22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</row>
    <row r="848" spans="1:22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</row>
    <row r="849" spans="1:22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</row>
    <row r="850" spans="1:22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</row>
    <row r="851" spans="1:22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</row>
    <row r="852" spans="1:22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</row>
    <row r="853" spans="1:22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</row>
    <row r="854" spans="1:22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</row>
    <row r="855" spans="1:22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</row>
    <row r="856" spans="1:22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</row>
    <row r="857" spans="1:22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</row>
    <row r="858" spans="1:22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</row>
    <row r="859" spans="1:22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</row>
    <row r="860" spans="1:22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</row>
    <row r="861" spans="1:22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</row>
    <row r="862" spans="1:22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</row>
    <row r="863" spans="1:22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</row>
    <row r="864" spans="1:22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</row>
    <row r="865" spans="1:22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</row>
    <row r="866" spans="1:22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</row>
    <row r="867" spans="1:22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</row>
    <row r="868" spans="1:22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</row>
    <row r="869" spans="1:22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</row>
    <row r="870" spans="1:22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</row>
    <row r="871" spans="1:22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</row>
    <row r="872" spans="1:22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</row>
    <row r="873" spans="1:22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</row>
    <row r="874" spans="1:22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</row>
    <row r="875" spans="1:22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</row>
    <row r="876" spans="1:22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</row>
    <row r="877" spans="1:22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</row>
    <row r="878" spans="1:22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</row>
    <row r="879" spans="1:22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</row>
    <row r="880" spans="1:22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</row>
    <row r="881" spans="1:22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</row>
    <row r="882" spans="1:22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</row>
    <row r="883" spans="1:22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</row>
    <row r="884" spans="1:22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</row>
    <row r="885" spans="1:22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</row>
    <row r="886" spans="1:22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</row>
    <row r="887" spans="1:22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</row>
    <row r="888" spans="1:22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</row>
    <row r="889" spans="1:22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</row>
    <row r="890" spans="1:22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</row>
    <row r="891" spans="1:22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</row>
    <row r="892" spans="1:22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</row>
    <row r="893" spans="1:22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</row>
    <row r="894" spans="1:22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</row>
    <row r="895" spans="1:22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</row>
    <row r="896" spans="1:22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</row>
    <row r="897" spans="1:22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</row>
    <row r="898" spans="1:22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</row>
    <row r="899" spans="1:22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</row>
    <row r="900" spans="1:22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</row>
    <row r="901" spans="1:22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</row>
    <row r="902" spans="1:22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</row>
    <row r="903" spans="1:22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</row>
    <row r="904" spans="1:22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</row>
    <row r="905" spans="1:22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</row>
    <row r="906" spans="1:22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</row>
    <row r="907" spans="1:22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</row>
    <row r="908" spans="1:22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</row>
    <row r="909" spans="1:22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</row>
    <row r="910" spans="1:22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</row>
    <row r="911" spans="1:22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</row>
    <row r="912" spans="1:22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</row>
    <row r="913" spans="1:22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</row>
    <row r="914" spans="1:22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</row>
    <row r="915" spans="1:22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</row>
    <row r="916" spans="1:22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</row>
    <row r="917" spans="1:22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</row>
    <row r="918" spans="1:22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</row>
    <row r="919" spans="1:22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</row>
    <row r="920" spans="1:22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</row>
    <row r="921" spans="1:22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</row>
    <row r="922" spans="1:22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</row>
    <row r="923" spans="1:22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</row>
    <row r="924" spans="1:22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</row>
    <row r="925" spans="1:22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</row>
    <row r="926" spans="1:22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</row>
    <row r="927" spans="1:22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</row>
    <row r="928" spans="1:22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</row>
    <row r="929" spans="1:22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</row>
    <row r="930" spans="1:22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</row>
    <row r="931" spans="1:22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</row>
    <row r="932" spans="1:22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</row>
    <row r="933" spans="1:22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</row>
    <row r="934" spans="1:22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</row>
    <row r="935" spans="1:22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</row>
    <row r="936" spans="1:22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</row>
    <row r="937" spans="1:22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</row>
    <row r="938" spans="1:22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</row>
    <row r="939" spans="1:22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</row>
    <row r="940" spans="1:22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</row>
    <row r="941" spans="1:22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</row>
    <row r="942" spans="1:22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</row>
    <row r="943" spans="1:22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</row>
    <row r="944" spans="1:22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</row>
    <row r="945" spans="1:22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</row>
    <row r="946" spans="1:22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</row>
    <row r="947" spans="1:22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</row>
    <row r="948" spans="1:22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</row>
    <row r="949" spans="1:22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</row>
    <row r="950" spans="1:22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</row>
    <row r="951" spans="1:22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</row>
    <row r="952" spans="1:22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</row>
    <row r="953" spans="1:22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</row>
    <row r="954" spans="1:22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</row>
    <row r="955" spans="1:22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</row>
    <row r="956" spans="1:22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</row>
    <row r="957" spans="1:22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</row>
    <row r="958" spans="1:22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</row>
    <row r="959" spans="1:22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</row>
    <row r="960" spans="1:22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</row>
    <row r="961" spans="1:22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</row>
    <row r="962" spans="1:22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</row>
    <row r="963" spans="1:22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</row>
    <row r="964" spans="1:22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</row>
    <row r="965" spans="1:22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</row>
    <row r="966" spans="1:22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</row>
    <row r="967" spans="1:22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</row>
    <row r="968" spans="1:22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</row>
    <row r="969" spans="1:22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</row>
    <row r="970" spans="1:22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</row>
    <row r="971" spans="1:22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</row>
    <row r="972" spans="1:22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</row>
    <row r="973" spans="1:22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</row>
    <row r="974" spans="1:22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</row>
    <row r="975" spans="1:22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</row>
    <row r="976" spans="1:22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</row>
    <row r="977" spans="1:22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</row>
    <row r="978" spans="1:22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</row>
    <row r="979" spans="1:22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</row>
    <row r="980" spans="1:22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</row>
    <row r="981" spans="1:22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</row>
    <row r="982" spans="1:22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</row>
    <row r="983" spans="1:22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</row>
    <row r="984" spans="1:22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</row>
    <row r="985" spans="1:22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</row>
    <row r="986" spans="1:22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</row>
    <row r="987" spans="1:22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</row>
    <row r="988" spans="1:22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</row>
    <row r="989" spans="1:22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</row>
    <row r="990" spans="1:22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</row>
    <row r="991" spans="1:22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</row>
    <row r="992" spans="1:22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</row>
    <row r="993" spans="1:22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</row>
  </sheetData>
  <sortState ref="A7:AC10">
    <sortCondition ref="A7"/>
  </sortState>
  <pageMargins left="0.25" right="0.25" top="0.75" bottom="0.75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963"/>
  <sheetViews>
    <sheetView zoomScale="130" zoomScaleNormal="130" workbookViewId="0">
      <selection activeCell="F3" sqref="F3"/>
    </sheetView>
  </sheetViews>
  <sheetFormatPr defaultColWidth="14.44140625" defaultRowHeight="15" customHeight="1"/>
  <cols>
    <col min="1" max="1" width="6.109375" customWidth="1"/>
    <col min="2" max="2" width="8" bestFit="1" customWidth="1"/>
    <col min="3" max="3" width="14.109375" customWidth="1"/>
    <col min="4" max="4" width="10.33203125" customWidth="1"/>
    <col min="5" max="5" width="13.6640625" bestFit="1" customWidth="1"/>
    <col min="6" max="6" width="15" bestFit="1" customWidth="1"/>
    <col min="7" max="7" width="25" customWidth="1"/>
    <col min="8" max="10" width="5.6640625" customWidth="1"/>
    <col min="11" max="23" width="9.109375" customWidth="1"/>
  </cols>
  <sheetData>
    <row r="1" spans="1:23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ht="12.75" customHeight="1">
      <c r="A2" s="100" t="s">
        <v>341</v>
      </c>
      <c r="B2" s="100"/>
      <c r="C2" s="101"/>
      <c r="D2" s="102"/>
      <c r="E2" s="103"/>
      <c r="F2" s="104"/>
      <c r="G2" s="10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12.7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12.75" customHeight="1">
      <c r="A4" s="10"/>
      <c r="B4" s="12" t="s">
        <v>6</v>
      </c>
      <c r="C4" s="212" t="s">
        <v>332</v>
      </c>
      <c r="E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ht="12.75" customHeight="1">
      <c r="A5" s="10"/>
      <c r="B5" s="10"/>
      <c r="C5" s="10"/>
      <c r="D5" s="12">
        <v>1</v>
      </c>
      <c r="E5" s="12" t="s">
        <v>7</v>
      </c>
      <c r="F5" s="211" t="s">
        <v>371</v>
      </c>
      <c r="G5" s="116" t="s">
        <v>379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ht="12.75" customHeight="1">
      <c r="A6" s="13" t="s">
        <v>8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18" t="s">
        <v>9</v>
      </c>
      <c r="I6" s="18" t="s">
        <v>10</v>
      </c>
      <c r="J6" s="19" t="s">
        <v>11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ht="17.25" customHeight="1">
      <c r="A7" s="20">
        <v>1</v>
      </c>
      <c r="B7" s="5" t="s">
        <v>257</v>
      </c>
      <c r="C7" s="61" t="s">
        <v>317</v>
      </c>
      <c r="D7" s="51">
        <v>39035</v>
      </c>
      <c r="E7" s="46" t="s">
        <v>34</v>
      </c>
      <c r="F7" s="46" t="s">
        <v>63</v>
      </c>
      <c r="G7" s="46" t="s">
        <v>310</v>
      </c>
      <c r="H7" s="22">
        <v>8.33</v>
      </c>
      <c r="I7" s="23">
        <v>0.17100000000000001</v>
      </c>
      <c r="J7" s="26" t="str">
        <f>IF(ISBLANK(H7),"",IF(H7&gt;10.34,"",IF(H7&lt;=7.25,"TSM",IF(H7&lt;=7.45,"SM",IF(H7&lt;=7.7,"KSM",IF(H7&lt;=8,"I A",IF(H7&lt;=8.44,"II A",IF(H7&lt;=9.04,"III A",IF(H7&lt;=9.64,"I JA",IF(H7&lt;=10.04,"II JA",IF(H7&lt;=10.34,"III JA")))))))))))</f>
        <v>II A</v>
      </c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ht="17.25" customHeight="1">
      <c r="A8" s="20">
        <v>2</v>
      </c>
      <c r="B8" s="5" t="s">
        <v>294</v>
      </c>
      <c r="C8" s="61" t="s">
        <v>295</v>
      </c>
      <c r="D8" s="51">
        <v>38378</v>
      </c>
      <c r="E8" s="46" t="s">
        <v>296</v>
      </c>
      <c r="F8" s="46" t="s">
        <v>327</v>
      </c>
      <c r="G8" s="46" t="s">
        <v>297</v>
      </c>
      <c r="H8" s="22" t="s">
        <v>361</v>
      </c>
      <c r="I8" s="23"/>
      <c r="J8" s="26" t="str">
        <f t="shared" ref="J8:J33" si="0">IF(ISBLANK(H8),"",IF(H8&gt;10.34,"",IF(H8&lt;=7.25,"TSM",IF(H8&lt;=7.45,"SM",IF(H8&lt;=7.7,"KSM",IF(H8&lt;=8,"I A",IF(H8&lt;=8.44,"II A",IF(H8&lt;=9.04,"III A",IF(H8&lt;=9.64,"I JA",IF(H8&lt;=10.04,"II JA",IF(H8&lt;=10.34,"III JA")))))))))))</f>
        <v/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ht="17.25" customHeight="1">
      <c r="A9" s="20">
        <v>3</v>
      </c>
      <c r="B9" s="5" t="s">
        <v>60</v>
      </c>
      <c r="C9" s="61" t="s">
        <v>132</v>
      </c>
      <c r="D9" s="51">
        <v>36637</v>
      </c>
      <c r="E9" s="46" t="s">
        <v>34</v>
      </c>
      <c r="F9" s="46" t="s">
        <v>35</v>
      </c>
      <c r="G9" s="46" t="s">
        <v>103</v>
      </c>
      <c r="H9" s="22">
        <v>7.71</v>
      </c>
      <c r="I9" s="23">
        <v>0.20799999999999999</v>
      </c>
      <c r="J9" s="26" t="str">
        <f t="shared" si="0"/>
        <v>I A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 ht="17.25" customHeight="1">
      <c r="A10" s="20">
        <v>4</v>
      </c>
      <c r="B10" s="5" t="s">
        <v>147</v>
      </c>
      <c r="C10" s="61" t="s">
        <v>148</v>
      </c>
      <c r="D10" s="51">
        <v>37940</v>
      </c>
      <c r="E10" s="46" t="s">
        <v>34</v>
      </c>
      <c r="F10" s="46" t="s">
        <v>63</v>
      </c>
      <c r="G10" s="46" t="s">
        <v>149</v>
      </c>
      <c r="H10" s="22">
        <v>8.25</v>
      </c>
      <c r="I10" s="23">
        <v>0.157</v>
      </c>
      <c r="J10" s="26" t="str">
        <f t="shared" si="0"/>
        <v>II A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ht="17.25" customHeight="1">
      <c r="A11" s="20">
        <v>5</v>
      </c>
      <c r="B11" s="5" t="s">
        <v>57</v>
      </c>
      <c r="C11" s="61" t="s">
        <v>58</v>
      </c>
      <c r="D11" s="51">
        <v>38954</v>
      </c>
      <c r="E11" s="46" t="s">
        <v>34</v>
      </c>
      <c r="F11" s="46" t="s">
        <v>63</v>
      </c>
      <c r="G11" s="46" t="s">
        <v>182</v>
      </c>
      <c r="H11" s="22">
        <v>8.58</v>
      </c>
      <c r="I11" s="23">
        <v>0.216</v>
      </c>
      <c r="J11" s="26" t="str">
        <f t="shared" si="0"/>
        <v>III A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ht="17.25" customHeight="1">
      <c r="A12" s="20">
        <v>6</v>
      </c>
      <c r="B12" s="5" t="s">
        <v>228</v>
      </c>
      <c r="C12" s="61" t="s">
        <v>251</v>
      </c>
      <c r="D12" s="51">
        <v>39555</v>
      </c>
      <c r="E12" s="46" t="s">
        <v>34</v>
      </c>
      <c r="F12" s="46" t="s">
        <v>63</v>
      </c>
      <c r="G12" s="46" t="s">
        <v>244</v>
      </c>
      <c r="H12" s="22" t="s">
        <v>361</v>
      </c>
      <c r="I12" s="23"/>
      <c r="J12" s="26" t="str">
        <f t="shared" si="0"/>
        <v/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ht="12.75" customHeight="1">
      <c r="A13" s="27"/>
      <c r="B13" s="27"/>
      <c r="C13" s="27"/>
      <c r="D13" s="12">
        <v>2</v>
      </c>
      <c r="E13" s="12" t="s">
        <v>7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 ht="17.25" customHeight="1">
      <c r="A14" s="20">
        <v>1</v>
      </c>
      <c r="B14" s="5" t="s">
        <v>283</v>
      </c>
      <c r="C14" s="61" t="s">
        <v>284</v>
      </c>
      <c r="D14" s="51">
        <v>39715</v>
      </c>
      <c r="E14" s="46" t="s">
        <v>34</v>
      </c>
      <c r="F14" s="46" t="s">
        <v>63</v>
      </c>
      <c r="G14" s="46" t="s">
        <v>277</v>
      </c>
      <c r="H14" s="22">
        <v>8.59</v>
      </c>
      <c r="I14" s="23">
        <v>0.29499999999999998</v>
      </c>
      <c r="J14" s="26" t="str">
        <f t="shared" si="0"/>
        <v>III A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ht="17.25" customHeight="1">
      <c r="A15" s="20">
        <v>2</v>
      </c>
      <c r="B15" s="5" t="s">
        <v>54</v>
      </c>
      <c r="C15" s="61" t="s">
        <v>198</v>
      </c>
      <c r="D15" s="51">
        <v>38590</v>
      </c>
      <c r="E15" s="46" t="s">
        <v>34</v>
      </c>
      <c r="F15" s="46" t="s">
        <v>63</v>
      </c>
      <c r="G15" s="46" t="s">
        <v>200</v>
      </c>
      <c r="H15" s="22" t="s">
        <v>361</v>
      </c>
      <c r="I15" s="23"/>
      <c r="J15" s="26" t="str">
        <f t="shared" si="0"/>
        <v/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ht="17.25" customHeight="1">
      <c r="A16" s="20">
        <v>3</v>
      </c>
      <c r="B16" s="5" t="s">
        <v>59</v>
      </c>
      <c r="C16" s="61" t="s">
        <v>325</v>
      </c>
      <c r="D16" s="51">
        <v>38260</v>
      </c>
      <c r="E16" s="46" t="s">
        <v>36</v>
      </c>
      <c r="F16" s="46"/>
      <c r="G16" s="46" t="s">
        <v>207</v>
      </c>
      <c r="H16" s="22">
        <v>7.83</v>
      </c>
      <c r="I16" s="23">
        <v>0.17100000000000001</v>
      </c>
      <c r="J16" s="26" t="str">
        <f t="shared" si="0"/>
        <v>I A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 ht="17.25" customHeight="1">
      <c r="A17" s="20">
        <v>4</v>
      </c>
      <c r="B17" s="5" t="s">
        <v>111</v>
      </c>
      <c r="C17" s="61" t="s">
        <v>112</v>
      </c>
      <c r="D17" s="51">
        <v>36756</v>
      </c>
      <c r="E17" s="46" t="s">
        <v>34</v>
      </c>
      <c r="F17" s="46" t="s">
        <v>63</v>
      </c>
      <c r="G17" s="46" t="s">
        <v>103</v>
      </c>
      <c r="H17" s="22">
        <v>7.78</v>
      </c>
      <c r="I17" s="25">
        <v>0.158</v>
      </c>
      <c r="J17" s="26" t="str">
        <f t="shared" si="0"/>
        <v>I A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 ht="17.25" customHeight="1">
      <c r="A18" s="20">
        <v>5</v>
      </c>
      <c r="B18" s="5" t="s">
        <v>228</v>
      </c>
      <c r="C18" s="61" t="s">
        <v>229</v>
      </c>
      <c r="D18" s="51">
        <v>38958</v>
      </c>
      <c r="E18" s="46" t="s">
        <v>34</v>
      </c>
      <c r="F18" s="46" t="s">
        <v>63</v>
      </c>
      <c r="G18" s="46" t="s">
        <v>222</v>
      </c>
      <c r="H18" s="22" t="s">
        <v>361</v>
      </c>
      <c r="I18" s="23"/>
      <c r="J18" s="26" t="str">
        <f t="shared" si="0"/>
        <v/>
      </c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ht="17.25" customHeight="1">
      <c r="A19" s="20">
        <v>6</v>
      </c>
      <c r="B19" s="5" t="s">
        <v>248</v>
      </c>
      <c r="C19" s="61" t="s">
        <v>249</v>
      </c>
      <c r="D19" s="51">
        <v>39642</v>
      </c>
      <c r="E19" s="46" t="s">
        <v>34</v>
      </c>
      <c r="F19" s="46" t="s">
        <v>63</v>
      </c>
      <c r="G19" s="46" t="s">
        <v>244</v>
      </c>
      <c r="H19" s="22" t="s">
        <v>361</v>
      </c>
      <c r="I19" s="23"/>
      <c r="J19" s="26" t="str">
        <f t="shared" si="0"/>
        <v/>
      </c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ht="12.75" customHeight="1">
      <c r="A20" s="10"/>
      <c r="B20" s="10"/>
      <c r="C20" s="10"/>
      <c r="D20" s="12">
        <v>3</v>
      </c>
      <c r="E20" s="12" t="s">
        <v>7</v>
      </c>
      <c r="G20" s="10"/>
      <c r="H20" s="10"/>
      <c r="I20" s="10"/>
      <c r="J20" s="26" t="str">
        <f t="shared" si="0"/>
        <v/>
      </c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ht="17.25" customHeight="1">
      <c r="A21" s="20">
        <v>1</v>
      </c>
      <c r="B21" s="5" t="s">
        <v>257</v>
      </c>
      <c r="C21" s="61" t="s">
        <v>258</v>
      </c>
      <c r="D21" s="51">
        <v>39690</v>
      </c>
      <c r="E21" s="46" t="s">
        <v>34</v>
      </c>
      <c r="F21" s="46" t="s">
        <v>63</v>
      </c>
      <c r="G21" s="46" t="s">
        <v>244</v>
      </c>
      <c r="H21" s="28" t="s">
        <v>361</v>
      </c>
      <c r="I21" s="29"/>
      <c r="J21" s="26" t="str">
        <f t="shared" si="0"/>
        <v/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ht="17.25" customHeight="1">
      <c r="A22" s="20">
        <v>2</v>
      </c>
      <c r="B22" s="5" t="s">
        <v>42</v>
      </c>
      <c r="C22" s="61" t="s">
        <v>106</v>
      </c>
      <c r="D22" s="51">
        <v>38930</v>
      </c>
      <c r="E22" s="46" t="s">
        <v>34</v>
      </c>
      <c r="F22" s="46" t="s">
        <v>63</v>
      </c>
      <c r="G22" s="46" t="s">
        <v>103</v>
      </c>
      <c r="H22" s="30">
        <v>8.39</v>
      </c>
      <c r="I22" s="31">
        <v>0.17100000000000001</v>
      </c>
      <c r="J22" s="26" t="str">
        <f t="shared" si="0"/>
        <v>II A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ht="17.25" customHeight="1">
      <c r="A23" s="20">
        <v>3</v>
      </c>
      <c r="B23" s="5" t="s">
        <v>49</v>
      </c>
      <c r="C23" s="61" t="s">
        <v>118</v>
      </c>
      <c r="D23" s="51">
        <v>36787</v>
      </c>
      <c r="E23" s="46" t="s">
        <v>34</v>
      </c>
      <c r="F23" s="46" t="s">
        <v>63</v>
      </c>
      <c r="G23" s="46" t="s">
        <v>119</v>
      </c>
      <c r="H23" s="30">
        <v>7.79</v>
      </c>
      <c r="I23" s="32">
        <v>0.20699999999999999</v>
      </c>
      <c r="J23" s="26" t="str">
        <f t="shared" si="0"/>
        <v>I A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ht="17.25" customHeight="1">
      <c r="A24" s="20">
        <v>4</v>
      </c>
      <c r="B24" s="5" t="s">
        <v>80</v>
      </c>
      <c r="C24" s="61" t="s">
        <v>81</v>
      </c>
      <c r="D24" s="51">
        <v>37838</v>
      </c>
      <c r="E24" s="46" t="s">
        <v>82</v>
      </c>
      <c r="F24" s="46" t="s">
        <v>326</v>
      </c>
      <c r="G24" s="46" t="s">
        <v>79</v>
      </c>
      <c r="H24" s="30">
        <v>8.4600000000000009</v>
      </c>
      <c r="I24" s="31">
        <v>0.27100000000000002</v>
      </c>
      <c r="J24" s="26" t="str">
        <f t="shared" si="0"/>
        <v>III A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ht="17.25" customHeight="1">
      <c r="A25" s="20">
        <v>5</v>
      </c>
      <c r="B25" s="5" t="s">
        <v>214</v>
      </c>
      <c r="C25" s="61" t="s">
        <v>300</v>
      </c>
      <c r="D25" s="51">
        <v>39009</v>
      </c>
      <c r="E25" s="46" t="s">
        <v>236</v>
      </c>
      <c r="F25" s="46" t="s">
        <v>63</v>
      </c>
      <c r="G25" s="46" t="s">
        <v>301</v>
      </c>
      <c r="H25" s="30">
        <v>9.1</v>
      </c>
      <c r="I25" s="31">
        <v>0.38800000000000001</v>
      </c>
      <c r="J25" s="26" t="str">
        <f t="shared" si="0"/>
        <v>I JA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 ht="17.25" customHeight="1">
      <c r="A26" s="20">
        <v>6</v>
      </c>
      <c r="B26" s="5"/>
      <c r="C26" s="6"/>
      <c r="D26" s="7"/>
      <c r="E26" s="8"/>
      <c r="F26" s="8"/>
      <c r="G26" s="8"/>
      <c r="H26" s="30"/>
      <c r="I26" s="31"/>
      <c r="J26" s="26" t="str">
        <f t="shared" si="0"/>
        <v/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 ht="12.75" customHeight="1">
      <c r="A27" s="27"/>
      <c r="B27" s="27"/>
      <c r="C27" s="27"/>
      <c r="D27" s="12">
        <v>4</v>
      </c>
      <c r="E27" s="12" t="s">
        <v>7</v>
      </c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</row>
    <row r="28" spans="1:23" ht="17.25" customHeight="1">
      <c r="A28" s="20">
        <v>1</v>
      </c>
      <c r="B28" s="5" t="s">
        <v>255</v>
      </c>
      <c r="C28" s="61" t="s">
        <v>256</v>
      </c>
      <c r="D28" s="51">
        <v>39528</v>
      </c>
      <c r="E28" s="46" t="s">
        <v>34</v>
      </c>
      <c r="F28" s="46" t="s">
        <v>63</v>
      </c>
      <c r="G28" s="46" t="s">
        <v>244</v>
      </c>
      <c r="H28" s="22" t="s">
        <v>361</v>
      </c>
      <c r="I28" s="23"/>
      <c r="J28" s="26" t="str">
        <f t="shared" si="0"/>
        <v/>
      </c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 ht="17.25" customHeight="1">
      <c r="A29" s="20">
        <v>2</v>
      </c>
      <c r="B29" s="5" t="s">
        <v>125</v>
      </c>
      <c r="C29" s="61" t="s">
        <v>126</v>
      </c>
      <c r="D29" s="51">
        <v>38486</v>
      </c>
      <c r="E29" s="46" t="s">
        <v>34</v>
      </c>
      <c r="F29" s="46" t="s">
        <v>63</v>
      </c>
      <c r="G29" s="46" t="s">
        <v>124</v>
      </c>
      <c r="H29" s="22">
        <v>8.57</v>
      </c>
      <c r="I29" s="25">
        <v>0.20399999999999999</v>
      </c>
      <c r="J29" s="26" t="str">
        <f t="shared" si="0"/>
        <v>III A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 ht="17.25" customHeight="1">
      <c r="A30" s="20">
        <v>3</v>
      </c>
      <c r="B30" s="5" t="s">
        <v>139</v>
      </c>
      <c r="C30" s="61" t="s">
        <v>250</v>
      </c>
      <c r="D30" s="51">
        <v>37797</v>
      </c>
      <c r="E30" s="46" t="s">
        <v>34</v>
      </c>
      <c r="F30" s="46" t="s">
        <v>63</v>
      </c>
      <c r="G30" s="46" t="s">
        <v>233</v>
      </c>
      <c r="H30" s="22">
        <v>8.34</v>
      </c>
      <c r="I30" s="23">
        <v>0.28999999999999998</v>
      </c>
      <c r="J30" s="26" t="str">
        <f t="shared" si="0"/>
        <v>II A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 ht="17.25" customHeight="1">
      <c r="A31" s="20">
        <v>4</v>
      </c>
      <c r="B31" s="5" t="s">
        <v>139</v>
      </c>
      <c r="C31" s="61" t="s">
        <v>140</v>
      </c>
      <c r="D31" s="51">
        <v>38049</v>
      </c>
      <c r="E31" s="46" t="s">
        <v>34</v>
      </c>
      <c r="F31" s="46" t="s">
        <v>63</v>
      </c>
      <c r="G31" s="46" t="s">
        <v>141</v>
      </c>
      <c r="H31" s="22">
        <v>7.75</v>
      </c>
      <c r="I31" s="23">
        <v>0.17599999999999999</v>
      </c>
      <c r="J31" s="26" t="str">
        <f t="shared" si="0"/>
        <v>I A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 ht="17.25" customHeight="1">
      <c r="A32" s="20">
        <v>5</v>
      </c>
      <c r="B32" s="5" t="s">
        <v>38</v>
      </c>
      <c r="C32" s="61" t="s">
        <v>269</v>
      </c>
      <c r="D32" s="51">
        <v>39453</v>
      </c>
      <c r="E32" s="46" t="s">
        <v>34</v>
      </c>
      <c r="F32" s="46" t="s">
        <v>63</v>
      </c>
      <c r="G32" s="46" t="s">
        <v>212</v>
      </c>
      <c r="H32" s="22" t="s">
        <v>361</v>
      </c>
      <c r="I32" s="23"/>
      <c r="J32" s="26" t="str">
        <f t="shared" si="0"/>
        <v/>
      </c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 ht="17.25" customHeight="1">
      <c r="A33" s="20">
        <v>6</v>
      </c>
      <c r="B33" s="5"/>
      <c r="C33" s="6"/>
      <c r="D33" s="7"/>
      <c r="E33" s="8"/>
      <c r="F33" s="8"/>
      <c r="G33" s="8"/>
      <c r="H33" s="22"/>
      <c r="I33" s="25"/>
      <c r="J33" s="26" t="str">
        <f t="shared" si="0"/>
        <v/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 ht="17.25" customHeight="1">
      <c r="A34" s="33"/>
      <c r="B34" s="34"/>
      <c r="C34" s="35"/>
      <c r="D34" s="36"/>
      <c r="E34" s="37"/>
      <c r="F34" s="37"/>
      <c r="G34" s="37"/>
      <c r="H34" s="38"/>
      <c r="I34" s="39"/>
      <c r="J34" s="4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 ht="12.75" customHeight="1">
      <c r="A35" s="27"/>
      <c r="B35" s="27"/>
      <c r="C35" s="27"/>
      <c r="D35" s="12">
        <v>5</v>
      </c>
      <c r="E35" s="12" t="s">
        <v>7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ht="17.25" customHeight="1">
      <c r="A36" s="20">
        <v>1</v>
      </c>
      <c r="B36" s="5" t="s">
        <v>150</v>
      </c>
      <c r="C36" s="61" t="s">
        <v>151</v>
      </c>
      <c r="D36" s="51">
        <v>39645</v>
      </c>
      <c r="E36" s="46" t="s">
        <v>34</v>
      </c>
      <c r="F36" s="46" t="s">
        <v>63</v>
      </c>
      <c r="G36" s="46" t="s">
        <v>152</v>
      </c>
      <c r="H36" s="24" t="s">
        <v>361</v>
      </c>
      <c r="I36" s="25"/>
      <c r="J36" s="26" t="str">
        <f t="shared" ref="J36:J41" si="1">IF(ISBLANK(H36),"",IF(H36&gt;10.34,"",IF(H36&lt;=7.25,"TSM",IF(H36&lt;=7.45,"SM",IF(H36&lt;=7.7,"KSM",IF(H36&lt;=8,"I A",IF(H36&lt;=8.44,"II A",IF(H36&lt;=9.04,"III A",IF(H36&lt;=9.64,"I JA",IF(H36&lt;=10.04,"II JA",IF(H36&lt;=10.34,"III JA")))))))))))</f>
        <v/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 ht="17.25" customHeight="1">
      <c r="A37" s="20">
        <v>2</v>
      </c>
      <c r="B37" s="5" t="s">
        <v>139</v>
      </c>
      <c r="C37" s="61" t="s">
        <v>240</v>
      </c>
      <c r="D37" s="51">
        <v>38919</v>
      </c>
      <c r="E37" s="46" t="s">
        <v>34</v>
      </c>
      <c r="F37" s="46" t="s">
        <v>63</v>
      </c>
      <c r="G37" s="46" t="s">
        <v>241</v>
      </c>
      <c r="H37" s="22" t="s">
        <v>361</v>
      </c>
      <c r="I37" s="25"/>
      <c r="J37" s="26" t="str">
        <f t="shared" si="1"/>
        <v/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 ht="17.25" customHeight="1">
      <c r="A38" s="20">
        <v>3</v>
      </c>
      <c r="B38" s="5" t="s">
        <v>109</v>
      </c>
      <c r="C38" s="61" t="s">
        <v>110</v>
      </c>
      <c r="D38" s="51">
        <v>38149</v>
      </c>
      <c r="E38" s="46" t="s">
        <v>34</v>
      </c>
      <c r="F38" s="46" t="s">
        <v>63</v>
      </c>
      <c r="G38" s="46" t="s">
        <v>103</v>
      </c>
      <c r="H38" s="22">
        <v>7.9</v>
      </c>
      <c r="I38" s="23">
        <v>0.159</v>
      </c>
      <c r="J38" s="26" t="str">
        <f t="shared" si="1"/>
        <v>I A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 ht="17.25" customHeight="1">
      <c r="A39" s="20">
        <v>4</v>
      </c>
      <c r="B39" s="5" t="s">
        <v>122</v>
      </c>
      <c r="C39" s="61" t="s">
        <v>123</v>
      </c>
      <c r="D39" s="51">
        <v>38869</v>
      </c>
      <c r="E39" s="46" t="s">
        <v>34</v>
      </c>
      <c r="F39" s="46" t="s">
        <v>63</v>
      </c>
      <c r="G39" s="46" t="s">
        <v>124</v>
      </c>
      <c r="H39" s="22">
        <v>8.1999999999999993</v>
      </c>
      <c r="I39" s="23">
        <v>0.23499999999999999</v>
      </c>
      <c r="J39" s="26" t="str">
        <f t="shared" si="1"/>
        <v>II A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 ht="17.25" customHeight="1">
      <c r="A40" s="20">
        <v>5</v>
      </c>
      <c r="B40" s="5" t="s">
        <v>242</v>
      </c>
      <c r="C40" s="61" t="s">
        <v>243</v>
      </c>
      <c r="D40" s="51">
        <v>39055</v>
      </c>
      <c r="E40" s="46" t="s">
        <v>34</v>
      </c>
      <c r="F40" s="46" t="s">
        <v>63</v>
      </c>
      <c r="G40" s="46" t="s">
        <v>244</v>
      </c>
      <c r="H40" s="22" t="s">
        <v>361</v>
      </c>
      <c r="I40" s="23"/>
      <c r="J40" s="26" t="str">
        <f t="shared" si="1"/>
        <v/>
      </c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 ht="17.25" customHeight="1">
      <c r="A41" s="20">
        <v>6</v>
      </c>
      <c r="B41" s="5" t="s">
        <v>354</v>
      </c>
      <c r="C41" s="6" t="s">
        <v>355</v>
      </c>
      <c r="D41" s="7">
        <v>38103</v>
      </c>
      <c r="E41" s="8" t="s">
        <v>356</v>
      </c>
      <c r="F41" s="8"/>
      <c r="G41" s="8" t="s">
        <v>357</v>
      </c>
      <c r="H41" s="22">
        <v>7.95</v>
      </c>
      <c r="I41" s="23">
        <v>0.217</v>
      </c>
      <c r="J41" s="26" t="str">
        <f t="shared" si="1"/>
        <v>I A</v>
      </c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23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23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23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23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23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23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</row>
    <row r="279" spans="1:23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</row>
    <row r="280" spans="1:23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</row>
    <row r="281" spans="1:23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</row>
    <row r="282" spans="1:23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</row>
    <row r="283" spans="1:23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</row>
    <row r="284" spans="1:23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</row>
    <row r="285" spans="1:23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</row>
    <row r="286" spans="1:23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</row>
    <row r="287" spans="1:23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</row>
    <row r="288" spans="1:23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</row>
    <row r="289" spans="1:23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</row>
    <row r="290" spans="1:23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</row>
    <row r="291" spans="1:23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</row>
    <row r="292" spans="1:23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</row>
    <row r="293" spans="1:23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</row>
    <row r="294" spans="1:23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</row>
    <row r="295" spans="1:23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</row>
    <row r="296" spans="1:23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</row>
    <row r="297" spans="1:23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</row>
    <row r="298" spans="1:23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</row>
    <row r="299" spans="1:23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</row>
    <row r="300" spans="1:23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</row>
    <row r="301" spans="1:23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</row>
    <row r="302" spans="1:23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</row>
    <row r="303" spans="1:23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</row>
    <row r="304" spans="1:23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</row>
    <row r="305" spans="1:23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</row>
    <row r="306" spans="1:23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</row>
    <row r="307" spans="1:23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</row>
    <row r="308" spans="1:23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</row>
    <row r="309" spans="1:23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</row>
    <row r="310" spans="1:23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</row>
    <row r="311" spans="1:23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1:23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</row>
    <row r="313" spans="1:23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</row>
    <row r="314" spans="1:23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</row>
    <row r="315" spans="1:23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</row>
    <row r="316" spans="1:23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</row>
    <row r="317" spans="1:23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</row>
    <row r="318" spans="1:23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</row>
    <row r="319" spans="1:23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</row>
    <row r="320" spans="1:23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</row>
    <row r="321" spans="1:23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</row>
    <row r="322" spans="1:23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</row>
    <row r="323" spans="1:23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</row>
    <row r="325" spans="1:23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</row>
    <row r="326" spans="1:23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</row>
    <row r="327" spans="1:23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</row>
    <row r="328" spans="1:23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</row>
    <row r="329" spans="1:23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</row>
    <row r="330" spans="1:23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</row>
    <row r="331" spans="1:23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</row>
    <row r="332" spans="1:23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</row>
    <row r="333" spans="1:23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</row>
    <row r="334" spans="1:23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</row>
    <row r="335" spans="1:23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</row>
    <row r="336" spans="1:23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</row>
    <row r="337" spans="1:23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</row>
    <row r="338" spans="1:23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</row>
    <row r="339" spans="1:23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</row>
    <row r="340" spans="1:23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</row>
    <row r="341" spans="1:23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</row>
    <row r="342" spans="1:23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</row>
    <row r="343" spans="1:23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</row>
    <row r="344" spans="1:23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</row>
    <row r="345" spans="1:23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</row>
    <row r="346" spans="1:23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</row>
    <row r="347" spans="1:23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</row>
    <row r="348" spans="1:23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</row>
    <row r="349" spans="1:23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</row>
    <row r="350" spans="1:23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</row>
    <row r="351" spans="1:23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</row>
    <row r="352" spans="1:23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</row>
    <row r="353" spans="1:23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</row>
    <row r="354" spans="1:23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</row>
    <row r="355" spans="1:23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1:23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</row>
    <row r="357" spans="1:23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</row>
    <row r="358" spans="1:23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</row>
    <row r="359" spans="1:23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</row>
    <row r="360" spans="1:23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</row>
    <row r="361" spans="1:23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</row>
    <row r="362" spans="1:23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</row>
    <row r="363" spans="1:23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</row>
    <row r="364" spans="1:23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</row>
    <row r="365" spans="1:23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</row>
    <row r="366" spans="1:23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</row>
    <row r="367" spans="1:23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</row>
    <row r="368" spans="1:23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</row>
    <row r="369" spans="1:23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</row>
    <row r="370" spans="1:23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</row>
    <row r="371" spans="1:23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</row>
    <row r="372" spans="1:23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</row>
    <row r="373" spans="1:23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3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</row>
    <row r="375" spans="1:23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</row>
    <row r="376" spans="1:23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</row>
    <row r="377" spans="1:23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</row>
    <row r="378" spans="1:23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</row>
    <row r="379" spans="1:23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</row>
    <row r="380" spans="1:23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</row>
    <row r="381" spans="1:23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</row>
    <row r="382" spans="1:23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</row>
    <row r="383" spans="1:23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</row>
    <row r="384" spans="1:23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</row>
    <row r="385" spans="1:23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</row>
    <row r="386" spans="1:23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</row>
    <row r="387" spans="1:23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</row>
    <row r="388" spans="1:23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</row>
    <row r="389" spans="1:23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</row>
    <row r="390" spans="1:23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</row>
    <row r="391" spans="1:23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</row>
    <row r="392" spans="1:23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</row>
    <row r="393" spans="1:23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</row>
    <row r="394" spans="1:23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</row>
    <row r="395" spans="1:23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</row>
    <row r="396" spans="1:23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</row>
    <row r="397" spans="1:23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</row>
    <row r="398" spans="1:23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</row>
    <row r="399" spans="1:23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1:23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</row>
    <row r="401" spans="1:23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</row>
    <row r="402" spans="1:23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</row>
    <row r="403" spans="1:23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</row>
    <row r="404" spans="1:23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</row>
    <row r="405" spans="1:23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</row>
    <row r="406" spans="1:23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</row>
    <row r="407" spans="1:23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</row>
    <row r="408" spans="1:23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</row>
    <row r="409" spans="1:23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</row>
    <row r="410" spans="1:23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</row>
    <row r="411" spans="1:23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</row>
    <row r="412" spans="1:23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</row>
    <row r="413" spans="1:23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</row>
    <row r="414" spans="1:23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</row>
    <row r="415" spans="1:23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</row>
    <row r="416" spans="1:23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</row>
    <row r="417" spans="1:23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</row>
    <row r="418" spans="1:23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</row>
    <row r="419" spans="1:23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</row>
    <row r="420" spans="1:23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</row>
    <row r="421" spans="1:23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</row>
    <row r="422" spans="1:23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</row>
    <row r="423" spans="1:23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</row>
    <row r="424" spans="1:23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</row>
    <row r="425" spans="1:23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</row>
    <row r="426" spans="1:23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</row>
    <row r="427" spans="1:23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</row>
    <row r="428" spans="1:23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</row>
    <row r="429" spans="1:23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</row>
    <row r="430" spans="1:23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</row>
    <row r="431" spans="1:23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</row>
    <row r="432" spans="1:23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</row>
    <row r="433" spans="1:23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</row>
    <row r="434" spans="1:23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</row>
    <row r="435" spans="1:23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</row>
    <row r="436" spans="1:23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</row>
    <row r="437" spans="1:23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</row>
    <row r="438" spans="1:23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</row>
    <row r="439" spans="1:23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</row>
    <row r="440" spans="1:23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</row>
    <row r="441" spans="1:23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</row>
    <row r="442" spans="1:23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</row>
    <row r="443" spans="1:23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</row>
    <row r="444" spans="1:23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</row>
    <row r="445" spans="1:23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</row>
    <row r="446" spans="1:23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</row>
    <row r="447" spans="1:23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</row>
    <row r="448" spans="1:23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</row>
    <row r="449" spans="1:23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</row>
    <row r="450" spans="1:23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</row>
    <row r="451" spans="1:23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</row>
    <row r="452" spans="1:23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</row>
    <row r="453" spans="1:23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</row>
    <row r="454" spans="1:23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</row>
    <row r="455" spans="1:23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</row>
    <row r="456" spans="1:23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</row>
    <row r="457" spans="1:23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</row>
    <row r="458" spans="1:23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</row>
    <row r="459" spans="1:23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</row>
    <row r="460" spans="1:23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</row>
    <row r="461" spans="1:23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</row>
    <row r="462" spans="1:23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</row>
    <row r="463" spans="1:23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</row>
    <row r="464" spans="1:23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</row>
    <row r="465" spans="1:23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</row>
    <row r="466" spans="1:23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</row>
    <row r="467" spans="1:23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</row>
    <row r="468" spans="1:23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</row>
    <row r="469" spans="1:23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</row>
    <row r="470" spans="1:23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</row>
    <row r="471" spans="1:23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</row>
    <row r="472" spans="1:23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</row>
    <row r="473" spans="1:23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</row>
    <row r="474" spans="1:23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</row>
    <row r="475" spans="1:23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</row>
    <row r="476" spans="1:23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</row>
    <row r="477" spans="1:23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</row>
    <row r="478" spans="1:23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</row>
    <row r="479" spans="1:23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</row>
    <row r="480" spans="1:23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</row>
    <row r="481" spans="1:23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</row>
    <row r="482" spans="1:23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</row>
    <row r="483" spans="1:23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</row>
    <row r="484" spans="1:23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</row>
    <row r="485" spans="1:23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</row>
    <row r="486" spans="1:23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</row>
    <row r="487" spans="1:23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</row>
    <row r="488" spans="1:23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</row>
    <row r="489" spans="1:23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</row>
    <row r="490" spans="1:23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</row>
    <row r="491" spans="1:23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</row>
    <row r="492" spans="1:23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</row>
    <row r="493" spans="1:23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</row>
    <row r="494" spans="1:23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</row>
    <row r="495" spans="1:23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</row>
    <row r="496" spans="1:23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</row>
    <row r="497" spans="1:23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</row>
    <row r="498" spans="1:23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</row>
    <row r="499" spans="1:23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</row>
    <row r="500" spans="1:23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</row>
    <row r="501" spans="1:23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</row>
    <row r="502" spans="1:23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</row>
    <row r="503" spans="1:23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</row>
    <row r="504" spans="1:23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</row>
    <row r="505" spans="1:23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</row>
    <row r="506" spans="1:23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</row>
    <row r="507" spans="1:23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</row>
    <row r="508" spans="1:23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</row>
    <row r="509" spans="1:23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</row>
    <row r="510" spans="1:23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</row>
    <row r="511" spans="1:23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</row>
    <row r="512" spans="1:23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</row>
    <row r="513" spans="1:23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</row>
    <row r="514" spans="1:23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</row>
    <row r="515" spans="1:23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</row>
    <row r="516" spans="1:23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</row>
    <row r="517" spans="1:23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</row>
    <row r="518" spans="1:23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</row>
    <row r="519" spans="1:23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</row>
    <row r="520" spans="1:23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</row>
    <row r="521" spans="1:23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</row>
    <row r="522" spans="1:23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</row>
    <row r="523" spans="1:23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</row>
    <row r="524" spans="1:23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</row>
    <row r="525" spans="1:23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</row>
    <row r="526" spans="1:23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</row>
    <row r="527" spans="1:23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</row>
    <row r="528" spans="1:23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</row>
    <row r="529" spans="1:23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</row>
    <row r="530" spans="1:23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</row>
    <row r="531" spans="1:23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</row>
    <row r="532" spans="1:23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</row>
    <row r="533" spans="1:23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</row>
    <row r="534" spans="1:23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</row>
    <row r="535" spans="1:23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</row>
    <row r="536" spans="1:23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</row>
    <row r="537" spans="1:23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</row>
    <row r="538" spans="1:23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</row>
    <row r="539" spans="1:23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</row>
    <row r="540" spans="1:23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</row>
    <row r="541" spans="1:23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</row>
    <row r="542" spans="1:23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</row>
    <row r="543" spans="1:23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</row>
    <row r="544" spans="1:23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</row>
    <row r="545" spans="1:23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</row>
    <row r="546" spans="1:23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</row>
    <row r="547" spans="1:23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</row>
    <row r="548" spans="1:23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</row>
    <row r="549" spans="1:23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</row>
    <row r="550" spans="1:23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</row>
    <row r="551" spans="1:23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</row>
    <row r="552" spans="1:23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</row>
    <row r="553" spans="1:23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</row>
    <row r="554" spans="1:23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</row>
    <row r="555" spans="1:23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</row>
    <row r="556" spans="1:23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</row>
    <row r="557" spans="1:23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</row>
    <row r="558" spans="1:23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</row>
    <row r="559" spans="1:23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</row>
    <row r="560" spans="1:23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</row>
    <row r="561" spans="1:23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</row>
    <row r="562" spans="1:23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</row>
    <row r="563" spans="1:23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</row>
    <row r="564" spans="1:23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</row>
    <row r="565" spans="1:23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</row>
    <row r="566" spans="1:23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</row>
    <row r="567" spans="1:23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</row>
    <row r="568" spans="1:23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</row>
    <row r="569" spans="1:23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</row>
    <row r="570" spans="1:23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</row>
    <row r="571" spans="1:23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</row>
    <row r="572" spans="1:23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</row>
    <row r="573" spans="1:23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</row>
    <row r="574" spans="1:23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</row>
    <row r="575" spans="1:23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</row>
    <row r="576" spans="1:23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</row>
    <row r="577" spans="1:23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</row>
    <row r="578" spans="1:23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</row>
    <row r="579" spans="1:23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</row>
    <row r="580" spans="1:23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</row>
    <row r="581" spans="1:23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</row>
    <row r="582" spans="1:23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</row>
    <row r="583" spans="1:23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</row>
    <row r="584" spans="1:23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</row>
    <row r="585" spans="1:23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</row>
    <row r="586" spans="1:23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</row>
    <row r="587" spans="1:23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</row>
    <row r="588" spans="1:23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</row>
    <row r="589" spans="1:23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</row>
    <row r="590" spans="1:23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</row>
    <row r="591" spans="1:23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</row>
    <row r="592" spans="1:23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</row>
    <row r="593" spans="1:23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</row>
    <row r="594" spans="1:23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</row>
    <row r="595" spans="1:23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</row>
    <row r="596" spans="1:23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</row>
    <row r="597" spans="1:23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</row>
    <row r="598" spans="1:23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</row>
    <row r="599" spans="1:23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</row>
    <row r="600" spans="1:23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</row>
    <row r="601" spans="1:23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</row>
    <row r="602" spans="1:23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</row>
    <row r="603" spans="1:23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</row>
    <row r="604" spans="1:23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</row>
    <row r="605" spans="1:23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</row>
    <row r="606" spans="1:23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</row>
    <row r="607" spans="1:23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</row>
    <row r="608" spans="1:23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</row>
    <row r="609" spans="1:23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</row>
    <row r="610" spans="1:23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</row>
    <row r="611" spans="1:23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</row>
    <row r="612" spans="1:23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</row>
    <row r="613" spans="1:23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</row>
    <row r="614" spans="1:23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</row>
    <row r="615" spans="1:23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</row>
    <row r="616" spans="1:23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</row>
    <row r="617" spans="1:23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</row>
    <row r="618" spans="1:23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</row>
    <row r="619" spans="1:23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</row>
    <row r="620" spans="1:23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</row>
    <row r="621" spans="1:23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</row>
    <row r="622" spans="1:23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</row>
    <row r="623" spans="1:23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</row>
    <row r="624" spans="1:23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</row>
    <row r="625" spans="1:23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</row>
    <row r="626" spans="1:23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</row>
    <row r="627" spans="1:23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</row>
    <row r="628" spans="1:23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</row>
    <row r="629" spans="1:23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</row>
    <row r="630" spans="1:23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</row>
    <row r="631" spans="1:23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</row>
    <row r="632" spans="1:23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</row>
    <row r="633" spans="1:23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</row>
    <row r="634" spans="1:23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</row>
    <row r="635" spans="1:23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</row>
    <row r="636" spans="1:23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</row>
    <row r="637" spans="1:23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</row>
    <row r="638" spans="1:23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</row>
    <row r="639" spans="1:23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</row>
    <row r="640" spans="1:23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</row>
    <row r="641" spans="1:23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</row>
    <row r="642" spans="1:23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</row>
    <row r="643" spans="1:23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</row>
    <row r="644" spans="1:23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</row>
    <row r="645" spans="1:23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</row>
    <row r="646" spans="1:23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</row>
    <row r="647" spans="1:23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</row>
    <row r="648" spans="1:23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</row>
    <row r="649" spans="1:23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</row>
    <row r="650" spans="1:23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</row>
    <row r="651" spans="1:23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</row>
    <row r="652" spans="1:23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</row>
    <row r="653" spans="1:23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</row>
    <row r="654" spans="1:23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</row>
    <row r="655" spans="1:23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</row>
    <row r="656" spans="1:23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</row>
    <row r="657" spans="1:23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</row>
    <row r="658" spans="1:23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</row>
    <row r="659" spans="1:23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</row>
    <row r="660" spans="1:23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</row>
    <row r="661" spans="1:23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</row>
    <row r="662" spans="1:23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</row>
    <row r="663" spans="1:23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</row>
    <row r="664" spans="1:23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</row>
    <row r="665" spans="1:23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</row>
    <row r="666" spans="1:23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</row>
    <row r="667" spans="1:23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</row>
    <row r="668" spans="1:23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</row>
    <row r="669" spans="1:23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</row>
    <row r="670" spans="1:23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</row>
    <row r="671" spans="1:23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</row>
    <row r="672" spans="1:23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</row>
    <row r="673" spans="1:23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</row>
    <row r="674" spans="1:23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</row>
    <row r="675" spans="1:23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</row>
    <row r="676" spans="1:23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</row>
    <row r="677" spans="1:23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</row>
    <row r="678" spans="1:23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</row>
    <row r="679" spans="1:23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</row>
    <row r="680" spans="1:23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</row>
    <row r="681" spans="1:23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</row>
    <row r="682" spans="1:23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</row>
    <row r="683" spans="1:23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</row>
    <row r="684" spans="1:23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</row>
    <row r="685" spans="1:23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</row>
    <row r="686" spans="1:23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</row>
    <row r="687" spans="1:23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</row>
    <row r="688" spans="1:23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</row>
    <row r="689" spans="1:23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</row>
    <row r="690" spans="1:23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</row>
    <row r="691" spans="1:23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</row>
    <row r="692" spans="1:23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</row>
    <row r="693" spans="1:23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</row>
    <row r="694" spans="1:23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</row>
    <row r="695" spans="1:23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</row>
    <row r="696" spans="1:23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</row>
    <row r="697" spans="1:23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</row>
    <row r="698" spans="1:23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</row>
    <row r="699" spans="1:23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</row>
    <row r="700" spans="1:23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</row>
    <row r="701" spans="1:23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</row>
    <row r="702" spans="1:23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</row>
    <row r="703" spans="1:23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</row>
    <row r="704" spans="1:23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</row>
    <row r="705" spans="1:23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</row>
    <row r="706" spans="1:23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</row>
    <row r="707" spans="1:23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</row>
    <row r="708" spans="1:23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</row>
    <row r="709" spans="1:23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</row>
    <row r="710" spans="1:23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</row>
    <row r="711" spans="1:23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</row>
    <row r="712" spans="1:23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</row>
    <row r="713" spans="1:23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</row>
    <row r="714" spans="1:23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</row>
    <row r="715" spans="1:23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</row>
    <row r="716" spans="1:23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</row>
    <row r="717" spans="1:23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</row>
    <row r="718" spans="1:23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</row>
    <row r="719" spans="1:23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</row>
    <row r="720" spans="1:23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</row>
    <row r="721" spans="1:23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</row>
    <row r="722" spans="1:23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</row>
    <row r="723" spans="1:23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</row>
    <row r="724" spans="1:23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</row>
    <row r="725" spans="1:23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</row>
    <row r="726" spans="1:23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</row>
    <row r="727" spans="1:23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</row>
    <row r="728" spans="1:23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</row>
    <row r="729" spans="1:23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</row>
    <row r="730" spans="1:23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</row>
    <row r="731" spans="1:23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</row>
    <row r="732" spans="1:23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</row>
    <row r="733" spans="1:23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</row>
    <row r="734" spans="1:23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</row>
    <row r="735" spans="1:23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</row>
    <row r="736" spans="1:23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</row>
    <row r="737" spans="1:23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</row>
    <row r="738" spans="1:23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</row>
    <row r="739" spans="1:23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</row>
    <row r="740" spans="1:23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</row>
    <row r="741" spans="1:23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</row>
    <row r="742" spans="1:23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</row>
    <row r="743" spans="1:23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</row>
    <row r="744" spans="1:23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</row>
    <row r="745" spans="1:23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</row>
    <row r="746" spans="1:23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</row>
    <row r="747" spans="1:23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</row>
    <row r="748" spans="1:23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</row>
    <row r="749" spans="1:23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</row>
    <row r="750" spans="1:23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</row>
    <row r="751" spans="1:23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</row>
    <row r="752" spans="1:23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</row>
    <row r="753" spans="1:23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</row>
    <row r="754" spans="1:23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</row>
    <row r="755" spans="1:23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</row>
    <row r="756" spans="1:23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</row>
    <row r="757" spans="1:23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</row>
    <row r="758" spans="1:23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</row>
    <row r="759" spans="1:23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</row>
    <row r="760" spans="1:23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</row>
    <row r="761" spans="1:23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</row>
    <row r="762" spans="1:23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</row>
    <row r="763" spans="1:23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</row>
    <row r="764" spans="1:23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</row>
    <row r="765" spans="1:23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</row>
    <row r="766" spans="1:23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</row>
    <row r="767" spans="1:23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</row>
    <row r="768" spans="1:23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</row>
    <row r="769" spans="1:23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</row>
    <row r="770" spans="1:23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</row>
    <row r="771" spans="1:23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</row>
    <row r="772" spans="1:23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</row>
    <row r="773" spans="1:23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</row>
    <row r="774" spans="1:23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</row>
    <row r="775" spans="1:23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</row>
    <row r="776" spans="1:23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</row>
    <row r="777" spans="1:23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</row>
    <row r="778" spans="1:23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</row>
    <row r="779" spans="1:23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</row>
    <row r="780" spans="1:23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</row>
    <row r="781" spans="1:23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</row>
    <row r="782" spans="1:23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</row>
    <row r="783" spans="1:23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</row>
    <row r="784" spans="1:23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</row>
    <row r="785" spans="1:23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</row>
    <row r="786" spans="1:23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</row>
    <row r="787" spans="1:23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</row>
    <row r="788" spans="1:23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</row>
    <row r="789" spans="1:23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</row>
    <row r="790" spans="1:23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</row>
    <row r="791" spans="1:23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</row>
    <row r="792" spans="1:23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</row>
    <row r="793" spans="1:23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</row>
    <row r="794" spans="1:23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</row>
    <row r="795" spans="1:23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</row>
    <row r="796" spans="1:23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</row>
    <row r="797" spans="1:23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</row>
    <row r="798" spans="1:23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</row>
    <row r="799" spans="1:23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</row>
    <row r="800" spans="1:23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</row>
    <row r="801" spans="1:23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</row>
    <row r="802" spans="1:23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</row>
    <row r="803" spans="1:23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</row>
    <row r="804" spans="1:23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</row>
    <row r="805" spans="1:23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</row>
    <row r="806" spans="1:23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</row>
    <row r="807" spans="1:23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</row>
    <row r="808" spans="1:23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</row>
    <row r="809" spans="1:23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</row>
    <row r="810" spans="1:23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</row>
    <row r="811" spans="1:23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</row>
    <row r="812" spans="1:23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</row>
    <row r="813" spans="1:23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</row>
    <row r="814" spans="1:23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</row>
    <row r="815" spans="1:23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</row>
    <row r="816" spans="1:23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</row>
    <row r="817" spans="1:23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</row>
    <row r="818" spans="1:23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</row>
    <row r="819" spans="1:23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</row>
    <row r="820" spans="1:23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</row>
    <row r="821" spans="1:23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</row>
    <row r="822" spans="1:23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</row>
    <row r="823" spans="1:23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</row>
    <row r="824" spans="1:23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</row>
    <row r="825" spans="1:23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</row>
    <row r="826" spans="1:23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</row>
    <row r="827" spans="1:23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</row>
    <row r="828" spans="1:23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</row>
    <row r="829" spans="1:23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</row>
    <row r="830" spans="1:23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</row>
    <row r="831" spans="1:23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</row>
    <row r="832" spans="1:23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</row>
    <row r="833" spans="1:23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</row>
    <row r="834" spans="1:23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</row>
    <row r="835" spans="1:23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</row>
    <row r="836" spans="1:23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</row>
    <row r="837" spans="1:23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</row>
    <row r="838" spans="1:23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</row>
    <row r="839" spans="1:23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</row>
    <row r="840" spans="1:23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</row>
    <row r="841" spans="1:23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</row>
    <row r="842" spans="1:23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</row>
    <row r="843" spans="1:23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</row>
    <row r="844" spans="1:23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</row>
    <row r="845" spans="1:23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</row>
    <row r="846" spans="1:23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</row>
    <row r="847" spans="1:23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</row>
    <row r="848" spans="1:23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</row>
    <row r="849" spans="1:23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</row>
    <row r="850" spans="1:23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</row>
    <row r="851" spans="1:23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</row>
    <row r="852" spans="1:23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</row>
    <row r="853" spans="1:23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</row>
    <row r="854" spans="1:23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</row>
    <row r="855" spans="1:23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</row>
    <row r="856" spans="1:23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</row>
    <row r="857" spans="1:23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</row>
    <row r="858" spans="1:23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</row>
    <row r="859" spans="1:23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</row>
    <row r="860" spans="1:23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</row>
    <row r="861" spans="1:23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</row>
    <row r="862" spans="1:23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</row>
    <row r="863" spans="1:23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</row>
    <row r="864" spans="1:23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</row>
    <row r="865" spans="1:23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</row>
    <row r="866" spans="1:23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</row>
    <row r="867" spans="1:23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</row>
    <row r="868" spans="1:23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</row>
    <row r="869" spans="1:23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</row>
    <row r="870" spans="1:23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</row>
    <row r="871" spans="1:23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</row>
    <row r="872" spans="1:23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</row>
    <row r="873" spans="1:23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</row>
    <row r="874" spans="1:23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</row>
    <row r="875" spans="1:23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</row>
    <row r="876" spans="1:23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</row>
    <row r="877" spans="1:23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</row>
    <row r="878" spans="1:23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</row>
    <row r="879" spans="1:23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</row>
    <row r="880" spans="1:23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</row>
    <row r="881" spans="1:23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</row>
    <row r="882" spans="1:23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</row>
    <row r="883" spans="1:23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</row>
    <row r="884" spans="1:23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</row>
    <row r="885" spans="1:23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</row>
    <row r="886" spans="1:23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</row>
    <row r="887" spans="1:23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</row>
    <row r="888" spans="1:23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</row>
    <row r="889" spans="1:23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</row>
    <row r="890" spans="1:23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</row>
    <row r="891" spans="1:23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</row>
    <row r="892" spans="1:23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</row>
    <row r="893" spans="1:23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</row>
    <row r="894" spans="1:23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</row>
    <row r="895" spans="1:23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</row>
    <row r="896" spans="1:23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</row>
    <row r="897" spans="1:23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</row>
    <row r="898" spans="1:23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</row>
    <row r="899" spans="1:23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</row>
    <row r="900" spans="1:23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</row>
    <row r="901" spans="1:23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</row>
    <row r="902" spans="1:23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</row>
    <row r="903" spans="1:23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</row>
    <row r="904" spans="1:23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</row>
    <row r="905" spans="1:23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</row>
    <row r="906" spans="1:23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</row>
    <row r="907" spans="1:23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</row>
    <row r="908" spans="1:23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</row>
    <row r="909" spans="1:23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</row>
    <row r="910" spans="1:23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</row>
    <row r="911" spans="1:23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</row>
    <row r="912" spans="1:23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</row>
    <row r="913" spans="1:23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</row>
    <row r="914" spans="1:23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</row>
    <row r="915" spans="1:23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</row>
    <row r="916" spans="1:23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</row>
    <row r="917" spans="1:23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</row>
    <row r="918" spans="1:23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</row>
    <row r="919" spans="1:23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</row>
    <row r="920" spans="1:23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</row>
    <row r="921" spans="1:23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</row>
    <row r="922" spans="1:23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</row>
    <row r="923" spans="1:23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</row>
    <row r="924" spans="1:23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</row>
    <row r="925" spans="1:23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</row>
    <row r="926" spans="1:23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</row>
    <row r="927" spans="1:23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</row>
    <row r="928" spans="1:23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</row>
    <row r="929" spans="1:23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</row>
    <row r="930" spans="1:23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</row>
    <row r="931" spans="1:23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</row>
    <row r="932" spans="1:23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</row>
    <row r="933" spans="1:23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</row>
    <row r="934" spans="1:23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</row>
    <row r="935" spans="1:23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</row>
    <row r="936" spans="1:23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</row>
    <row r="937" spans="1:23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</row>
    <row r="938" spans="1:23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</row>
    <row r="939" spans="1:23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</row>
    <row r="940" spans="1:23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</row>
    <row r="941" spans="1:23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</row>
    <row r="942" spans="1:23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</row>
    <row r="943" spans="1:23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</row>
    <row r="944" spans="1:23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</row>
    <row r="945" spans="1:23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</row>
    <row r="946" spans="1:23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</row>
    <row r="947" spans="1:23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</row>
    <row r="948" spans="1:23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</row>
    <row r="949" spans="1:23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</row>
    <row r="950" spans="1:23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</row>
    <row r="951" spans="1:23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</row>
    <row r="952" spans="1:23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</row>
    <row r="953" spans="1:23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</row>
    <row r="954" spans="1:23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</row>
    <row r="955" spans="1:23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</row>
    <row r="956" spans="1:23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</row>
    <row r="957" spans="1:23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</row>
    <row r="958" spans="1:23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</row>
    <row r="959" spans="1:23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</row>
    <row r="960" spans="1:23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</row>
    <row r="961" spans="1:23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</row>
    <row r="962" spans="1:23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</row>
    <row r="963" spans="1:23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</row>
  </sheetData>
  <sortState ref="B50:G76">
    <sortCondition ref="D50:D76"/>
  </sortState>
  <printOptions horizontalCentered="1"/>
  <pageMargins left="0.78740157480314965" right="0.39370078740157483" top="0.39370078740157483" bottom="0.39370078740157483" header="0" footer="0"/>
  <pageSetup scale="82" fitToWidth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76"/>
  <sheetViews>
    <sheetView workbookViewId="0">
      <selection activeCell="A4" sqref="A4"/>
    </sheetView>
  </sheetViews>
  <sheetFormatPr defaultColWidth="14.44140625" defaultRowHeight="15" customHeight="1"/>
  <cols>
    <col min="1" max="1" width="4.44140625" customWidth="1"/>
    <col min="2" max="2" width="9.6640625" bestFit="1" customWidth="1"/>
    <col min="3" max="3" width="16.109375" bestFit="1" customWidth="1"/>
    <col min="4" max="4" width="10.88671875" customWidth="1"/>
    <col min="5" max="5" width="15.44140625" bestFit="1" customWidth="1"/>
    <col min="6" max="6" width="7.33203125" bestFit="1" customWidth="1"/>
    <col min="7" max="7" width="24" customWidth="1"/>
    <col min="8" max="10" width="6.109375" customWidth="1"/>
    <col min="11" max="11" width="3.33203125" hidden="1" customWidth="1"/>
    <col min="12" max="14" width="6.109375" customWidth="1"/>
    <col min="15" max="15" width="9.21875" bestFit="1" customWidth="1"/>
    <col min="16" max="16" width="4.77734375" bestFit="1" customWidth="1"/>
    <col min="17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52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2" customHeight="1">
      <c r="A4" s="10"/>
      <c r="B4" s="10"/>
      <c r="C4" s="12" t="s">
        <v>27</v>
      </c>
      <c r="D4" s="12"/>
      <c r="E4" s="12" t="s">
        <v>332</v>
      </c>
      <c r="F4" s="12"/>
      <c r="G4" s="12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" customHeight="1">
      <c r="A5" s="10"/>
      <c r="B5" s="10"/>
      <c r="C5" s="12"/>
      <c r="D5" s="12"/>
      <c r="E5" s="12"/>
      <c r="F5" s="211" t="s">
        <v>371</v>
      </c>
      <c r="G5" s="116" t="s">
        <v>392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2" customHeight="1" thickBot="1">
      <c r="A6" s="127"/>
      <c r="B6" s="127"/>
      <c r="C6" s="127"/>
      <c r="D6" s="127"/>
      <c r="E6" s="127"/>
      <c r="F6" s="127"/>
      <c r="G6" s="127"/>
      <c r="H6" s="215" t="s">
        <v>28</v>
      </c>
      <c r="I6" s="216"/>
      <c r="J6" s="216"/>
      <c r="K6" s="216"/>
      <c r="L6" s="216"/>
      <c r="M6" s="216"/>
      <c r="N6" s="217"/>
      <c r="O6" s="127"/>
      <c r="P6" s="127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" customHeight="1" thickBot="1">
      <c r="A7" s="130" t="s">
        <v>12</v>
      </c>
      <c r="B7" s="140" t="s">
        <v>1</v>
      </c>
      <c r="C7" s="132" t="s">
        <v>2</v>
      </c>
      <c r="D7" s="133" t="s">
        <v>3</v>
      </c>
      <c r="E7" s="133" t="s">
        <v>4</v>
      </c>
      <c r="F7" s="133" t="s">
        <v>18</v>
      </c>
      <c r="G7" s="133" t="s">
        <v>5</v>
      </c>
      <c r="H7" s="134" t="s">
        <v>13</v>
      </c>
      <c r="I7" s="134" t="s">
        <v>15</v>
      </c>
      <c r="J7" s="134" t="s">
        <v>16</v>
      </c>
      <c r="K7" s="135" t="s">
        <v>22</v>
      </c>
      <c r="L7" s="134" t="s">
        <v>17</v>
      </c>
      <c r="M7" s="134" t="s">
        <v>29</v>
      </c>
      <c r="N7" s="134" t="s">
        <v>30</v>
      </c>
      <c r="O7" s="139" t="s">
        <v>25</v>
      </c>
      <c r="P7" s="137" t="s">
        <v>14</v>
      </c>
    </row>
    <row r="8" spans="1:26" ht="21" customHeight="1">
      <c r="A8" s="166">
        <v>1</v>
      </c>
      <c r="B8" s="80" t="s">
        <v>61</v>
      </c>
      <c r="C8" s="81" t="s">
        <v>116</v>
      </c>
      <c r="D8" s="141">
        <v>37368</v>
      </c>
      <c r="E8" s="142" t="s">
        <v>34</v>
      </c>
      <c r="F8" s="142" t="s">
        <v>63</v>
      </c>
      <c r="G8" s="142" t="s">
        <v>117</v>
      </c>
      <c r="H8" s="138">
        <v>5.75</v>
      </c>
      <c r="I8" s="92">
        <v>6.01</v>
      </c>
      <c r="J8" s="92">
        <v>5.92</v>
      </c>
      <c r="K8" s="92"/>
      <c r="L8" s="92">
        <v>6.24</v>
      </c>
      <c r="M8" s="92">
        <v>5.71</v>
      </c>
      <c r="N8" s="92">
        <v>6.15</v>
      </c>
      <c r="O8" s="210">
        <f t="shared" ref="O8:O19" si="0">MAX(H8:J8,L8:N8)</f>
        <v>6.24</v>
      </c>
      <c r="P8" s="89" t="str">
        <f t="shared" ref="P8:P19" si="1">IF(ISBLANK(O8),"",IF(O8&lt;3.6,"",IF(O8&gt;=6.62,"TSM",IF(O8&gt;=6.3,"SM",IF(O8&gt;=6,"KSM",IF(O8&gt;=5.6,"I A",IF(O8&gt;=5.15,"II A",IF(O8&gt;=4.6,"III A",IF(O8&gt;=4.2,"I JA",IF(O8&gt;=3.85,"II JA",IF(O8&gt;=3.6,"III JA")))))))))))</f>
        <v>KSM</v>
      </c>
      <c r="Q8" s="213" t="s">
        <v>391</v>
      </c>
    </row>
    <row r="9" spans="1:26" ht="21" customHeight="1">
      <c r="A9" s="166">
        <v>2</v>
      </c>
      <c r="B9" s="80" t="s">
        <v>270</v>
      </c>
      <c r="C9" s="81" t="s">
        <v>271</v>
      </c>
      <c r="D9" s="141">
        <v>36745</v>
      </c>
      <c r="E9" s="142" t="s">
        <v>34</v>
      </c>
      <c r="F9" s="142" t="s">
        <v>63</v>
      </c>
      <c r="G9" s="142" t="s">
        <v>272</v>
      </c>
      <c r="H9" s="86" t="s">
        <v>365</v>
      </c>
      <c r="I9" s="87" t="s">
        <v>365</v>
      </c>
      <c r="J9" s="87">
        <v>5.81</v>
      </c>
      <c r="K9" s="92"/>
      <c r="L9" s="87">
        <v>6.05</v>
      </c>
      <c r="M9" s="87">
        <v>6.14</v>
      </c>
      <c r="N9" s="87">
        <v>5.9</v>
      </c>
      <c r="O9" s="210">
        <f t="shared" si="0"/>
        <v>6.14</v>
      </c>
      <c r="P9" s="85" t="str">
        <f t="shared" si="1"/>
        <v>KSM</v>
      </c>
    </row>
    <row r="10" spans="1:26" ht="21" customHeight="1">
      <c r="A10" s="166">
        <v>3</v>
      </c>
      <c r="B10" s="80" t="s">
        <v>168</v>
      </c>
      <c r="C10" s="81" t="s">
        <v>169</v>
      </c>
      <c r="D10" s="141">
        <v>38049</v>
      </c>
      <c r="E10" s="142" t="s">
        <v>34</v>
      </c>
      <c r="F10" s="142" t="s">
        <v>63</v>
      </c>
      <c r="G10" s="142" t="s">
        <v>170</v>
      </c>
      <c r="H10" s="86">
        <v>5.6</v>
      </c>
      <c r="I10" s="87">
        <v>5.55</v>
      </c>
      <c r="J10" s="87">
        <v>5.66</v>
      </c>
      <c r="K10" s="92"/>
      <c r="L10" s="87" t="s">
        <v>365</v>
      </c>
      <c r="M10" s="87">
        <v>5.89</v>
      </c>
      <c r="N10" s="87">
        <v>5.75</v>
      </c>
      <c r="O10" s="210">
        <f t="shared" si="0"/>
        <v>5.89</v>
      </c>
      <c r="P10" s="85" t="str">
        <f t="shared" si="1"/>
        <v>I A</v>
      </c>
    </row>
    <row r="11" spans="1:26" ht="21" customHeight="1">
      <c r="A11" s="166">
        <v>4</v>
      </c>
      <c r="B11" s="80" t="s">
        <v>308</v>
      </c>
      <c r="C11" s="81" t="s">
        <v>309</v>
      </c>
      <c r="D11" s="141">
        <v>38476</v>
      </c>
      <c r="E11" s="142" t="s">
        <v>34</v>
      </c>
      <c r="F11" s="142" t="s">
        <v>63</v>
      </c>
      <c r="G11" s="142" t="s">
        <v>310</v>
      </c>
      <c r="H11" s="86">
        <v>2.04</v>
      </c>
      <c r="I11" s="87">
        <v>5.58</v>
      </c>
      <c r="J11" s="87">
        <v>5.6</v>
      </c>
      <c r="K11" s="92"/>
      <c r="L11" s="87">
        <v>5.25</v>
      </c>
      <c r="M11" s="87">
        <v>5.28</v>
      </c>
      <c r="N11" s="87">
        <v>5.72</v>
      </c>
      <c r="O11" s="210">
        <f t="shared" si="0"/>
        <v>5.72</v>
      </c>
      <c r="P11" s="85" t="str">
        <f t="shared" si="1"/>
        <v>I A</v>
      </c>
    </row>
    <row r="12" spans="1:26" ht="21" customHeight="1">
      <c r="A12" s="166">
        <v>5</v>
      </c>
      <c r="B12" s="80" t="s">
        <v>54</v>
      </c>
      <c r="C12" s="81" t="s">
        <v>198</v>
      </c>
      <c r="D12" s="141">
        <v>38590</v>
      </c>
      <c r="E12" s="142" t="s">
        <v>34</v>
      </c>
      <c r="F12" s="142" t="s">
        <v>63</v>
      </c>
      <c r="G12" s="142" t="s">
        <v>200</v>
      </c>
      <c r="H12" s="86">
        <v>5.32</v>
      </c>
      <c r="I12" s="87">
        <v>5.17</v>
      </c>
      <c r="J12" s="87" t="s">
        <v>365</v>
      </c>
      <c r="K12" s="92"/>
      <c r="L12" s="87">
        <v>5.4</v>
      </c>
      <c r="M12" s="87">
        <v>5.18</v>
      </c>
      <c r="N12" s="87" t="s">
        <v>365</v>
      </c>
      <c r="O12" s="210">
        <f t="shared" si="0"/>
        <v>5.4</v>
      </c>
      <c r="P12" s="85" t="str">
        <f t="shared" si="1"/>
        <v>II A</v>
      </c>
    </row>
    <row r="13" spans="1:26" ht="21" customHeight="1">
      <c r="A13" s="166">
        <v>6</v>
      </c>
      <c r="B13" s="80" t="s">
        <v>248</v>
      </c>
      <c r="C13" s="81" t="s">
        <v>249</v>
      </c>
      <c r="D13" s="141">
        <v>39642</v>
      </c>
      <c r="E13" s="142" t="s">
        <v>34</v>
      </c>
      <c r="F13" s="142" t="s">
        <v>63</v>
      </c>
      <c r="G13" s="142" t="s">
        <v>244</v>
      </c>
      <c r="H13" s="86" t="s">
        <v>365</v>
      </c>
      <c r="I13" s="87">
        <v>4.7300000000000004</v>
      </c>
      <c r="J13" s="87">
        <v>4.5999999999999996</v>
      </c>
      <c r="K13" s="92"/>
      <c r="L13" s="92">
        <v>4.68</v>
      </c>
      <c r="M13" s="88">
        <v>4.8</v>
      </c>
      <c r="N13" s="88">
        <v>5.01</v>
      </c>
      <c r="O13" s="210">
        <f t="shared" si="0"/>
        <v>5.01</v>
      </c>
      <c r="P13" s="85" t="str">
        <f t="shared" si="1"/>
        <v>III A</v>
      </c>
    </row>
    <row r="14" spans="1:26" ht="21" customHeight="1">
      <c r="A14" s="166">
        <v>7</v>
      </c>
      <c r="B14" s="80" t="s">
        <v>281</v>
      </c>
      <c r="C14" s="81" t="s">
        <v>282</v>
      </c>
      <c r="D14" s="141">
        <v>39178</v>
      </c>
      <c r="E14" s="142" t="s">
        <v>34</v>
      </c>
      <c r="F14" s="142" t="s">
        <v>63</v>
      </c>
      <c r="G14" s="142" t="s">
        <v>277</v>
      </c>
      <c r="H14" s="86">
        <v>4.84</v>
      </c>
      <c r="I14" s="87">
        <v>4.84</v>
      </c>
      <c r="J14" s="87">
        <v>4.83</v>
      </c>
      <c r="K14" s="92"/>
      <c r="L14" s="92">
        <v>4.7</v>
      </c>
      <c r="M14" s="88">
        <v>4.6100000000000003</v>
      </c>
      <c r="N14" s="88">
        <v>4.9000000000000004</v>
      </c>
      <c r="O14" s="210">
        <f t="shared" si="0"/>
        <v>4.9000000000000004</v>
      </c>
      <c r="P14" s="85" t="str">
        <f t="shared" si="1"/>
        <v>III A</v>
      </c>
    </row>
    <row r="15" spans="1:26" ht="21" customHeight="1">
      <c r="A15" s="166">
        <v>8</v>
      </c>
      <c r="B15" s="80" t="s">
        <v>139</v>
      </c>
      <c r="C15" s="81" t="s">
        <v>240</v>
      </c>
      <c r="D15" s="141">
        <v>38919</v>
      </c>
      <c r="E15" s="142" t="s">
        <v>34</v>
      </c>
      <c r="F15" s="142" t="s">
        <v>63</v>
      </c>
      <c r="G15" s="142" t="s">
        <v>241</v>
      </c>
      <c r="H15" s="86">
        <v>4.82</v>
      </c>
      <c r="I15" s="87" t="s">
        <v>365</v>
      </c>
      <c r="J15" s="87">
        <v>4.6900000000000004</v>
      </c>
      <c r="K15" s="92"/>
      <c r="L15" s="92">
        <v>4.7300000000000004</v>
      </c>
      <c r="M15" s="88">
        <v>3.4</v>
      </c>
      <c r="N15" s="88">
        <v>4.54</v>
      </c>
      <c r="O15" s="210">
        <f t="shared" si="0"/>
        <v>4.82</v>
      </c>
      <c r="P15" s="85" t="str">
        <f t="shared" si="1"/>
        <v>III A</v>
      </c>
    </row>
    <row r="16" spans="1:26" ht="21" customHeight="1">
      <c r="A16" s="166">
        <v>9</v>
      </c>
      <c r="B16" s="80" t="s">
        <v>257</v>
      </c>
      <c r="C16" s="81" t="s">
        <v>258</v>
      </c>
      <c r="D16" s="141">
        <v>39690</v>
      </c>
      <c r="E16" s="142" t="s">
        <v>34</v>
      </c>
      <c r="F16" s="142" t="s">
        <v>63</v>
      </c>
      <c r="G16" s="142" t="s">
        <v>244</v>
      </c>
      <c r="H16" s="86">
        <v>4.5599999999999996</v>
      </c>
      <c r="I16" s="87">
        <v>4.49</v>
      </c>
      <c r="J16" s="87">
        <v>4.0599999999999996</v>
      </c>
      <c r="K16" s="92"/>
      <c r="L16" s="92"/>
      <c r="M16" s="88"/>
      <c r="N16" s="88"/>
      <c r="O16" s="210">
        <f t="shared" si="0"/>
        <v>4.5599999999999996</v>
      </c>
      <c r="P16" s="85" t="str">
        <f t="shared" si="1"/>
        <v>I JA</v>
      </c>
    </row>
    <row r="17" spans="1:16" ht="21" customHeight="1">
      <c r="A17" s="166">
        <v>10</v>
      </c>
      <c r="B17" s="80" t="s">
        <v>228</v>
      </c>
      <c r="C17" s="81" t="s">
        <v>251</v>
      </c>
      <c r="D17" s="141">
        <v>39555</v>
      </c>
      <c r="E17" s="142" t="s">
        <v>34</v>
      </c>
      <c r="F17" s="142" t="s">
        <v>63</v>
      </c>
      <c r="G17" s="142" t="s">
        <v>244</v>
      </c>
      <c r="H17" s="86" t="s">
        <v>365</v>
      </c>
      <c r="I17" s="92">
        <v>4.3099999999999996</v>
      </c>
      <c r="J17" s="92" t="s">
        <v>365</v>
      </c>
      <c r="K17" s="92"/>
      <c r="L17" s="92"/>
      <c r="M17" s="92"/>
      <c r="N17" s="92"/>
      <c r="O17" s="210">
        <f t="shared" si="0"/>
        <v>4.3099999999999996</v>
      </c>
      <c r="P17" s="85" t="str">
        <f t="shared" si="1"/>
        <v>I JA</v>
      </c>
    </row>
    <row r="18" spans="1:16" ht="21" customHeight="1">
      <c r="A18" s="166">
        <v>11</v>
      </c>
      <c r="B18" s="80" t="s">
        <v>255</v>
      </c>
      <c r="C18" s="81" t="s">
        <v>256</v>
      </c>
      <c r="D18" s="141">
        <v>39528</v>
      </c>
      <c r="E18" s="142" t="s">
        <v>34</v>
      </c>
      <c r="F18" s="142" t="s">
        <v>63</v>
      </c>
      <c r="G18" s="142" t="s">
        <v>244</v>
      </c>
      <c r="H18" s="86">
        <v>4.3</v>
      </c>
      <c r="I18" s="92">
        <v>4.25</v>
      </c>
      <c r="J18" s="92">
        <v>4.18</v>
      </c>
      <c r="K18" s="92"/>
      <c r="L18" s="92"/>
      <c r="M18" s="92"/>
      <c r="N18" s="92"/>
      <c r="O18" s="210">
        <f t="shared" si="0"/>
        <v>4.3</v>
      </c>
      <c r="P18" s="85" t="str">
        <f t="shared" si="1"/>
        <v>I JA</v>
      </c>
    </row>
    <row r="19" spans="1:16" ht="21" customHeight="1">
      <c r="A19" s="166">
        <v>12</v>
      </c>
      <c r="B19" s="80" t="s">
        <v>214</v>
      </c>
      <c r="C19" s="81" t="s">
        <v>300</v>
      </c>
      <c r="D19" s="141">
        <v>39009</v>
      </c>
      <c r="E19" s="142" t="s">
        <v>236</v>
      </c>
      <c r="F19" s="142" t="s">
        <v>63</v>
      </c>
      <c r="G19" s="142" t="s">
        <v>301</v>
      </c>
      <c r="H19" s="86" t="s">
        <v>365</v>
      </c>
      <c r="I19" s="92">
        <v>4.2300000000000004</v>
      </c>
      <c r="J19" s="92">
        <v>4.25</v>
      </c>
      <c r="K19" s="92"/>
      <c r="L19" s="92"/>
      <c r="M19" s="92"/>
      <c r="N19" s="92"/>
      <c r="O19" s="210">
        <f t="shared" si="0"/>
        <v>4.25</v>
      </c>
      <c r="P19" s="85" t="str">
        <f t="shared" si="1"/>
        <v>I JA</v>
      </c>
    </row>
    <row r="20" spans="1:16" ht="12" customHeight="1"/>
    <row r="21" spans="1:16" ht="12" customHeight="1"/>
    <row r="22" spans="1:16" ht="12" customHeight="1"/>
    <row r="23" spans="1:16" ht="12" customHeight="1"/>
    <row r="24" spans="1:16" ht="12" customHeight="1"/>
    <row r="25" spans="1:16" ht="12" customHeight="1"/>
    <row r="26" spans="1:16" ht="12" customHeight="1"/>
    <row r="27" spans="1:16" ht="12" customHeight="1"/>
    <row r="28" spans="1:16" ht="12" customHeight="1"/>
    <row r="29" spans="1:16" ht="12" customHeight="1"/>
    <row r="30" spans="1:16" ht="12" customHeight="1"/>
    <row r="31" spans="1:16" ht="12" customHeight="1"/>
    <row r="32" spans="1:16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</sheetData>
  <sortState ref="A7:Z18">
    <sortCondition descending="1" ref="O7:O18"/>
  </sortState>
  <mergeCells count="1">
    <mergeCell ref="H6:N6"/>
  </mergeCells>
  <pageMargins left="0.69" right="0.75" top="1" bottom="0.81" header="0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0"/>
  <sheetViews>
    <sheetView workbookViewId="0">
      <selection activeCell="A3" sqref="A3"/>
    </sheetView>
  </sheetViews>
  <sheetFormatPr defaultColWidth="14.44140625" defaultRowHeight="15" customHeight="1"/>
  <cols>
    <col min="1" max="1" width="4.44140625" customWidth="1"/>
    <col min="2" max="2" width="11.5546875" bestFit="1" customWidth="1"/>
    <col min="3" max="3" width="12.44140625" bestFit="1" customWidth="1"/>
    <col min="4" max="4" width="11.109375" bestFit="1" customWidth="1"/>
    <col min="5" max="5" width="14.44140625" customWidth="1"/>
    <col min="6" max="6" width="12.109375" customWidth="1"/>
    <col min="7" max="7" width="23.109375" bestFit="1" customWidth="1"/>
    <col min="8" max="10" width="6.109375" customWidth="1"/>
    <col min="11" max="11" width="3.33203125" hidden="1" customWidth="1"/>
    <col min="12" max="14" width="6.109375" customWidth="1"/>
    <col min="15" max="15" width="6.5546875" customWidth="1"/>
    <col min="16" max="16" width="4.77734375" bestFit="1" customWidth="1"/>
    <col min="17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6.5" customHeight="1">
      <c r="A3" s="83"/>
      <c r="B3" s="34"/>
      <c r="C3" s="35"/>
      <c r="D3" s="36"/>
      <c r="E3" s="37"/>
      <c r="F3" s="37"/>
      <c r="G3" s="37"/>
      <c r="H3" s="73"/>
      <c r="I3" s="73"/>
      <c r="J3" s="73"/>
      <c r="K3" s="73"/>
      <c r="L3" s="73"/>
      <c r="M3" s="73"/>
      <c r="N3" s="73"/>
      <c r="O3" s="84"/>
      <c r="P3" s="126"/>
    </row>
    <row r="4" spans="1:26" ht="12" customHeight="1">
      <c r="A4" s="10"/>
      <c r="B4" s="10"/>
      <c r="C4" s="12" t="s">
        <v>27</v>
      </c>
      <c r="D4" s="12"/>
      <c r="E4" s="12" t="s">
        <v>33</v>
      </c>
      <c r="G4" s="12"/>
      <c r="H4" s="10"/>
      <c r="I4" s="10"/>
      <c r="J4" s="10"/>
      <c r="K4" s="10"/>
      <c r="L4" s="10"/>
      <c r="M4" s="10"/>
      <c r="N4" s="10"/>
      <c r="O4" s="10"/>
    </row>
    <row r="5" spans="1:26" ht="12" customHeight="1">
      <c r="A5" s="10"/>
      <c r="B5" s="10"/>
      <c r="C5" s="12"/>
      <c r="D5" s="12"/>
      <c r="E5" s="12"/>
      <c r="F5" s="211" t="s">
        <v>371</v>
      </c>
      <c r="G5" s="116" t="s">
        <v>376</v>
      </c>
      <c r="H5" s="10"/>
      <c r="I5" s="10"/>
      <c r="J5" s="10"/>
      <c r="K5" s="10"/>
      <c r="L5" s="10"/>
      <c r="M5" s="10"/>
      <c r="N5" s="10"/>
      <c r="O5" s="10"/>
    </row>
    <row r="6" spans="1:26" ht="12" customHeight="1" thickBot="1">
      <c r="A6" s="127"/>
      <c r="B6" s="127"/>
      <c r="C6" s="127"/>
      <c r="D6" s="127"/>
      <c r="E6" s="127"/>
      <c r="F6" s="127"/>
      <c r="G6" s="127"/>
      <c r="H6" s="215" t="s">
        <v>28</v>
      </c>
      <c r="I6" s="216"/>
      <c r="J6" s="216"/>
      <c r="K6" s="216"/>
      <c r="L6" s="216"/>
      <c r="M6" s="216"/>
      <c r="N6" s="217"/>
      <c r="O6" s="127"/>
      <c r="P6" s="128"/>
      <c r="T6" s="90"/>
    </row>
    <row r="7" spans="1:26" ht="12" customHeight="1" thickBot="1">
      <c r="A7" s="130" t="s">
        <v>12</v>
      </c>
      <c r="B7" s="140" t="s">
        <v>1</v>
      </c>
      <c r="C7" s="132" t="s">
        <v>2</v>
      </c>
      <c r="D7" s="133" t="s">
        <v>3</v>
      </c>
      <c r="E7" s="133" t="s">
        <v>4</v>
      </c>
      <c r="F7" s="133" t="s">
        <v>18</v>
      </c>
      <c r="G7" s="133" t="s">
        <v>5</v>
      </c>
      <c r="H7" s="134" t="s">
        <v>13</v>
      </c>
      <c r="I7" s="134" t="s">
        <v>15</v>
      </c>
      <c r="J7" s="134" t="s">
        <v>16</v>
      </c>
      <c r="K7" s="135" t="s">
        <v>22</v>
      </c>
      <c r="L7" s="134" t="s">
        <v>17</v>
      </c>
      <c r="M7" s="134" t="s">
        <v>29</v>
      </c>
      <c r="N7" s="134" t="s">
        <v>30</v>
      </c>
      <c r="O7" s="136" t="s">
        <v>25</v>
      </c>
      <c r="P7" s="137" t="s">
        <v>14</v>
      </c>
      <c r="T7" s="90"/>
    </row>
    <row r="8" spans="1:26" ht="21" customHeight="1">
      <c r="A8" s="166">
        <v>1</v>
      </c>
      <c r="B8" s="80" t="s">
        <v>133</v>
      </c>
      <c r="C8" s="81" t="s">
        <v>134</v>
      </c>
      <c r="D8" s="141">
        <v>32722</v>
      </c>
      <c r="E8" s="142" t="s">
        <v>34</v>
      </c>
      <c r="F8" s="142" t="s">
        <v>35</v>
      </c>
      <c r="G8" s="142" t="s">
        <v>135</v>
      </c>
      <c r="H8" s="92" t="s">
        <v>365</v>
      </c>
      <c r="I8" s="92" t="s">
        <v>365</v>
      </c>
      <c r="J8" s="92">
        <v>7.34</v>
      </c>
      <c r="K8" s="92"/>
      <c r="L8" s="92" t="s">
        <v>365</v>
      </c>
      <c r="M8" s="92" t="s">
        <v>365</v>
      </c>
      <c r="N8" s="92" t="s">
        <v>365</v>
      </c>
      <c r="O8" s="210">
        <f t="shared" ref="O8:O19" si="0">MAX(H8:J8,L8:N8)</f>
        <v>7.34</v>
      </c>
      <c r="P8" s="129" t="str">
        <f t="shared" ref="P8:P19" si="1">IF(ISBLANK(O8),"",IF(O8&lt;4,"",IF(O8&gt;=8.05,"TSM",IF(O8&gt;=7.65,"SM",IF(O8&gt;=7.2,"KSM",IF(O8&gt;=6.7,"I A",IF(O8&gt;=6.2,"II A",IF(O8&gt;=5.6,"III A",IF(O8&gt;=5,"I JA",IF(O8&gt;=4.45,"II JA",IF(O8&gt;=4,"III JA")))))))))))</f>
        <v>KSM</v>
      </c>
    </row>
    <row r="9" spans="1:26" ht="21" customHeight="1">
      <c r="A9" s="166">
        <v>2</v>
      </c>
      <c r="B9" s="80" t="s">
        <v>83</v>
      </c>
      <c r="C9" s="81" t="s">
        <v>84</v>
      </c>
      <c r="D9" s="141">
        <v>36783</v>
      </c>
      <c r="E9" s="142" t="s">
        <v>85</v>
      </c>
      <c r="F9" s="142" t="s">
        <v>86</v>
      </c>
      <c r="G9" s="142" t="s">
        <v>87</v>
      </c>
      <c r="H9" s="92" t="s">
        <v>365</v>
      </c>
      <c r="I9" s="92">
        <v>7.15</v>
      </c>
      <c r="J9" s="92">
        <v>7.2</v>
      </c>
      <c r="K9" s="92"/>
      <c r="L9" s="92" t="s">
        <v>365</v>
      </c>
      <c r="M9" s="92" t="s">
        <v>365</v>
      </c>
      <c r="N9" s="92" t="s">
        <v>365</v>
      </c>
      <c r="O9" s="210">
        <f t="shared" si="0"/>
        <v>7.2</v>
      </c>
      <c r="P9" s="91" t="str">
        <f t="shared" si="1"/>
        <v>KSM</v>
      </c>
    </row>
    <row r="10" spans="1:26" ht="21" customHeight="1">
      <c r="A10" s="166">
        <v>3</v>
      </c>
      <c r="B10" s="80" t="s">
        <v>286</v>
      </c>
      <c r="C10" s="81" t="s">
        <v>287</v>
      </c>
      <c r="D10" s="141">
        <v>35130</v>
      </c>
      <c r="E10" s="142" t="s">
        <v>288</v>
      </c>
      <c r="F10" s="142" t="s">
        <v>289</v>
      </c>
      <c r="G10" s="142" t="s">
        <v>334</v>
      </c>
      <c r="H10" s="92">
        <v>7.08</v>
      </c>
      <c r="I10" s="92">
        <v>6.84</v>
      </c>
      <c r="J10" s="92">
        <v>7.14</v>
      </c>
      <c r="K10" s="92"/>
      <c r="L10" s="92">
        <v>6.88</v>
      </c>
      <c r="M10" s="92" t="s">
        <v>35</v>
      </c>
      <c r="N10" s="92">
        <v>6.96</v>
      </c>
      <c r="O10" s="210">
        <f t="shared" si="0"/>
        <v>7.14</v>
      </c>
      <c r="P10" s="91" t="str">
        <f t="shared" si="1"/>
        <v>I A</v>
      </c>
    </row>
    <row r="11" spans="1:26" ht="21" customHeight="1">
      <c r="A11" s="166">
        <v>4</v>
      </c>
      <c r="B11" s="80" t="s">
        <v>208</v>
      </c>
      <c r="C11" s="81" t="s">
        <v>209</v>
      </c>
      <c r="D11" s="141">
        <v>35596</v>
      </c>
      <c r="E11" s="142" t="s">
        <v>36</v>
      </c>
      <c r="F11" s="142" t="s">
        <v>35</v>
      </c>
      <c r="G11" s="142" t="s">
        <v>210</v>
      </c>
      <c r="H11" s="92">
        <v>6.88</v>
      </c>
      <c r="I11" s="92">
        <v>6.74</v>
      </c>
      <c r="J11" s="92" t="s">
        <v>365</v>
      </c>
      <c r="K11" s="92"/>
      <c r="L11" s="92">
        <v>7.02</v>
      </c>
      <c r="M11" s="92">
        <v>6.95</v>
      </c>
      <c r="N11" s="92">
        <v>7.03</v>
      </c>
      <c r="O11" s="210">
        <f t="shared" si="0"/>
        <v>7.03</v>
      </c>
      <c r="P11" s="91" t="str">
        <f t="shared" si="1"/>
        <v>I A</v>
      </c>
    </row>
    <row r="12" spans="1:26" ht="21" customHeight="1">
      <c r="A12" s="166">
        <v>5</v>
      </c>
      <c r="B12" s="80" t="s">
        <v>190</v>
      </c>
      <c r="C12" s="81" t="s">
        <v>191</v>
      </c>
      <c r="D12" s="141">
        <v>37257</v>
      </c>
      <c r="E12" s="142" t="s">
        <v>34</v>
      </c>
      <c r="F12" s="142" t="s">
        <v>63</v>
      </c>
      <c r="G12" s="142" t="s">
        <v>192</v>
      </c>
      <c r="H12" s="92">
        <v>5.28</v>
      </c>
      <c r="I12" s="92" t="s">
        <v>365</v>
      </c>
      <c r="J12" s="92">
        <v>6.94</v>
      </c>
      <c r="K12" s="92"/>
      <c r="L12" s="92">
        <v>6.89</v>
      </c>
      <c r="M12" s="92" t="s">
        <v>365</v>
      </c>
      <c r="N12" s="92" t="s">
        <v>365</v>
      </c>
      <c r="O12" s="210">
        <f t="shared" si="0"/>
        <v>6.94</v>
      </c>
      <c r="P12" s="91" t="str">
        <f t="shared" si="1"/>
        <v>I A</v>
      </c>
    </row>
    <row r="13" spans="1:26" ht="21" customHeight="1">
      <c r="A13" s="166">
        <v>6</v>
      </c>
      <c r="B13" s="80" t="s">
        <v>40</v>
      </c>
      <c r="C13" s="81" t="s">
        <v>136</v>
      </c>
      <c r="D13" s="141">
        <v>36175</v>
      </c>
      <c r="E13" s="142" t="s">
        <v>137</v>
      </c>
      <c r="F13" s="142" t="s">
        <v>35</v>
      </c>
      <c r="G13" s="142" t="s">
        <v>138</v>
      </c>
      <c r="H13" s="92">
        <v>6.21</v>
      </c>
      <c r="I13" s="92" t="s">
        <v>365</v>
      </c>
      <c r="J13" s="92">
        <v>6.53</v>
      </c>
      <c r="K13" s="92"/>
      <c r="L13" s="92">
        <v>6.64</v>
      </c>
      <c r="M13" s="92">
        <v>6.64</v>
      </c>
      <c r="N13" s="92" t="s">
        <v>365</v>
      </c>
      <c r="O13" s="210">
        <f t="shared" si="0"/>
        <v>6.64</v>
      </c>
      <c r="P13" s="91" t="str">
        <f t="shared" si="1"/>
        <v>II A</v>
      </c>
    </row>
    <row r="14" spans="1:26" ht="21" customHeight="1">
      <c r="A14" s="166">
        <v>7</v>
      </c>
      <c r="B14" s="80" t="s">
        <v>218</v>
      </c>
      <c r="C14" s="81" t="s">
        <v>219</v>
      </c>
      <c r="D14" s="141">
        <v>36311</v>
      </c>
      <c r="E14" s="142" t="s">
        <v>36</v>
      </c>
      <c r="F14" s="142" t="s">
        <v>35</v>
      </c>
      <c r="G14" s="142" t="s">
        <v>220</v>
      </c>
      <c r="H14" s="92">
        <v>6.52</v>
      </c>
      <c r="I14" s="92" t="s">
        <v>365</v>
      </c>
      <c r="J14" s="92" t="s">
        <v>365</v>
      </c>
      <c r="K14" s="92"/>
      <c r="L14" s="92" t="s">
        <v>365</v>
      </c>
      <c r="M14" s="92" t="s">
        <v>365</v>
      </c>
      <c r="N14" s="92" t="s">
        <v>365</v>
      </c>
      <c r="O14" s="210">
        <f t="shared" si="0"/>
        <v>6.52</v>
      </c>
      <c r="P14" s="91" t="str">
        <f t="shared" si="1"/>
        <v>II A</v>
      </c>
    </row>
    <row r="15" spans="1:26" ht="21" customHeight="1">
      <c r="A15" s="166">
        <v>8</v>
      </c>
      <c r="B15" s="80" t="s">
        <v>41</v>
      </c>
      <c r="C15" s="81" t="s">
        <v>102</v>
      </c>
      <c r="D15" s="141">
        <v>38096</v>
      </c>
      <c r="E15" s="142" t="s">
        <v>34</v>
      </c>
      <c r="F15" s="142" t="s">
        <v>63</v>
      </c>
      <c r="G15" s="142" t="s">
        <v>103</v>
      </c>
      <c r="H15" s="92">
        <v>6.19</v>
      </c>
      <c r="I15" s="92">
        <v>6.23</v>
      </c>
      <c r="J15" s="92">
        <v>6.22</v>
      </c>
      <c r="K15" s="92"/>
      <c r="L15" s="92">
        <v>6.3</v>
      </c>
      <c r="M15" s="92" t="s">
        <v>365</v>
      </c>
      <c r="N15" s="92">
        <v>6.38</v>
      </c>
      <c r="O15" s="210">
        <f t="shared" si="0"/>
        <v>6.38</v>
      </c>
      <c r="P15" s="91" t="str">
        <f t="shared" si="1"/>
        <v>II A</v>
      </c>
    </row>
    <row r="16" spans="1:26" ht="21" customHeight="1">
      <c r="A16" s="166">
        <v>9</v>
      </c>
      <c r="B16" s="80" t="s">
        <v>262</v>
      </c>
      <c r="C16" s="81" t="s">
        <v>263</v>
      </c>
      <c r="D16" s="141">
        <v>39790</v>
      </c>
      <c r="E16" s="142" t="s">
        <v>34</v>
      </c>
      <c r="F16" s="142" t="s">
        <v>63</v>
      </c>
      <c r="G16" s="142" t="s">
        <v>244</v>
      </c>
      <c r="H16" s="92" t="s">
        <v>365</v>
      </c>
      <c r="I16" s="92">
        <v>5.94</v>
      </c>
      <c r="J16" s="92">
        <v>6.08</v>
      </c>
      <c r="K16" s="92"/>
      <c r="L16" s="92"/>
      <c r="M16" s="92"/>
      <c r="N16" s="92"/>
      <c r="O16" s="210">
        <f t="shared" si="0"/>
        <v>6.08</v>
      </c>
      <c r="P16" s="91" t="str">
        <f t="shared" si="1"/>
        <v>III A</v>
      </c>
    </row>
    <row r="17" spans="1:16" ht="21" customHeight="1">
      <c r="A17" s="166">
        <v>10</v>
      </c>
      <c r="B17" s="80" t="s">
        <v>133</v>
      </c>
      <c r="C17" s="81" t="s">
        <v>181</v>
      </c>
      <c r="D17" s="141">
        <v>37691</v>
      </c>
      <c r="E17" s="142" t="s">
        <v>34</v>
      </c>
      <c r="F17" s="142" t="s">
        <v>63</v>
      </c>
      <c r="G17" s="142" t="s">
        <v>182</v>
      </c>
      <c r="H17" s="92">
        <v>5.72</v>
      </c>
      <c r="I17" s="92">
        <v>5.75</v>
      </c>
      <c r="J17" s="92">
        <v>5.91</v>
      </c>
      <c r="K17" s="92"/>
      <c r="L17" s="92"/>
      <c r="M17" s="92"/>
      <c r="N17" s="92"/>
      <c r="O17" s="210">
        <f t="shared" si="0"/>
        <v>5.91</v>
      </c>
      <c r="P17" s="91" t="str">
        <f t="shared" si="1"/>
        <v>III A</v>
      </c>
    </row>
    <row r="18" spans="1:16" ht="21" customHeight="1">
      <c r="A18" s="166">
        <v>11</v>
      </c>
      <c r="B18" s="80" t="s">
        <v>144</v>
      </c>
      <c r="C18" s="81" t="s">
        <v>145</v>
      </c>
      <c r="D18" s="141">
        <v>39167</v>
      </c>
      <c r="E18" s="142" t="s">
        <v>34</v>
      </c>
      <c r="F18" s="142" t="s">
        <v>63</v>
      </c>
      <c r="G18" s="142" t="s">
        <v>146</v>
      </c>
      <c r="H18" s="92">
        <v>5.23</v>
      </c>
      <c r="I18" s="92">
        <v>4.13</v>
      </c>
      <c r="J18" s="92">
        <v>5.53</v>
      </c>
      <c r="K18" s="92"/>
      <c r="L18" s="92"/>
      <c r="M18" s="92"/>
      <c r="N18" s="92"/>
      <c r="O18" s="210">
        <f t="shared" si="0"/>
        <v>5.53</v>
      </c>
      <c r="P18" s="91" t="str">
        <f t="shared" si="1"/>
        <v>I JA</v>
      </c>
    </row>
    <row r="19" spans="1:16" ht="21" customHeight="1">
      <c r="A19" s="166">
        <v>12</v>
      </c>
      <c r="B19" s="80" t="s">
        <v>47</v>
      </c>
      <c r="C19" s="81" t="s">
        <v>230</v>
      </c>
      <c r="D19" s="141">
        <v>38853</v>
      </c>
      <c r="E19" s="142" t="s">
        <v>34</v>
      </c>
      <c r="F19" s="142" t="s">
        <v>63</v>
      </c>
      <c r="G19" s="142" t="s">
        <v>222</v>
      </c>
      <c r="H19" s="92" t="s">
        <v>365</v>
      </c>
      <c r="I19" s="92">
        <v>5.31</v>
      </c>
      <c r="J19" s="92" t="s">
        <v>365</v>
      </c>
      <c r="K19" s="92"/>
      <c r="L19" s="92"/>
      <c r="M19" s="92"/>
      <c r="N19" s="92"/>
      <c r="O19" s="210">
        <f t="shared" si="0"/>
        <v>5.31</v>
      </c>
      <c r="P19" s="91" t="str">
        <f t="shared" si="1"/>
        <v>I JA</v>
      </c>
    </row>
    <row r="20" spans="1:16" ht="12" customHeight="1">
      <c r="A20" s="170"/>
    </row>
    <row r="21" spans="1:16" ht="12" customHeight="1"/>
    <row r="22" spans="1:16" ht="12" customHeight="1"/>
    <row r="23" spans="1:16" ht="12" customHeight="1"/>
    <row r="24" spans="1:16" ht="12" customHeight="1"/>
    <row r="25" spans="1:16" ht="12" customHeight="1"/>
    <row r="26" spans="1:16" ht="12" customHeight="1"/>
    <row r="27" spans="1:16" ht="12" customHeight="1"/>
    <row r="28" spans="1:16" ht="12" customHeight="1"/>
    <row r="29" spans="1:16" ht="12" customHeight="1"/>
    <row r="30" spans="1:16" ht="12" customHeight="1"/>
    <row r="31" spans="1:16" ht="12" customHeight="1"/>
    <row r="32" spans="1:16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</sheetData>
  <sortState ref="A7:Z18">
    <sortCondition descending="1" ref="O7:O18"/>
  </sortState>
  <mergeCells count="1">
    <mergeCell ref="H6:N6"/>
  </mergeCells>
  <pageMargins left="0.69" right="0.75" top="1" bottom="0.81" header="0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9"/>
  <sheetViews>
    <sheetView workbookViewId="0">
      <selection activeCell="A15" sqref="A15"/>
    </sheetView>
  </sheetViews>
  <sheetFormatPr defaultColWidth="14.44140625" defaultRowHeight="15" customHeight="1"/>
  <cols>
    <col min="1" max="1" width="4.44140625" customWidth="1"/>
    <col min="2" max="2" width="9.33203125" customWidth="1"/>
    <col min="3" max="3" width="12.6640625" customWidth="1"/>
    <col min="4" max="4" width="10.33203125" bestFit="1" customWidth="1"/>
    <col min="5" max="5" width="8.109375" customWidth="1"/>
    <col min="6" max="6" width="8" bestFit="1" customWidth="1"/>
    <col min="7" max="7" width="24.44140625" bestFit="1" customWidth="1"/>
    <col min="8" max="10" width="6.109375" customWidth="1"/>
    <col min="11" max="11" width="4.21875" hidden="1" customWidth="1"/>
    <col min="12" max="14" width="6.109375" customWidth="1"/>
    <col min="15" max="15" width="8.44140625" customWidth="1"/>
    <col min="16" max="16" width="4.77734375" bestFit="1" customWidth="1"/>
    <col min="17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343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6.5" customHeight="1">
      <c r="A3" s="83"/>
      <c r="B3" s="34"/>
      <c r="C3" s="35"/>
      <c r="D3" s="36"/>
      <c r="E3" s="37"/>
      <c r="F3" s="37"/>
      <c r="G3" s="37"/>
      <c r="H3" s="73"/>
      <c r="I3" s="73"/>
      <c r="J3" s="73"/>
      <c r="K3" s="94"/>
      <c r="L3" s="73"/>
      <c r="M3" s="73"/>
      <c r="N3" s="73"/>
      <c r="O3" s="84"/>
      <c r="P3" s="95"/>
    </row>
    <row r="4" spans="1:26" ht="12" customHeight="1">
      <c r="A4" s="10"/>
      <c r="B4" s="10"/>
      <c r="C4" s="12" t="s">
        <v>31</v>
      </c>
      <c r="D4" s="12" t="s">
        <v>332</v>
      </c>
      <c r="G4" s="12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" customHeight="1">
      <c r="A5" s="10"/>
      <c r="B5" s="10"/>
      <c r="C5" s="12"/>
      <c r="D5" s="12"/>
      <c r="E5" s="12"/>
      <c r="F5" s="211" t="s">
        <v>371</v>
      </c>
      <c r="G5" s="116" t="s">
        <v>381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2" customHeight="1" thickBot="1">
      <c r="A6" s="127"/>
      <c r="B6" s="127"/>
      <c r="C6" s="127"/>
      <c r="D6" s="127"/>
      <c r="E6" s="127"/>
      <c r="F6" s="127"/>
      <c r="G6" s="127"/>
      <c r="H6" s="215" t="s">
        <v>28</v>
      </c>
      <c r="I6" s="216"/>
      <c r="J6" s="216"/>
      <c r="K6" s="216"/>
      <c r="L6" s="216"/>
      <c r="M6" s="216"/>
      <c r="N6" s="217"/>
      <c r="O6" s="127"/>
      <c r="P6" s="127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" customHeight="1" thickBot="1">
      <c r="A7" s="130" t="s">
        <v>12</v>
      </c>
      <c r="B7" s="140" t="s">
        <v>1</v>
      </c>
      <c r="C7" s="132" t="s">
        <v>2</v>
      </c>
      <c r="D7" s="133" t="s">
        <v>3</v>
      </c>
      <c r="E7" s="133" t="s">
        <v>4</v>
      </c>
      <c r="F7" s="133" t="s">
        <v>18</v>
      </c>
      <c r="G7" s="133" t="s">
        <v>5</v>
      </c>
      <c r="H7" s="134" t="s">
        <v>13</v>
      </c>
      <c r="I7" s="134" t="s">
        <v>15</v>
      </c>
      <c r="J7" s="134" t="s">
        <v>16</v>
      </c>
      <c r="K7" s="136" t="s">
        <v>22</v>
      </c>
      <c r="L7" s="134" t="s">
        <v>17</v>
      </c>
      <c r="M7" s="134" t="s">
        <v>29</v>
      </c>
      <c r="N7" s="134" t="s">
        <v>30</v>
      </c>
      <c r="O7" s="136" t="s">
        <v>25</v>
      </c>
      <c r="P7" s="137" t="s">
        <v>14</v>
      </c>
    </row>
    <row r="8" spans="1:26" ht="20.55" customHeight="1">
      <c r="A8" s="166">
        <v>1</v>
      </c>
      <c r="B8" s="80" t="s">
        <v>173</v>
      </c>
      <c r="C8" s="81" t="s">
        <v>174</v>
      </c>
      <c r="D8" s="141">
        <v>38624</v>
      </c>
      <c r="E8" s="142" t="s">
        <v>34</v>
      </c>
      <c r="F8" s="142" t="s">
        <v>63</v>
      </c>
      <c r="G8" s="142" t="s">
        <v>163</v>
      </c>
      <c r="H8" s="143" t="s">
        <v>365</v>
      </c>
      <c r="I8" s="143" t="s">
        <v>365</v>
      </c>
      <c r="J8" s="143" t="s">
        <v>365</v>
      </c>
      <c r="K8" s="144"/>
      <c r="L8" s="143" t="s">
        <v>365</v>
      </c>
      <c r="M8" s="143">
        <v>11.76</v>
      </c>
      <c r="N8" s="143" t="s">
        <v>365</v>
      </c>
      <c r="O8" s="210">
        <f>MAX(H8:J8,L8:N8)</f>
        <v>11.76</v>
      </c>
      <c r="P8" s="129" t="str">
        <f>IF(ISBLANK(O8),"",IF(O8&lt;8.5,"",IF(O8&gt;=14,"TSM",IF(O8&gt;=13.45,"SM",IF(O8&gt;=12.8,"KSM",IF(O8&gt;=12,"I A",IF(O8&gt;=11.2,"II A",IF(O8&gt;=10.4,"III A",IF(O8&gt;=9.65,"I JA",IF(O8&gt;=9,"II JA",IF(O8&gt;=8.5,"III JA")))))))))))</f>
        <v>II A</v>
      </c>
    </row>
    <row r="9" spans="1:26" ht="20.55" customHeight="1">
      <c r="A9" s="166"/>
      <c r="B9" s="80" t="s">
        <v>171</v>
      </c>
      <c r="C9" s="81" t="s">
        <v>172</v>
      </c>
      <c r="D9" s="141">
        <v>38003</v>
      </c>
      <c r="E9" s="142" t="s">
        <v>34</v>
      </c>
      <c r="F9" s="142" t="s">
        <v>63</v>
      </c>
      <c r="G9" s="142" t="s">
        <v>163</v>
      </c>
      <c r="H9" s="96" t="s">
        <v>365</v>
      </c>
      <c r="I9" s="96" t="s">
        <v>365</v>
      </c>
      <c r="J9" s="96" t="s">
        <v>365</v>
      </c>
      <c r="K9" s="93"/>
      <c r="L9" s="96" t="s">
        <v>365</v>
      </c>
      <c r="M9" s="96" t="s">
        <v>365</v>
      </c>
      <c r="N9" s="96" t="s">
        <v>365</v>
      </c>
      <c r="O9" s="210" t="s">
        <v>393</v>
      </c>
      <c r="P9" s="91"/>
    </row>
    <row r="10" spans="1:26" ht="20.55" customHeight="1">
      <c r="A10" s="166"/>
      <c r="B10" s="80" t="s">
        <v>56</v>
      </c>
      <c r="C10" s="81" t="s">
        <v>198</v>
      </c>
      <c r="D10" s="141">
        <v>38590</v>
      </c>
      <c r="E10" s="142" t="s">
        <v>34</v>
      </c>
      <c r="F10" s="142" t="s">
        <v>63</v>
      </c>
      <c r="G10" s="142" t="s">
        <v>199</v>
      </c>
      <c r="H10" s="82"/>
      <c r="I10" s="82"/>
      <c r="J10" s="82"/>
      <c r="K10" s="93"/>
      <c r="L10" s="82"/>
      <c r="M10" s="82"/>
      <c r="N10" s="82"/>
      <c r="O10" s="210" t="s">
        <v>361</v>
      </c>
      <c r="P10" s="91"/>
    </row>
    <row r="11" spans="1:26" ht="20.55" customHeight="1">
      <c r="A11" s="166"/>
      <c r="B11" s="80" t="s">
        <v>168</v>
      </c>
      <c r="C11" s="81" t="s">
        <v>169</v>
      </c>
      <c r="D11" s="141">
        <v>38049</v>
      </c>
      <c r="E11" s="142" t="s">
        <v>34</v>
      </c>
      <c r="F11" s="142" t="s">
        <v>63</v>
      </c>
      <c r="G11" s="142" t="s">
        <v>170</v>
      </c>
      <c r="H11" s="96"/>
      <c r="I11" s="96"/>
      <c r="J11" s="96"/>
      <c r="K11" s="93"/>
      <c r="L11" s="96"/>
      <c r="M11" s="96"/>
      <c r="N11" s="96"/>
      <c r="O11" s="210" t="s">
        <v>361</v>
      </c>
      <c r="P11" s="91"/>
    </row>
    <row r="12" spans="1:26" ht="20.55" customHeight="1">
      <c r="A12" s="166"/>
      <c r="B12" s="80" t="s">
        <v>50</v>
      </c>
      <c r="C12" s="81" t="s">
        <v>196</v>
      </c>
      <c r="D12" s="141">
        <v>37417</v>
      </c>
      <c r="E12" s="142" t="s">
        <v>34</v>
      </c>
      <c r="F12" s="142" t="s">
        <v>63</v>
      </c>
      <c r="G12" s="142" t="s">
        <v>197</v>
      </c>
      <c r="H12" s="96"/>
      <c r="I12" s="96"/>
      <c r="J12" s="96"/>
      <c r="K12" s="93"/>
      <c r="L12" s="96"/>
      <c r="M12" s="96"/>
      <c r="N12" s="96"/>
      <c r="O12" s="210" t="s">
        <v>361</v>
      </c>
      <c r="P12" s="91"/>
    </row>
    <row r="13" spans="1:26" ht="20.55" customHeight="1">
      <c r="A13" s="166"/>
      <c r="B13" s="80" t="s">
        <v>201</v>
      </c>
      <c r="C13" s="81" t="s">
        <v>202</v>
      </c>
      <c r="D13" s="141">
        <v>38965</v>
      </c>
      <c r="E13" s="142" t="s">
        <v>34</v>
      </c>
      <c r="F13" s="142" t="s">
        <v>63</v>
      </c>
      <c r="G13" s="142" t="s">
        <v>200</v>
      </c>
      <c r="H13" s="96"/>
      <c r="I13" s="96"/>
      <c r="J13" s="96"/>
      <c r="K13" s="93"/>
      <c r="L13" s="96"/>
      <c r="M13" s="96"/>
      <c r="N13" s="96"/>
      <c r="O13" s="210" t="s">
        <v>361</v>
      </c>
      <c r="P13" s="91"/>
    </row>
    <row r="14" spans="1:26" ht="16.5" customHeight="1">
      <c r="A14" s="83"/>
      <c r="B14" s="34"/>
      <c r="C14" s="35"/>
      <c r="D14" s="44"/>
      <c r="E14" s="37"/>
      <c r="F14" s="37"/>
      <c r="G14" s="37"/>
      <c r="H14" s="73"/>
      <c r="I14" s="73"/>
      <c r="J14" s="73"/>
      <c r="K14" s="94"/>
      <c r="L14" s="73"/>
      <c r="M14" s="73"/>
      <c r="N14" s="73"/>
      <c r="O14" s="84"/>
      <c r="P14" s="97"/>
    </row>
    <row r="15" spans="1:26" ht="12" customHeight="1">
      <c r="A15" s="10"/>
      <c r="B15" s="10"/>
      <c r="C15" s="12" t="s">
        <v>31</v>
      </c>
      <c r="D15" s="12" t="s">
        <v>33</v>
      </c>
      <c r="G15" s="12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2" customHeight="1">
      <c r="A16" s="10"/>
      <c r="B16" s="10"/>
      <c r="C16" s="12"/>
      <c r="D16" s="12"/>
      <c r="E16" s="12"/>
      <c r="F16" s="211" t="s">
        <v>371</v>
      </c>
      <c r="G16" s="116" t="s">
        <v>377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2" customHeight="1" thickBot="1">
      <c r="A17" s="127"/>
      <c r="B17" s="127"/>
      <c r="C17" s="127"/>
      <c r="D17" s="127"/>
      <c r="E17" s="127"/>
      <c r="F17" s="127"/>
      <c r="G17" s="127"/>
      <c r="H17" s="215" t="s">
        <v>28</v>
      </c>
      <c r="I17" s="216"/>
      <c r="J17" s="216"/>
      <c r="K17" s="216"/>
      <c r="L17" s="216"/>
      <c r="M17" s="216"/>
      <c r="N17" s="217"/>
      <c r="O17" s="127"/>
      <c r="P17" s="127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" customHeight="1" thickBot="1">
      <c r="A18" s="130" t="s">
        <v>12</v>
      </c>
      <c r="B18" s="140" t="s">
        <v>1</v>
      </c>
      <c r="C18" s="132" t="s">
        <v>2</v>
      </c>
      <c r="D18" s="133" t="s">
        <v>3</v>
      </c>
      <c r="E18" s="133" t="s">
        <v>4</v>
      </c>
      <c r="F18" s="133" t="s">
        <v>18</v>
      </c>
      <c r="G18" s="133" t="s">
        <v>5</v>
      </c>
      <c r="H18" s="134" t="s">
        <v>13</v>
      </c>
      <c r="I18" s="134" t="s">
        <v>15</v>
      </c>
      <c r="J18" s="134" t="s">
        <v>16</v>
      </c>
      <c r="K18" s="136" t="s">
        <v>22</v>
      </c>
      <c r="L18" s="134" t="s">
        <v>17</v>
      </c>
      <c r="M18" s="134" t="s">
        <v>29</v>
      </c>
      <c r="N18" s="134" t="s">
        <v>30</v>
      </c>
      <c r="O18" s="136" t="s">
        <v>25</v>
      </c>
      <c r="P18" s="137" t="s">
        <v>14</v>
      </c>
    </row>
    <row r="19" spans="1:26" ht="21" customHeight="1">
      <c r="A19" s="166">
        <v>1</v>
      </c>
      <c r="B19" s="80" t="s">
        <v>130</v>
      </c>
      <c r="C19" s="81" t="s">
        <v>164</v>
      </c>
      <c r="D19" s="141">
        <v>38268</v>
      </c>
      <c r="E19" s="142" t="s">
        <v>34</v>
      </c>
      <c r="F19" s="142" t="s">
        <v>63</v>
      </c>
      <c r="G19" s="142" t="s">
        <v>335</v>
      </c>
      <c r="H19" s="143" t="s">
        <v>365</v>
      </c>
      <c r="I19" s="143" t="s">
        <v>365</v>
      </c>
      <c r="J19" s="143">
        <v>13.55</v>
      </c>
      <c r="K19" s="144"/>
      <c r="L19" s="143">
        <v>11.96</v>
      </c>
      <c r="M19" s="143" t="s">
        <v>365</v>
      </c>
      <c r="N19" s="143">
        <v>13.84</v>
      </c>
      <c r="O19" s="210">
        <f t="shared" ref="O19" si="0">MAX(H19:J19,L19:N19)</f>
        <v>13.84</v>
      </c>
      <c r="P19" s="129" t="str">
        <f>IF(ISBLANK(O19),"",IF(O19&lt;9.7,"",IF(O19&gt;=15.2,"KSM",IF(O19&gt;=14.2,"I A",IF(O19&gt;=13.2,"II A",IF(O19&gt;=12.2,"III A",IF(O19&gt;=11.2,"I JA",IF(O19&gt;=10.3,"II JA",IF(O19&gt;=9.7,"III JA")))))))))</f>
        <v>II A</v>
      </c>
    </row>
    <row r="20" spans="1:26" ht="21" customHeight="1">
      <c r="A20" s="166"/>
      <c r="B20" s="80" t="s">
        <v>193</v>
      </c>
      <c r="C20" s="81" t="s">
        <v>194</v>
      </c>
      <c r="D20" s="141">
        <v>37691</v>
      </c>
      <c r="E20" s="142" t="s">
        <v>34</v>
      </c>
      <c r="F20" s="142" t="s">
        <v>63</v>
      </c>
      <c r="G20" s="142" t="s">
        <v>195</v>
      </c>
      <c r="H20" s="143"/>
      <c r="I20" s="143"/>
      <c r="J20" s="143"/>
      <c r="K20" s="144"/>
      <c r="L20" s="143"/>
      <c r="M20" s="143"/>
      <c r="N20" s="143"/>
      <c r="O20" s="210" t="s">
        <v>361</v>
      </c>
      <c r="P20" s="129"/>
    </row>
    <row r="21" spans="1:26" ht="12" customHeight="1">
      <c r="O21" s="98"/>
    </row>
    <row r="22" spans="1:26" ht="12" customHeight="1">
      <c r="O22" s="98"/>
    </row>
    <row r="23" spans="1:26" ht="12" customHeight="1">
      <c r="O23" s="98"/>
    </row>
    <row r="24" spans="1:26" ht="12" customHeight="1">
      <c r="O24" s="98"/>
    </row>
    <row r="25" spans="1:26" ht="12" customHeight="1">
      <c r="O25" s="98"/>
    </row>
    <row r="26" spans="1:26" ht="12" customHeight="1">
      <c r="O26" s="98"/>
    </row>
    <row r="27" spans="1:26" ht="12" customHeight="1">
      <c r="O27" s="98"/>
    </row>
    <row r="28" spans="1:26" ht="12" customHeight="1">
      <c r="O28" s="98"/>
    </row>
    <row r="29" spans="1:26" ht="12" customHeight="1">
      <c r="O29" s="98"/>
    </row>
    <row r="30" spans="1:26" ht="12" customHeight="1">
      <c r="O30" s="98"/>
    </row>
    <row r="31" spans="1:26" ht="12" customHeight="1">
      <c r="O31" s="98"/>
    </row>
    <row r="32" spans="1:26" ht="12" customHeight="1">
      <c r="O32" s="98"/>
    </row>
    <row r="33" spans="15:15" ht="12" customHeight="1">
      <c r="O33" s="98"/>
    </row>
    <row r="34" spans="15:15" ht="12" customHeight="1">
      <c r="O34" s="98"/>
    </row>
    <row r="35" spans="15:15" ht="12" customHeight="1">
      <c r="O35" s="98"/>
    </row>
    <row r="36" spans="15:15" ht="12" customHeight="1">
      <c r="O36" s="98"/>
    </row>
    <row r="37" spans="15:15" ht="12" customHeight="1">
      <c r="O37" s="98"/>
    </row>
    <row r="38" spans="15:15" ht="12" customHeight="1">
      <c r="O38" s="98"/>
    </row>
    <row r="39" spans="15:15" ht="12" customHeight="1">
      <c r="O39" s="98"/>
    </row>
    <row r="40" spans="15:15" ht="12" customHeight="1">
      <c r="O40" s="98"/>
    </row>
    <row r="41" spans="15:15" ht="12" customHeight="1">
      <c r="O41" s="98"/>
    </row>
    <row r="42" spans="15:15" ht="12" customHeight="1">
      <c r="O42" s="98"/>
    </row>
    <row r="43" spans="15:15" ht="12" customHeight="1">
      <c r="O43" s="98"/>
    </row>
    <row r="44" spans="15:15" ht="12" customHeight="1">
      <c r="O44" s="98"/>
    </row>
    <row r="45" spans="15:15" ht="12" customHeight="1">
      <c r="O45" s="98"/>
    </row>
    <row r="46" spans="15:15" ht="12" customHeight="1">
      <c r="O46" s="98"/>
    </row>
    <row r="47" spans="15:15" ht="12" customHeight="1">
      <c r="O47" s="98"/>
    </row>
    <row r="48" spans="15:15" ht="12" customHeight="1">
      <c r="O48" s="98"/>
    </row>
    <row r="49" spans="15:15" ht="12" customHeight="1">
      <c r="O49" s="98"/>
    </row>
    <row r="50" spans="15:15" ht="12" customHeight="1">
      <c r="O50" s="98"/>
    </row>
    <row r="51" spans="15:15" ht="12" customHeight="1">
      <c r="O51" s="98"/>
    </row>
    <row r="52" spans="15:15" ht="12" customHeight="1">
      <c r="O52" s="98"/>
    </row>
    <row r="53" spans="15:15" ht="12" customHeight="1">
      <c r="O53" s="98"/>
    </row>
    <row r="54" spans="15:15" ht="12" customHeight="1">
      <c r="O54" s="98"/>
    </row>
    <row r="55" spans="15:15" ht="12" customHeight="1">
      <c r="O55" s="98"/>
    </row>
    <row r="56" spans="15:15" ht="12" customHeight="1">
      <c r="O56" s="98"/>
    </row>
    <row r="57" spans="15:15" ht="12" customHeight="1">
      <c r="O57" s="98"/>
    </row>
    <row r="58" spans="15:15" ht="12" customHeight="1">
      <c r="O58" s="98"/>
    </row>
    <row r="59" spans="15:15" ht="12" customHeight="1">
      <c r="O59" s="98"/>
    </row>
    <row r="60" spans="15:15" ht="12" customHeight="1">
      <c r="O60" s="98"/>
    </row>
    <row r="61" spans="15:15" ht="12" customHeight="1">
      <c r="O61" s="98"/>
    </row>
    <row r="62" spans="15:15" ht="12" customHeight="1">
      <c r="O62" s="98"/>
    </row>
    <row r="63" spans="15:15" ht="12" customHeight="1">
      <c r="O63" s="98"/>
    </row>
    <row r="64" spans="15:15" ht="12" customHeight="1">
      <c r="O64" s="98"/>
    </row>
    <row r="65" spans="15:15" ht="12" customHeight="1">
      <c r="O65" s="98"/>
    </row>
    <row r="66" spans="15:15" ht="12" customHeight="1">
      <c r="O66" s="98"/>
    </row>
    <row r="67" spans="15:15" ht="12" customHeight="1">
      <c r="O67" s="98"/>
    </row>
    <row r="68" spans="15:15" ht="12" customHeight="1">
      <c r="O68" s="98"/>
    </row>
    <row r="69" spans="15:15" ht="12" customHeight="1">
      <c r="O69" s="98"/>
    </row>
    <row r="70" spans="15:15" ht="12" customHeight="1">
      <c r="O70" s="98"/>
    </row>
    <row r="71" spans="15:15" ht="12" customHeight="1">
      <c r="O71" s="98"/>
    </row>
    <row r="72" spans="15:15" ht="12" customHeight="1">
      <c r="O72" s="98"/>
    </row>
    <row r="73" spans="15:15" ht="12" customHeight="1">
      <c r="O73" s="98"/>
    </row>
    <row r="74" spans="15:15" ht="12" customHeight="1">
      <c r="O74" s="98"/>
    </row>
    <row r="75" spans="15:15" ht="12" customHeight="1">
      <c r="O75" s="98"/>
    </row>
    <row r="76" spans="15:15" ht="12" customHeight="1">
      <c r="O76" s="98"/>
    </row>
    <row r="77" spans="15:15" ht="12" customHeight="1">
      <c r="O77" s="98"/>
    </row>
    <row r="78" spans="15:15" ht="12" customHeight="1">
      <c r="O78" s="98"/>
    </row>
    <row r="79" spans="15:15" ht="12" customHeight="1">
      <c r="O79" s="98"/>
    </row>
    <row r="80" spans="15:15" ht="12" customHeight="1">
      <c r="O80" s="98"/>
    </row>
    <row r="81" spans="15:15" ht="12" customHeight="1">
      <c r="O81" s="98"/>
    </row>
    <row r="82" spans="15:15" ht="12" customHeight="1">
      <c r="O82" s="98"/>
    </row>
    <row r="83" spans="15:15" ht="12" customHeight="1">
      <c r="O83" s="98"/>
    </row>
    <row r="84" spans="15:15" ht="12" customHeight="1">
      <c r="O84" s="98"/>
    </row>
    <row r="85" spans="15:15" ht="12" customHeight="1">
      <c r="O85" s="98"/>
    </row>
    <row r="86" spans="15:15" ht="12" customHeight="1">
      <c r="O86" s="98"/>
    </row>
    <row r="87" spans="15:15" ht="12" customHeight="1">
      <c r="O87" s="98"/>
    </row>
    <row r="88" spans="15:15" ht="12" customHeight="1">
      <c r="O88" s="98"/>
    </row>
    <row r="89" spans="15:15" ht="12" customHeight="1">
      <c r="O89" s="98"/>
    </row>
    <row r="90" spans="15:15" ht="12" customHeight="1">
      <c r="O90" s="98"/>
    </row>
    <row r="91" spans="15:15" ht="12" customHeight="1">
      <c r="O91" s="98"/>
    </row>
    <row r="92" spans="15:15" ht="12" customHeight="1">
      <c r="O92" s="98"/>
    </row>
    <row r="93" spans="15:15" ht="12" customHeight="1">
      <c r="O93" s="98"/>
    </row>
    <row r="94" spans="15:15" ht="12" customHeight="1">
      <c r="O94" s="98"/>
    </row>
    <row r="95" spans="15:15" ht="12" customHeight="1">
      <c r="O95" s="98"/>
    </row>
    <row r="96" spans="15:15" ht="12" customHeight="1">
      <c r="O96" s="98"/>
    </row>
    <row r="97" spans="15:15" ht="12" customHeight="1">
      <c r="O97" s="98"/>
    </row>
    <row r="98" spans="15:15" ht="12" customHeight="1">
      <c r="O98" s="98"/>
    </row>
    <row r="99" spans="15:15" ht="12" customHeight="1">
      <c r="O99" s="98"/>
    </row>
    <row r="100" spans="15:15" ht="12" customHeight="1">
      <c r="O100" s="98"/>
    </row>
    <row r="101" spans="15:15" ht="12" customHeight="1">
      <c r="O101" s="98"/>
    </row>
    <row r="102" spans="15:15" ht="12" customHeight="1">
      <c r="O102" s="98"/>
    </row>
    <row r="103" spans="15:15" ht="12" customHeight="1">
      <c r="O103" s="98"/>
    </row>
    <row r="104" spans="15:15" ht="12" customHeight="1">
      <c r="O104" s="98"/>
    </row>
    <row r="105" spans="15:15" ht="12" customHeight="1">
      <c r="O105" s="98"/>
    </row>
    <row r="106" spans="15:15" ht="12" customHeight="1">
      <c r="O106" s="98"/>
    </row>
    <row r="107" spans="15:15" ht="12" customHeight="1">
      <c r="O107" s="98"/>
    </row>
    <row r="108" spans="15:15" ht="12" customHeight="1">
      <c r="O108" s="98"/>
    </row>
    <row r="109" spans="15:15" ht="12" customHeight="1">
      <c r="O109" s="98"/>
    </row>
    <row r="110" spans="15:15" ht="12" customHeight="1">
      <c r="O110" s="98"/>
    </row>
    <row r="111" spans="15:15" ht="12" customHeight="1">
      <c r="O111" s="98"/>
    </row>
    <row r="112" spans="15:15" ht="12" customHeight="1">
      <c r="O112" s="98"/>
    </row>
    <row r="113" spans="15:15" ht="12" customHeight="1">
      <c r="O113" s="98"/>
    </row>
    <row r="114" spans="15:15" ht="12" customHeight="1">
      <c r="O114" s="98"/>
    </row>
    <row r="115" spans="15:15" ht="12" customHeight="1">
      <c r="O115" s="98"/>
    </row>
    <row r="116" spans="15:15" ht="12" customHeight="1">
      <c r="O116" s="98"/>
    </row>
    <row r="117" spans="15:15" ht="12" customHeight="1">
      <c r="O117" s="98"/>
    </row>
    <row r="118" spans="15:15" ht="12" customHeight="1">
      <c r="O118" s="98"/>
    </row>
    <row r="119" spans="15:15" ht="12" customHeight="1">
      <c r="O119" s="98"/>
    </row>
    <row r="120" spans="15:15" ht="12" customHeight="1">
      <c r="O120" s="98"/>
    </row>
    <row r="121" spans="15:15" ht="12" customHeight="1">
      <c r="O121" s="98"/>
    </row>
    <row r="122" spans="15:15" ht="12" customHeight="1">
      <c r="O122" s="98"/>
    </row>
    <row r="123" spans="15:15" ht="12" customHeight="1">
      <c r="O123" s="98"/>
    </row>
    <row r="124" spans="15:15" ht="12" customHeight="1">
      <c r="O124" s="98"/>
    </row>
    <row r="125" spans="15:15" ht="12" customHeight="1">
      <c r="O125" s="98"/>
    </row>
    <row r="126" spans="15:15" ht="12" customHeight="1">
      <c r="O126" s="98"/>
    </row>
    <row r="127" spans="15:15" ht="12" customHeight="1">
      <c r="O127" s="98"/>
    </row>
    <row r="128" spans="15:15" ht="12" customHeight="1">
      <c r="O128" s="98"/>
    </row>
    <row r="129" spans="15:15" ht="12" customHeight="1">
      <c r="O129" s="98"/>
    </row>
    <row r="130" spans="15:15" ht="12" customHeight="1">
      <c r="O130" s="98"/>
    </row>
    <row r="131" spans="15:15" ht="12" customHeight="1">
      <c r="O131" s="98"/>
    </row>
    <row r="132" spans="15:15" ht="12" customHeight="1">
      <c r="O132" s="98"/>
    </row>
    <row r="133" spans="15:15" ht="12" customHeight="1">
      <c r="O133" s="98"/>
    </row>
    <row r="134" spans="15:15" ht="12" customHeight="1">
      <c r="O134" s="98"/>
    </row>
    <row r="135" spans="15:15" ht="12" customHeight="1">
      <c r="O135" s="98"/>
    </row>
    <row r="136" spans="15:15" ht="12" customHeight="1">
      <c r="O136" s="98"/>
    </row>
    <row r="137" spans="15:15" ht="12" customHeight="1">
      <c r="O137" s="98"/>
    </row>
    <row r="138" spans="15:15" ht="12" customHeight="1">
      <c r="O138" s="98"/>
    </row>
    <row r="139" spans="15:15" ht="12" customHeight="1">
      <c r="O139" s="98"/>
    </row>
    <row r="140" spans="15:15" ht="12" customHeight="1">
      <c r="O140" s="98"/>
    </row>
    <row r="141" spans="15:15" ht="12" customHeight="1">
      <c r="O141" s="98"/>
    </row>
    <row r="142" spans="15:15" ht="12" customHeight="1">
      <c r="O142" s="98"/>
    </row>
    <row r="143" spans="15:15" ht="12" customHeight="1">
      <c r="O143" s="98"/>
    </row>
    <row r="144" spans="15:15" ht="12" customHeight="1">
      <c r="O144" s="98"/>
    </row>
    <row r="145" spans="15:15" ht="12" customHeight="1">
      <c r="O145" s="98"/>
    </row>
    <row r="146" spans="15:15" ht="12" customHeight="1">
      <c r="O146" s="98"/>
    </row>
    <row r="147" spans="15:15" ht="12" customHeight="1">
      <c r="O147" s="98"/>
    </row>
    <row r="148" spans="15:15" ht="12" customHeight="1">
      <c r="O148" s="98"/>
    </row>
    <row r="149" spans="15:15" ht="12" customHeight="1">
      <c r="O149" s="98"/>
    </row>
    <row r="150" spans="15:15" ht="12" customHeight="1">
      <c r="O150" s="98"/>
    </row>
    <row r="151" spans="15:15" ht="12" customHeight="1">
      <c r="O151" s="98"/>
    </row>
    <row r="152" spans="15:15" ht="12" customHeight="1">
      <c r="O152" s="98"/>
    </row>
    <row r="153" spans="15:15" ht="12" customHeight="1">
      <c r="O153" s="98"/>
    </row>
    <row r="154" spans="15:15" ht="12" customHeight="1">
      <c r="O154" s="98"/>
    </row>
    <row r="155" spans="15:15" ht="12" customHeight="1">
      <c r="O155" s="98"/>
    </row>
    <row r="156" spans="15:15" ht="12" customHeight="1">
      <c r="O156" s="98"/>
    </row>
    <row r="157" spans="15:15" ht="12" customHeight="1">
      <c r="O157" s="98"/>
    </row>
    <row r="158" spans="15:15" ht="12" customHeight="1">
      <c r="O158" s="98"/>
    </row>
    <row r="159" spans="15:15" ht="12" customHeight="1">
      <c r="O159" s="98"/>
    </row>
    <row r="160" spans="15:15" ht="12" customHeight="1">
      <c r="O160" s="98"/>
    </row>
    <row r="161" spans="15:15" ht="12" customHeight="1">
      <c r="O161" s="98"/>
    </row>
    <row r="162" spans="15:15" ht="12" customHeight="1">
      <c r="O162" s="98"/>
    </row>
    <row r="163" spans="15:15" ht="12" customHeight="1">
      <c r="O163" s="98"/>
    </row>
    <row r="164" spans="15:15" ht="12" customHeight="1">
      <c r="O164" s="98"/>
    </row>
    <row r="165" spans="15:15" ht="12" customHeight="1">
      <c r="O165" s="98"/>
    </row>
    <row r="166" spans="15:15" ht="12" customHeight="1">
      <c r="O166" s="98"/>
    </row>
    <row r="167" spans="15:15" ht="12" customHeight="1">
      <c r="O167" s="98"/>
    </row>
    <row r="168" spans="15:15" ht="12" customHeight="1">
      <c r="O168" s="98"/>
    </row>
    <row r="169" spans="15:15" ht="12" customHeight="1">
      <c r="O169" s="98"/>
    </row>
    <row r="170" spans="15:15" ht="12" customHeight="1">
      <c r="O170" s="98"/>
    </row>
    <row r="171" spans="15:15" ht="12" customHeight="1">
      <c r="O171" s="98"/>
    </row>
    <row r="172" spans="15:15" ht="12" customHeight="1">
      <c r="O172" s="98"/>
    </row>
    <row r="173" spans="15:15" ht="12" customHeight="1">
      <c r="O173" s="98"/>
    </row>
    <row r="174" spans="15:15" ht="12" customHeight="1">
      <c r="O174" s="98"/>
    </row>
    <row r="175" spans="15:15" ht="12" customHeight="1">
      <c r="O175" s="98"/>
    </row>
    <row r="176" spans="15:15" ht="12" customHeight="1">
      <c r="O176" s="98"/>
    </row>
    <row r="177" spans="15:15" ht="12" customHeight="1">
      <c r="O177" s="98"/>
    </row>
    <row r="178" spans="15:15" ht="12" customHeight="1">
      <c r="O178" s="98"/>
    </row>
    <row r="179" spans="15:15" ht="12" customHeight="1">
      <c r="O179" s="98"/>
    </row>
    <row r="180" spans="15:15" ht="12" customHeight="1">
      <c r="O180" s="98"/>
    </row>
    <row r="181" spans="15:15" ht="12" customHeight="1">
      <c r="O181" s="98"/>
    </row>
    <row r="182" spans="15:15" ht="12" customHeight="1">
      <c r="O182" s="98"/>
    </row>
    <row r="183" spans="15:15" ht="12" customHeight="1">
      <c r="O183" s="98"/>
    </row>
    <row r="184" spans="15:15" ht="12" customHeight="1">
      <c r="O184" s="98"/>
    </row>
    <row r="185" spans="15:15" ht="12" customHeight="1">
      <c r="O185" s="98"/>
    </row>
    <row r="186" spans="15:15" ht="12" customHeight="1">
      <c r="O186" s="98"/>
    </row>
    <row r="187" spans="15:15" ht="12" customHeight="1">
      <c r="O187" s="98"/>
    </row>
    <row r="188" spans="15:15" ht="12" customHeight="1">
      <c r="O188" s="98"/>
    </row>
    <row r="189" spans="15:15" ht="12" customHeight="1">
      <c r="O189" s="98"/>
    </row>
    <row r="190" spans="15:15" ht="12" customHeight="1">
      <c r="O190" s="98"/>
    </row>
    <row r="191" spans="15:15" ht="12" customHeight="1">
      <c r="O191" s="98"/>
    </row>
    <row r="192" spans="15:15" ht="12" customHeight="1">
      <c r="O192" s="98"/>
    </row>
    <row r="193" spans="15:15" ht="12" customHeight="1">
      <c r="O193" s="98"/>
    </row>
    <row r="194" spans="15:15" ht="12" customHeight="1">
      <c r="O194" s="98"/>
    </row>
    <row r="195" spans="15:15" ht="12" customHeight="1">
      <c r="O195" s="98"/>
    </row>
    <row r="196" spans="15:15" ht="12" customHeight="1">
      <c r="O196" s="98"/>
    </row>
    <row r="197" spans="15:15" ht="12" customHeight="1">
      <c r="O197" s="98"/>
    </row>
    <row r="198" spans="15:15" ht="12" customHeight="1">
      <c r="O198" s="98"/>
    </row>
    <row r="199" spans="15:15" ht="12" customHeight="1">
      <c r="O199" s="98"/>
    </row>
    <row r="200" spans="15:15" ht="12" customHeight="1">
      <c r="O200" s="98"/>
    </row>
    <row r="201" spans="15:15" ht="12" customHeight="1">
      <c r="O201" s="98"/>
    </row>
    <row r="202" spans="15:15" ht="12" customHeight="1">
      <c r="O202" s="98"/>
    </row>
    <row r="203" spans="15:15" ht="12" customHeight="1">
      <c r="O203" s="98"/>
    </row>
    <row r="204" spans="15:15" ht="12" customHeight="1">
      <c r="O204" s="98"/>
    </row>
    <row r="205" spans="15:15" ht="12" customHeight="1">
      <c r="O205" s="98"/>
    </row>
    <row r="206" spans="15:15" ht="12" customHeight="1">
      <c r="O206" s="98"/>
    </row>
    <row r="207" spans="15:15" ht="12" customHeight="1">
      <c r="O207" s="98"/>
    </row>
    <row r="208" spans="15:15" ht="12" customHeight="1">
      <c r="O208" s="98"/>
    </row>
    <row r="209" spans="15:15" ht="12" customHeight="1">
      <c r="O209" s="98"/>
    </row>
    <row r="210" spans="15:15" ht="12" customHeight="1">
      <c r="O210" s="98"/>
    </row>
    <row r="211" spans="15:15" ht="12" customHeight="1">
      <c r="O211" s="98"/>
    </row>
    <row r="212" spans="15:15" ht="12" customHeight="1">
      <c r="O212" s="98"/>
    </row>
    <row r="213" spans="15:15" ht="12" customHeight="1">
      <c r="O213" s="98"/>
    </row>
    <row r="214" spans="15:15" ht="12" customHeight="1">
      <c r="O214" s="98"/>
    </row>
    <row r="215" spans="15:15" ht="12" customHeight="1">
      <c r="O215" s="98"/>
    </row>
    <row r="216" spans="15:15" ht="12" customHeight="1">
      <c r="O216" s="98"/>
    </row>
    <row r="217" spans="15:15" ht="12" customHeight="1">
      <c r="O217" s="98"/>
    </row>
    <row r="218" spans="15:15" ht="12" customHeight="1">
      <c r="O218" s="98"/>
    </row>
    <row r="219" spans="15:15" ht="12" customHeight="1">
      <c r="O219" s="98"/>
    </row>
    <row r="220" spans="15:15" ht="12" customHeight="1">
      <c r="O220" s="98"/>
    </row>
    <row r="221" spans="15:15" ht="12" customHeight="1">
      <c r="O221" s="98"/>
    </row>
    <row r="222" spans="15:15" ht="12" customHeight="1">
      <c r="O222" s="98"/>
    </row>
    <row r="223" spans="15:15" ht="12" customHeight="1">
      <c r="O223" s="98"/>
    </row>
    <row r="224" spans="15:15" ht="12" customHeight="1">
      <c r="O224" s="98"/>
    </row>
    <row r="225" spans="15:15" ht="12" customHeight="1">
      <c r="O225" s="98"/>
    </row>
    <row r="226" spans="15:15" ht="12" customHeight="1">
      <c r="O226" s="98"/>
    </row>
    <row r="227" spans="15:15" ht="12" customHeight="1">
      <c r="O227" s="98"/>
    </row>
    <row r="228" spans="15:15" ht="12" customHeight="1">
      <c r="O228" s="98"/>
    </row>
    <row r="229" spans="15:15" ht="12" customHeight="1">
      <c r="O229" s="98"/>
    </row>
    <row r="230" spans="15:15" ht="12" customHeight="1">
      <c r="O230" s="98"/>
    </row>
    <row r="231" spans="15:15" ht="12" customHeight="1">
      <c r="O231" s="98"/>
    </row>
    <row r="232" spans="15:15" ht="12" customHeight="1">
      <c r="O232" s="98"/>
    </row>
    <row r="233" spans="15:15" ht="12" customHeight="1">
      <c r="O233" s="98"/>
    </row>
    <row r="234" spans="15:15" ht="12" customHeight="1">
      <c r="O234" s="98"/>
    </row>
    <row r="235" spans="15:15" ht="12" customHeight="1">
      <c r="O235" s="98"/>
    </row>
    <row r="236" spans="15:15" ht="12" customHeight="1">
      <c r="O236" s="98"/>
    </row>
    <row r="237" spans="15:15" ht="12" customHeight="1">
      <c r="O237" s="98"/>
    </row>
    <row r="238" spans="15:15" ht="12" customHeight="1">
      <c r="O238" s="98"/>
    </row>
    <row r="239" spans="15:15" ht="12" customHeight="1">
      <c r="O239" s="98"/>
    </row>
    <row r="240" spans="15:15" ht="12" customHeight="1">
      <c r="O240" s="98"/>
    </row>
    <row r="241" spans="15:15" ht="12" customHeight="1">
      <c r="O241" s="98"/>
    </row>
    <row r="242" spans="15:15" ht="12" customHeight="1">
      <c r="O242" s="98"/>
    </row>
    <row r="243" spans="15:15" ht="12" customHeight="1">
      <c r="O243" s="98"/>
    </row>
    <row r="244" spans="15:15" ht="12" customHeight="1">
      <c r="O244" s="98"/>
    </row>
    <row r="245" spans="15:15" ht="12" customHeight="1">
      <c r="O245" s="98"/>
    </row>
    <row r="246" spans="15:15" ht="12" customHeight="1">
      <c r="O246" s="98"/>
    </row>
    <row r="247" spans="15:15" ht="12" customHeight="1">
      <c r="O247" s="98"/>
    </row>
    <row r="248" spans="15:15" ht="12" customHeight="1">
      <c r="O248" s="98"/>
    </row>
    <row r="249" spans="15:15" ht="12" customHeight="1">
      <c r="O249" s="98"/>
    </row>
    <row r="250" spans="15:15" ht="12" customHeight="1">
      <c r="O250" s="98"/>
    </row>
    <row r="251" spans="15:15" ht="12" customHeight="1">
      <c r="O251" s="98"/>
    </row>
    <row r="252" spans="15:15" ht="12" customHeight="1">
      <c r="O252" s="98"/>
    </row>
    <row r="253" spans="15:15" ht="12" customHeight="1">
      <c r="O253" s="98"/>
    </row>
    <row r="254" spans="15:15" ht="12" customHeight="1">
      <c r="O254" s="98"/>
    </row>
    <row r="255" spans="15:15" ht="12" customHeight="1">
      <c r="O255" s="98"/>
    </row>
    <row r="256" spans="15:15" ht="12" customHeight="1">
      <c r="O256" s="98"/>
    </row>
    <row r="257" spans="15:15" ht="12" customHeight="1">
      <c r="O257" s="98"/>
    </row>
    <row r="258" spans="15:15" ht="12" customHeight="1">
      <c r="O258" s="98"/>
    </row>
    <row r="259" spans="15:15" ht="12" customHeight="1">
      <c r="O259" s="98"/>
    </row>
    <row r="260" spans="15:15" ht="12" customHeight="1">
      <c r="O260" s="98"/>
    </row>
    <row r="261" spans="15:15" ht="12" customHeight="1">
      <c r="O261" s="98"/>
    </row>
    <row r="262" spans="15:15" ht="12" customHeight="1">
      <c r="O262" s="98"/>
    </row>
    <row r="263" spans="15:15" ht="12" customHeight="1">
      <c r="O263" s="98"/>
    </row>
    <row r="264" spans="15:15" ht="12" customHeight="1">
      <c r="O264" s="98"/>
    </row>
    <row r="265" spans="15:15" ht="12" customHeight="1">
      <c r="O265" s="98"/>
    </row>
    <row r="266" spans="15:15" ht="12" customHeight="1">
      <c r="O266" s="98"/>
    </row>
    <row r="267" spans="15:15" ht="12" customHeight="1">
      <c r="O267" s="98"/>
    </row>
    <row r="268" spans="15:15" ht="12" customHeight="1">
      <c r="O268" s="98"/>
    </row>
    <row r="269" spans="15:15" ht="12" customHeight="1">
      <c r="O269" s="98"/>
    </row>
    <row r="270" spans="15:15" ht="12" customHeight="1">
      <c r="O270" s="98"/>
    </row>
    <row r="271" spans="15:15" ht="12" customHeight="1">
      <c r="O271" s="98"/>
    </row>
    <row r="272" spans="15:15" ht="12" customHeight="1">
      <c r="O272" s="98"/>
    </row>
    <row r="273" spans="15:15" ht="12" customHeight="1">
      <c r="O273" s="98"/>
    </row>
    <row r="274" spans="15:15" ht="12" customHeight="1">
      <c r="O274" s="98"/>
    </row>
    <row r="275" spans="15:15" ht="12" customHeight="1">
      <c r="O275" s="98"/>
    </row>
    <row r="276" spans="15:15" ht="12" customHeight="1">
      <c r="O276" s="98"/>
    </row>
    <row r="277" spans="15:15" ht="12" customHeight="1">
      <c r="O277" s="98"/>
    </row>
    <row r="278" spans="15:15" ht="12" customHeight="1">
      <c r="O278" s="98"/>
    </row>
    <row r="279" spans="15:15" ht="12" customHeight="1">
      <c r="O279" s="98"/>
    </row>
    <row r="280" spans="15:15" ht="12" customHeight="1">
      <c r="O280" s="98"/>
    </row>
    <row r="281" spans="15:15" ht="12" customHeight="1">
      <c r="O281" s="98"/>
    </row>
    <row r="282" spans="15:15" ht="12" customHeight="1">
      <c r="O282" s="98"/>
    </row>
    <row r="283" spans="15:15" ht="12" customHeight="1">
      <c r="O283" s="98"/>
    </row>
    <row r="284" spans="15:15" ht="12" customHeight="1">
      <c r="O284" s="98"/>
    </row>
    <row r="285" spans="15:15" ht="12" customHeight="1">
      <c r="O285" s="98"/>
    </row>
    <row r="286" spans="15:15" ht="12" customHeight="1">
      <c r="O286" s="98"/>
    </row>
    <row r="287" spans="15:15" ht="12" customHeight="1">
      <c r="O287" s="98"/>
    </row>
    <row r="288" spans="15:15" ht="12" customHeight="1">
      <c r="O288" s="98"/>
    </row>
    <row r="289" spans="15:15" ht="12" customHeight="1">
      <c r="O289" s="98"/>
    </row>
    <row r="290" spans="15:15" ht="12" customHeight="1">
      <c r="O290" s="98"/>
    </row>
    <row r="291" spans="15:15" ht="12" customHeight="1">
      <c r="O291" s="98"/>
    </row>
    <row r="292" spans="15:15" ht="12" customHeight="1">
      <c r="O292" s="98"/>
    </row>
    <row r="293" spans="15:15" ht="12" customHeight="1">
      <c r="O293" s="98"/>
    </row>
    <row r="294" spans="15:15" ht="12" customHeight="1">
      <c r="O294" s="98"/>
    </row>
    <row r="295" spans="15:15" ht="12" customHeight="1">
      <c r="O295" s="98"/>
    </row>
    <row r="296" spans="15:15" ht="12" customHeight="1">
      <c r="O296" s="98"/>
    </row>
    <row r="297" spans="15:15" ht="12" customHeight="1">
      <c r="O297" s="98"/>
    </row>
    <row r="298" spans="15:15" ht="12" customHeight="1">
      <c r="O298" s="98"/>
    </row>
    <row r="299" spans="15:15" ht="12" customHeight="1">
      <c r="O299" s="98"/>
    </row>
    <row r="300" spans="15:15" ht="12" customHeight="1">
      <c r="O300" s="98"/>
    </row>
    <row r="301" spans="15:15" ht="12" customHeight="1">
      <c r="O301" s="98"/>
    </row>
    <row r="302" spans="15:15" ht="12" customHeight="1">
      <c r="O302" s="98"/>
    </row>
    <row r="303" spans="15:15" ht="12" customHeight="1">
      <c r="O303" s="98"/>
    </row>
    <row r="304" spans="15:15" ht="12" customHeight="1">
      <c r="O304" s="98"/>
    </row>
    <row r="305" spans="15:15" ht="12" customHeight="1">
      <c r="O305" s="98"/>
    </row>
    <row r="306" spans="15:15" ht="12" customHeight="1">
      <c r="O306" s="98"/>
    </row>
    <row r="307" spans="15:15" ht="12" customHeight="1">
      <c r="O307" s="98"/>
    </row>
    <row r="308" spans="15:15" ht="12" customHeight="1">
      <c r="O308" s="98"/>
    </row>
    <row r="309" spans="15:15" ht="12" customHeight="1">
      <c r="O309" s="98"/>
    </row>
    <row r="310" spans="15:15" ht="12" customHeight="1">
      <c r="O310" s="98"/>
    </row>
    <row r="311" spans="15:15" ht="12" customHeight="1">
      <c r="O311" s="98"/>
    </row>
    <row r="312" spans="15:15" ht="12" customHeight="1">
      <c r="O312" s="98"/>
    </row>
    <row r="313" spans="15:15" ht="12" customHeight="1">
      <c r="O313" s="98"/>
    </row>
    <row r="314" spans="15:15" ht="12" customHeight="1">
      <c r="O314" s="98"/>
    </row>
    <row r="315" spans="15:15" ht="12" customHeight="1">
      <c r="O315" s="98"/>
    </row>
    <row r="316" spans="15:15" ht="12" customHeight="1">
      <c r="O316" s="98"/>
    </row>
    <row r="317" spans="15:15" ht="12" customHeight="1">
      <c r="O317" s="98"/>
    </row>
    <row r="318" spans="15:15" ht="12" customHeight="1">
      <c r="O318" s="98"/>
    </row>
    <row r="319" spans="15:15" ht="12" customHeight="1">
      <c r="O319" s="98"/>
    </row>
    <row r="320" spans="15:15" ht="12" customHeight="1">
      <c r="O320" s="98"/>
    </row>
    <row r="321" spans="15:15" ht="12" customHeight="1">
      <c r="O321" s="98"/>
    </row>
    <row r="322" spans="15:15" ht="12" customHeight="1">
      <c r="O322" s="98"/>
    </row>
    <row r="323" spans="15:15" ht="12" customHeight="1">
      <c r="O323" s="98"/>
    </row>
    <row r="324" spans="15:15" ht="12" customHeight="1">
      <c r="O324" s="98"/>
    </row>
    <row r="325" spans="15:15" ht="12" customHeight="1">
      <c r="O325" s="98"/>
    </row>
    <row r="326" spans="15:15" ht="12" customHeight="1">
      <c r="O326" s="98"/>
    </row>
    <row r="327" spans="15:15" ht="12" customHeight="1">
      <c r="O327" s="98"/>
    </row>
    <row r="328" spans="15:15" ht="12" customHeight="1">
      <c r="O328" s="98"/>
    </row>
    <row r="329" spans="15:15" ht="12" customHeight="1">
      <c r="O329" s="98"/>
    </row>
    <row r="330" spans="15:15" ht="12" customHeight="1">
      <c r="O330" s="98"/>
    </row>
    <row r="331" spans="15:15" ht="12" customHeight="1">
      <c r="O331" s="98"/>
    </row>
    <row r="332" spans="15:15" ht="12" customHeight="1">
      <c r="O332" s="98"/>
    </row>
    <row r="333" spans="15:15" ht="12" customHeight="1">
      <c r="O333" s="98"/>
    </row>
    <row r="334" spans="15:15" ht="12" customHeight="1">
      <c r="O334" s="98"/>
    </row>
    <row r="335" spans="15:15" ht="12" customHeight="1">
      <c r="O335" s="98"/>
    </row>
    <row r="336" spans="15:15" ht="12" customHeight="1">
      <c r="O336" s="98"/>
    </row>
    <row r="337" spans="15:15" ht="12" customHeight="1">
      <c r="O337" s="98"/>
    </row>
    <row r="338" spans="15:15" ht="12" customHeight="1">
      <c r="O338" s="98"/>
    </row>
    <row r="339" spans="15:15" ht="12" customHeight="1">
      <c r="O339" s="98"/>
    </row>
    <row r="340" spans="15:15" ht="12" customHeight="1">
      <c r="O340" s="98"/>
    </row>
    <row r="341" spans="15:15" ht="12" customHeight="1">
      <c r="O341" s="98"/>
    </row>
    <row r="342" spans="15:15" ht="12" customHeight="1">
      <c r="O342" s="98"/>
    </row>
    <row r="343" spans="15:15" ht="12" customHeight="1">
      <c r="O343" s="98"/>
    </row>
    <row r="344" spans="15:15" ht="12" customHeight="1">
      <c r="O344" s="98"/>
    </row>
    <row r="345" spans="15:15" ht="12" customHeight="1">
      <c r="O345" s="98"/>
    </row>
    <row r="346" spans="15:15" ht="12" customHeight="1">
      <c r="O346" s="98"/>
    </row>
    <row r="347" spans="15:15" ht="12" customHeight="1">
      <c r="O347" s="98"/>
    </row>
    <row r="348" spans="15:15" ht="12" customHeight="1">
      <c r="O348" s="98"/>
    </row>
    <row r="349" spans="15:15" ht="12" customHeight="1">
      <c r="O349" s="98"/>
    </row>
    <row r="350" spans="15:15" ht="12" customHeight="1">
      <c r="O350" s="98"/>
    </row>
    <row r="351" spans="15:15" ht="12" customHeight="1">
      <c r="O351" s="98"/>
    </row>
    <row r="352" spans="15:15" ht="12" customHeight="1">
      <c r="O352" s="98"/>
    </row>
    <row r="353" spans="15:15" ht="12" customHeight="1">
      <c r="O353" s="98"/>
    </row>
    <row r="354" spans="15:15" ht="12" customHeight="1">
      <c r="O354" s="98"/>
    </row>
    <row r="355" spans="15:15" ht="12" customHeight="1">
      <c r="O355" s="98"/>
    </row>
    <row r="356" spans="15:15" ht="12" customHeight="1">
      <c r="O356" s="98"/>
    </row>
    <row r="357" spans="15:15" ht="12" customHeight="1">
      <c r="O357" s="98"/>
    </row>
    <row r="358" spans="15:15" ht="12" customHeight="1">
      <c r="O358" s="98"/>
    </row>
    <row r="359" spans="15:15" ht="12" customHeight="1">
      <c r="O359" s="98"/>
    </row>
    <row r="360" spans="15:15" ht="12" customHeight="1">
      <c r="O360" s="98"/>
    </row>
    <row r="361" spans="15:15" ht="12" customHeight="1">
      <c r="O361" s="98"/>
    </row>
    <row r="362" spans="15:15" ht="12" customHeight="1">
      <c r="O362" s="98"/>
    </row>
    <row r="363" spans="15:15" ht="12" customHeight="1">
      <c r="O363" s="98"/>
    </row>
    <row r="364" spans="15:15" ht="12" customHeight="1">
      <c r="O364" s="98"/>
    </row>
    <row r="365" spans="15:15" ht="12" customHeight="1">
      <c r="O365" s="98"/>
    </row>
    <row r="366" spans="15:15" ht="12" customHeight="1">
      <c r="O366" s="98"/>
    </row>
    <row r="367" spans="15:15" ht="12" customHeight="1">
      <c r="O367" s="98"/>
    </row>
    <row r="368" spans="15:15" ht="12" customHeight="1">
      <c r="O368" s="98"/>
    </row>
    <row r="369" spans="15:15" ht="12" customHeight="1">
      <c r="O369" s="98"/>
    </row>
    <row r="370" spans="15:15" ht="12" customHeight="1">
      <c r="O370" s="98"/>
    </row>
    <row r="371" spans="15:15" ht="12" customHeight="1">
      <c r="O371" s="98"/>
    </row>
    <row r="372" spans="15:15" ht="12" customHeight="1">
      <c r="O372" s="98"/>
    </row>
    <row r="373" spans="15:15" ht="12" customHeight="1">
      <c r="O373" s="98"/>
    </row>
    <row r="374" spans="15:15" ht="12" customHeight="1">
      <c r="O374" s="98"/>
    </row>
    <row r="375" spans="15:15" ht="12" customHeight="1">
      <c r="O375" s="98"/>
    </row>
    <row r="376" spans="15:15" ht="12" customHeight="1">
      <c r="O376" s="98"/>
    </row>
    <row r="377" spans="15:15" ht="12" customHeight="1">
      <c r="O377" s="98"/>
    </row>
    <row r="378" spans="15:15" ht="12" customHeight="1">
      <c r="O378" s="98"/>
    </row>
    <row r="379" spans="15:15" ht="12" customHeight="1">
      <c r="O379" s="98"/>
    </row>
    <row r="380" spans="15:15" ht="12" customHeight="1">
      <c r="O380" s="98"/>
    </row>
    <row r="381" spans="15:15" ht="12" customHeight="1">
      <c r="O381" s="98"/>
    </row>
    <row r="382" spans="15:15" ht="12" customHeight="1">
      <c r="O382" s="98"/>
    </row>
    <row r="383" spans="15:15" ht="12" customHeight="1">
      <c r="O383" s="98"/>
    </row>
    <row r="384" spans="15:15" ht="12" customHeight="1">
      <c r="O384" s="98"/>
    </row>
    <row r="385" spans="15:15" ht="12" customHeight="1">
      <c r="O385" s="98"/>
    </row>
    <row r="386" spans="15:15" ht="12" customHeight="1">
      <c r="O386" s="98"/>
    </row>
    <row r="387" spans="15:15" ht="12" customHeight="1">
      <c r="O387" s="98"/>
    </row>
    <row r="388" spans="15:15" ht="12" customHeight="1">
      <c r="O388" s="98"/>
    </row>
    <row r="389" spans="15:15" ht="12" customHeight="1">
      <c r="O389" s="98"/>
    </row>
    <row r="390" spans="15:15" ht="12" customHeight="1">
      <c r="O390" s="98"/>
    </row>
    <row r="391" spans="15:15" ht="12" customHeight="1">
      <c r="O391" s="98"/>
    </row>
    <row r="392" spans="15:15" ht="12" customHeight="1">
      <c r="O392" s="98"/>
    </row>
    <row r="393" spans="15:15" ht="12" customHeight="1">
      <c r="O393" s="98"/>
    </row>
    <row r="394" spans="15:15" ht="12" customHeight="1">
      <c r="O394" s="98"/>
    </row>
    <row r="395" spans="15:15" ht="12" customHeight="1">
      <c r="O395" s="98"/>
    </row>
    <row r="396" spans="15:15" ht="12" customHeight="1">
      <c r="O396" s="98"/>
    </row>
    <row r="397" spans="15:15" ht="12" customHeight="1">
      <c r="O397" s="98"/>
    </row>
    <row r="398" spans="15:15" ht="12" customHeight="1">
      <c r="O398" s="98"/>
    </row>
    <row r="399" spans="15:15" ht="12" customHeight="1">
      <c r="O399" s="98"/>
    </row>
    <row r="400" spans="15:15" ht="12" customHeight="1">
      <c r="O400" s="98"/>
    </row>
    <row r="401" spans="15:15" ht="12" customHeight="1">
      <c r="O401" s="98"/>
    </row>
    <row r="402" spans="15:15" ht="12" customHeight="1">
      <c r="O402" s="98"/>
    </row>
    <row r="403" spans="15:15" ht="12" customHeight="1">
      <c r="O403" s="98"/>
    </row>
    <row r="404" spans="15:15" ht="12" customHeight="1">
      <c r="O404" s="98"/>
    </row>
    <row r="405" spans="15:15" ht="12" customHeight="1">
      <c r="O405" s="98"/>
    </row>
    <row r="406" spans="15:15" ht="12" customHeight="1">
      <c r="O406" s="98"/>
    </row>
    <row r="407" spans="15:15" ht="12" customHeight="1">
      <c r="O407" s="98"/>
    </row>
    <row r="408" spans="15:15" ht="12" customHeight="1">
      <c r="O408" s="98"/>
    </row>
    <row r="409" spans="15:15" ht="12" customHeight="1">
      <c r="O409" s="98"/>
    </row>
    <row r="410" spans="15:15" ht="12" customHeight="1">
      <c r="O410" s="98"/>
    </row>
    <row r="411" spans="15:15" ht="12" customHeight="1">
      <c r="O411" s="98"/>
    </row>
    <row r="412" spans="15:15" ht="12" customHeight="1">
      <c r="O412" s="98"/>
    </row>
    <row r="413" spans="15:15" ht="12" customHeight="1">
      <c r="O413" s="98"/>
    </row>
    <row r="414" spans="15:15" ht="12" customHeight="1">
      <c r="O414" s="98"/>
    </row>
    <row r="415" spans="15:15" ht="12" customHeight="1">
      <c r="O415" s="98"/>
    </row>
    <row r="416" spans="15:15" ht="12" customHeight="1">
      <c r="O416" s="98"/>
    </row>
    <row r="417" spans="15:15" ht="12" customHeight="1">
      <c r="O417" s="98"/>
    </row>
    <row r="418" spans="15:15" ht="12" customHeight="1">
      <c r="O418" s="98"/>
    </row>
    <row r="419" spans="15:15" ht="12" customHeight="1">
      <c r="O419" s="98"/>
    </row>
    <row r="420" spans="15:15" ht="12" customHeight="1">
      <c r="O420" s="98"/>
    </row>
    <row r="421" spans="15:15" ht="12" customHeight="1">
      <c r="O421" s="98"/>
    </row>
    <row r="422" spans="15:15" ht="12" customHeight="1">
      <c r="O422" s="98"/>
    </row>
    <row r="423" spans="15:15" ht="12" customHeight="1">
      <c r="O423" s="98"/>
    </row>
    <row r="424" spans="15:15" ht="12" customHeight="1">
      <c r="O424" s="98"/>
    </row>
    <row r="425" spans="15:15" ht="12" customHeight="1">
      <c r="O425" s="98"/>
    </row>
    <row r="426" spans="15:15" ht="12" customHeight="1">
      <c r="O426" s="98"/>
    </row>
    <row r="427" spans="15:15" ht="12" customHeight="1">
      <c r="O427" s="98"/>
    </row>
    <row r="428" spans="15:15" ht="12" customHeight="1">
      <c r="O428" s="98"/>
    </row>
    <row r="429" spans="15:15" ht="12" customHeight="1">
      <c r="O429" s="98"/>
    </row>
    <row r="430" spans="15:15" ht="12" customHeight="1">
      <c r="O430" s="98"/>
    </row>
    <row r="431" spans="15:15" ht="12" customHeight="1">
      <c r="O431" s="98"/>
    </row>
    <row r="432" spans="15:15" ht="12" customHeight="1">
      <c r="O432" s="98"/>
    </row>
    <row r="433" spans="15:15" ht="12" customHeight="1">
      <c r="O433" s="98"/>
    </row>
    <row r="434" spans="15:15" ht="12" customHeight="1">
      <c r="O434" s="98"/>
    </row>
    <row r="435" spans="15:15" ht="12" customHeight="1">
      <c r="O435" s="98"/>
    </row>
    <row r="436" spans="15:15" ht="12" customHeight="1">
      <c r="O436" s="98"/>
    </row>
    <row r="437" spans="15:15" ht="12" customHeight="1">
      <c r="O437" s="98"/>
    </row>
    <row r="438" spans="15:15" ht="12" customHeight="1">
      <c r="O438" s="98"/>
    </row>
    <row r="439" spans="15:15" ht="12" customHeight="1">
      <c r="O439" s="98"/>
    </row>
    <row r="440" spans="15:15" ht="12" customHeight="1">
      <c r="O440" s="98"/>
    </row>
    <row r="441" spans="15:15" ht="12" customHeight="1">
      <c r="O441" s="98"/>
    </row>
    <row r="442" spans="15:15" ht="12" customHeight="1">
      <c r="O442" s="98"/>
    </row>
    <row r="443" spans="15:15" ht="12" customHeight="1">
      <c r="O443" s="98"/>
    </row>
    <row r="444" spans="15:15" ht="12" customHeight="1">
      <c r="O444" s="98"/>
    </row>
    <row r="445" spans="15:15" ht="12" customHeight="1">
      <c r="O445" s="98"/>
    </row>
    <row r="446" spans="15:15" ht="12" customHeight="1">
      <c r="O446" s="98"/>
    </row>
    <row r="447" spans="15:15" ht="12" customHeight="1">
      <c r="O447" s="98"/>
    </row>
    <row r="448" spans="15:15" ht="12" customHeight="1">
      <c r="O448" s="98"/>
    </row>
    <row r="449" spans="15:15" ht="12" customHeight="1">
      <c r="O449" s="98"/>
    </row>
    <row r="450" spans="15:15" ht="12" customHeight="1">
      <c r="O450" s="98"/>
    </row>
    <row r="451" spans="15:15" ht="12" customHeight="1">
      <c r="O451" s="98"/>
    </row>
    <row r="452" spans="15:15" ht="12" customHeight="1">
      <c r="O452" s="98"/>
    </row>
    <row r="453" spans="15:15" ht="12" customHeight="1">
      <c r="O453" s="98"/>
    </row>
    <row r="454" spans="15:15" ht="12" customHeight="1">
      <c r="O454" s="98"/>
    </row>
    <row r="455" spans="15:15" ht="12" customHeight="1">
      <c r="O455" s="98"/>
    </row>
    <row r="456" spans="15:15" ht="12" customHeight="1">
      <c r="O456" s="98"/>
    </row>
    <row r="457" spans="15:15" ht="12" customHeight="1">
      <c r="O457" s="98"/>
    </row>
    <row r="458" spans="15:15" ht="12" customHeight="1">
      <c r="O458" s="98"/>
    </row>
    <row r="459" spans="15:15" ht="12" customHeight="1">
      <c r="O459" s="98"/>
    </row>
    <row r="460" spans="15:15" ht="12" customHeight="1">
      <c r="O460" s="98"/>
    </row>
    <row r="461" spans="15:15" ht="12" customHeight="1">
      <c r="O461" s="98"/>
    </row>
    <row r="462" spans="15:15" ht="12" customHeight="1">
      <c r="O462" s="98"/>
    </row>
    <row r="463" spans="15:15" ht="12" customHeight="1">
      <c r="O463" s="98"/>
    </row>
    <row r="464" spans="15:15" ht="12" customHeight="1">
      <c r="O464" s="98"/>
    </row>
    <row r="465" spans="15:15" ht="12" customHeight="1">
      <c r="O465" s="98"/>
    </row>
    <row r="466" spans="15:15" ht="12" customHeight="1">
      <c r="O466" s="98"/>
    </row>
    <row r="467" spans="15:15" ht="12" customHeight="1">
      <c r="O467" s="98"/>
    </row>
    <row r="468" spans="15:15" ht="12" customHeight="1">
      <c r="O468" s="98"/>
    </row>
    <row r="469" spans="15:15" ht="12" customHeight="1">
      <c r="O469" s="98"/>
    </row>
    <row r="470" spans="15:15" ht="12" customHeight="1">
      <c r="O470" s="98"/>
    </row>
    <row r="471" spans="15:15" ht="12" customHeight="1">
      <c r="O471" s="98"/>
    </row>
    <row r="472" spans="15:15" ht="12" customHeight="1">
      <c r="O472" s="98"/>
    </row>
    <row r="473" spans="15:15" ht="12" customHeight="1">
      <c r="O473" s="98"/>
    </row>
    <row r="474" spans="15:15" ht="12" customHeight="1">
      <c r="O474" s="98"/>
    </row>
    <row r="475" spans="15:15" ht="12" customHeight="1">
      <c r="O475" s="98"/>
    </row>
    <row r="476" spans="15:15" ht="12" customHeight="1">
      <c r="O476" s="98"/>
    </row>
    <row r="477" spans="15:15" ht="12" customHeight="1">
      <c r="O477" s="98"/>
    </row>
    <row r="478" spans="15:15" ht="12" customHeight="1">
      <c r="O478" s="98"/>
    </row>
    <row r="479" spans="15:15" ht="12" customHeight="1">
      <c r="O479" s="98"/>
    </row>
    <row r="480" spans="15:15" ht="12" customHeight="1">
      <c r="O480" s="98"/>
    </row>
    <row r="481" spans="15:15" ht="12" customHeight="1">
      <c r="O481" s="98"/>
    </row>
    <row r="482" spans="15:15" ht="12" customHeight="1">
      <c r="O482" s="98"/>
    </row>
    <row r="483" spans="15:15" ht="12" customHeight="1">
      <c r="O483" s="98"/>
    </row>
    <row r="484" spans="15:15" ht="12" customHeight="1">
      <c r="O484" s="98"/>
    </row>
    <row r="485" spans="15:15" ht="12" customHeight="1">
      <c r="O485" s="98"/>
    </row>
    <row r="486" spans="15:15" ht="12" customHeight="1">
      <c r="O486" s="98"/>
    </row>
    <row r="487" spans="15:15" ht="12" customHeight="1">
      <c r="O487" s="98"/>
    </row>
    <row r="488" spans="15:15" ht="12" customHeight="1">
      <c r="O488" s="98"/>
    </row>
    <row r="489" spans="15:15" ht="12" customHeight="1">
      <c r="O489" s="98"/>
    </row>
    <row r="490" spans="15:15" ht="12" customHeight="1">
      <c r="O490" s="98"/>
    </row>
    <row r="491" spans="15:15" ht="12" customHeight="1">
      <c r="O491" s="98"/>
    </row>
    <row r="492" spans="15:15" ht="12" customHeight="1">
      <c r="O492" s="98"/>
    </row>
    <row r="493" spans="15:15" ht="12" customHeight="1">
      <c r="O493" s="98"/>
    </row>
    <row r="494" spans="15:15" ht="12" customHeight="1">
      <c r="O494" s="98"/>
    </row>
    <row r="495" spans="15:15" ht="12" customHeight="1">
      <c r="O495" s="98"/>
    </row>
    <row r="496" spans="15:15" ht="12" customHeight="1">
      <c r="O496" s="98"/>
    </row>
    <row r="497" spans="15:15" ht="12" customHeight="1">
      <c r="O497" s="98"/>
    </row>
    <row r="498" spans="15:15" ht="12" customHeight="1">
      <c r="O498" s="98"/>
    </row>
    <row r="499" spans="15:15" ht="12" customHeight="1">
      <c r="O499" s="98"/>
    </row>
    <row r="500" spans="15:15" ht="12" customHeight="1">
      <c r="O500" s="98"/>
    </row>
    <row r="501" spans="15:15" ht="12" customHeight="1">
      <c r="O501" s="98"/>
    </row>
    <row r="502" spans="15:15" ht="12" customHeight="1">
      <c r="O502" s="98"/>
    </row>
    <row r="503" spans="15:15" ht="12" customHeight="1">
      <c r="O503" s="98"/>
    </row>
    <row r="504" spans="15:15" ht="12" customHeight="1">
      <c r="O504" s="98"/>
    </row>
    <row r="505" spans="15:15" ht="12" customHeight="1">
      <c r="O505" s="98"/>
    </row>
    <row r="506" spans="15:15" ht="12" customHeight="1">
      <c r="O506" s="98"/>
    </row>
    <row r="507" spans="15:15" ht="12" customHeight="1">
      <c r="O507" s="98"/>
    </row>
    <row r="508" spans="15:15" ht="12" customHeight="1">
      <c r="O508" s="98"/>
    </row>
    <row r="509" spans="15:15" ht="12" customHeight="1">
      <c r="O509" s="98"/>
    </row>
    <row r="510" spans="15:15" ht="12" customHeight="1">
      <c r="O510" s="98"/>
    </row>
    <row r="511" spans="15:15" ht="12" customHeight="1">
      <c r="O511" s="98"/>
    </row>
    <row r="512" spans="15:15" ht="12" customHeight="1">
      <c r="O512" s="98"/>
    </row>
    <row r="513" spans="15:15" ht="12" customHeight="1">
      <c r="O513" s="98"/>
    </row>
    <row r="514" spans="15:15" ht="12" customHeight="1">
      <c r="O514" s="98"/>
    </row>
    <row r="515" spans="15:15" ht="12" customHeight="1">
      <c r="O515" s="98"/>
    </row>
    <row r="516" spans="15:15" ht="12" customHeight="1">
      <c r="O516" s="98"/>
    </row>
    <row r="517" spans="15:15" ht="12" customHeight="1">
      <c r="O517" s="98"/>
    </row>
    <row r="518" spans="15:15" ht="12" customHeight="1">
      <c r="O518" s="98"/>
    </row>
    <row r="519" spans="15:15" ht="12" customHeight="1">
      <c r="O519" s="98"/>
    </row>
    <row r="520" spans="15:15" ht="12" customHeight="1">
      <c r="O520" s="98"/>
    </row>
    <row r="521" spans="15:15" ht="12" customHeight="1">
      <c r="O521" s="98"/>
    </row>
    <row r="522" spans="15:15" ht="12" customHeight="1">
      <c r="O522" s="98"/>
    </row>
    <row r="523" spans="15:15" ht="12" customHeight="1">
      <c r="O523" s="98"/>
    </row>
    <row r="524" spans="15:15" ht="12" customHeight="1">
      <c r="O524" s="98"/>
    </row>
    <row r="525" spans="15:15" ht="12" customHeight="1">
      <c r="O525" s="98"/>
    </row>
    <row r="526" spans="15:15" ht="12" customHeight="1">
      <c r="O526" s="98"/>
    </row>
    <row r="527" spans="15:15" ht="12" customHeight="1">
      <c r="O527" s="98"/>
    </row>
    <row r="528" spans="15:15" ht="12" customHeight="1">
      <c r="O528" s="98"/>
    </row>
    <row r="529" spans="15:15" ht="12" customHeight="1">
      <c r="O529" s="98"/>
    </row>
    <row r="530" spans="15:15" ht="12" customHeight="1">
      <c r="O530" s="98"/>
    </row>
    <row r="531" spans="15:15" ht="12" customHeight="1">
      <c r="O531" s="98"/>
    </row>
    <row r="532" spans="15:15" ht="12" customHeight="1">
      <c r="O532" s="98"/>
    </row>
    <row r="533" spans="15:15" ht="12" customHeight="1">
      <c r="O533" s="98"/>
    </row>
    <row r="534" spans="15:15" ht="12" customHeight="1">
      <c r="O534" s="98"/>
    </row>
    <row r="535" spans="15:15" ht="12" customHeight="1">
      <c r="O535" s="98"/>
    </row>
    <row r="536" spans="15:15" ht="12" customHeight="1">
      <c r="O536" s="98"/>
    </row>
    <row r="537" spans="15:15" ht="12" customHeight="1">
      <c r="O537" s="98"/>
    </row>
    <row r="538" spans="15:15" ht="12" customHeight="1">
      <c r="O538" s="98"/>
    </row>
    <row r="539" spans="15:15" ht="12" customHeight="1">
      <c r="O539" s="98"/>
    </row>
    <row r="540" spans="15:15" ht="12" customHeight="1">
      <c r="O540" s="98"/>
    </row>
    <row r="541" spans="15:15" ht="12" customHeight="1">
      <c r="O541" s="98"/>
    </row>
    <row r="542" spans="15:15" ht="12" customHeight="1">
      <c r="O542" s="98"/>
    </row>
    <row r="543" spans="15:15" ht="12" customHeight="1">
      <c r="O543" s="98"/>
    </row>
    <row r="544" spans="15:15" ht="12" customHeight="1">
      <c r="O544" s="98"/>
    </row>
    <row r="545" spans="15:15" ht="12" customHeight="1">
      <c r="O545" s="98"/>
    </row>
    <row r="546" spans="15:15" ht="12" customHeight="1">
      <c r="O546" s="98"/>
    </row>
    <row r="547" spans="15:15" ht="12" customHeight="1">
      <c r="O547" s="98"/>
    </row>
    <row r="548" spans="15:15" ht="12" customHeight="1">
      <c r="O548" s="98"/>
    </row>
    <row r="549" spans="15:15" ht="12" customHeight="1">
      <c r="O549" s="98"/>
    </row>
    <row r="550" spans="15:15" ht="12" customHeight="1">
      <c r="O550" s="98"/>
    </row>
    <row r="551" spans="15:15" ht="12" customHeight="1">
      <c r="O551" s="98"/>
    </row>
    <row r="552" spans="15:15" ht="12" customHeight="1">
      <c r="O552" s="98"/>
    </row>
    <row r="553" spans="15:15" ht="12" customHeight="1">
      <c r="O553" s="98"/>
    </row>
    <row r="554" spans="15:15" ht="12" customHeight="1">
      <c r="O554" s="98"/>
    </row>
    <row r="555" spans="15:15" ht="12" customHeight="1">
      <c r="O555" s="98"/>
    </row>
    <row r="556" spans="15:15" ht="12" customHeight="1">
      <c r="O556" s="98"/>
    </row>
    <row r="557" spans="15:15" ht="12" customHeight="1">
      <c r="O557" s="98"/>
    </row>
    <row r="558" spans="15:15" ht="12" customHeight="1">
      <c r="O558" s="98"/>
    </row>
    <row r="559" spans="15:15" ht="12" customHeight="1">
      <c r="O559" s="98"/>
    </row>
    <row r="560" spans="15:15" ht="12" customHeight="1">
      <c r="O560" s="98"/>
    </row>
    <row r="561" spans="15:15" ht="12" customHeight="1">
      <c r="O561" s="98"/>
    </row>
    <row r="562" spans="15:15" ht="12" customHeight="1">
      <c r="O562" s="98"/>
    </row>
    <row r="563" spans="15:15" ht="12" customHeight="1">
      <c r="O563" s="98"/>
    </row>
    <row r="564" spans="15:15" ht="12" customHeight="1">
      <c r="O564" s="98"/>
    </row>
    <row r="565" spans="15:15" ht="12" customHeight="1">
      <c r="O565" s="98"/>
    </row>
    <row r="566" spans="15:15" ht="12" customHeight="1">
      <c r="O566" s="98"/>
    </row>
    <row r="567" spans="15:15" ht="12" customHeight="1">
      <c r="O567" s="98"/>
    </row>
    <row r="568" spans="15:15" ht="12" customHeight="1">
      <c r="O568" s="98"/>
    </row>
    <row r="569" spans="15:15" ht="12" customHeight="1">
      <c r="O569" s="98"/>
    </row>
    <row r="570" spans="15:15" ht="12" customHeight="1">
      <c r="O570" s="98"/>
    </row>
    <row r="571" spans="15:15" ht="12" customHeight="1">
      <c r="O571" s="98"/>
    </row>
    <row r="572" spans="15:15" ht="12" customHeight="1">
      <c r="O572" s="98"/>
    </row>
    <row r="573" spans="15:15" ht="12" customHeight="1">
      <c r="O573" s="98"/>
    </row>
    <row r="574" spans="15:15" ht="12" customHeight="1">
      <c r="O574" s="98"/>
    </row>
    <row r="575" spans="15:15" ht="12" customHeight="1">
      <c r="O575" s="98"/>
    </row>
    <row r="576" spans="15:15" ht="12" customHeight="1">
      <c r="O576" s="98"/>
    </row>
    <row r="577" spans="15:15" ht="12" customHeight="1">
      <c r="O577" s="98"/>
    </row>
    <row r="578" spans="15:15" ht="12" customHeight="1">
      <c r="O578" s="98"/>
    </row>
    <row r="579" spans="15:15" ht="12" customHeight="1">
      <c r="O579" s="98"/>
    </row>
    <row r="580" spans="15:15" ht="12" customHeight="1">
      <c r="O580" s="98"/>
    </row>
    <row r="581" spans="15:15" ht="12" customHeight="1">
      <c r="O581" s="98"/>
    </row>
    <row r="582" spans="15:15" ht="12" customHeight="1">
      <c r="O582" s="98"/>
    </row>
    <row r="583" spans="15:15" ht="12" customHeight="1">
      <c r="O583" s="98"/>
    </row>
    <row r="584" spans="15:15" ht="12" customHeight="1">
      <c r="O584" s="98"/>
    </row>
    <row r="585" spans="15:15" ht="12" customHeight="1">
      <c r="O585" s="98"/>
    </row>
    <row r="586" spans="15:15" ht="12" customHeight="1">
      <c r="O586" s="98"/>
    </row>
    <row r="587" spans="15:15" ht="12" customHeight="1">
      <c r="O587" s="98"/>
    </row>
    <row r="588" spans="15:15" ht="12" customHeight="1">
      <c r="O588" s="98"/>
    </row>
    <row r="589" spans="15:15" ht="12" customHeight="1">
      <c r="O589" s="98"/>
    </row>
    <row r="590" spans="15:15" ht="12" customHeight="1">
      <c r="O590" s="98"/>
    </row>
    <row r="591" spans="15:15" ht="12" customHeight="1">
      <c r="O591" s="98"/>
    </row>
    <row r="592" spans="15:15" ht="12" customHeight="1">
      <c r="O592" s="98"/>
    </row>
    <row r="593" spans="15:15" ht="12" customHeight="1">
      <c r="O593" s="98"/>
    </row>
    <row r="594" spans="15:15" ht="12" customHeight="1">
      <c r="O594" s="98"/>
    </row>
    <row r="595" spans="15:15" ht="12" customHeight="1">
      <c r="O595" s="98"/>
    </row>
    <row r="596" spans="15:15" ht="12" customHeight="1">
      <c r="O596" s="98"/>
    </row>
    <row r="597" spans="15:15" ht="12" customHeight="1">
      <c r="O597" s="98"/>
    </row>
    <row r="598" spans="15:15" ht="12" customHeight="1">
      <c r="O598" s="98"/>
    </row>
    <row r="599" spans="15:15" ht="12" customHeight="1">
      <c r="O599" s="98"/>
    </row>
    <row r="600" spans="15:15" ht="12" customHeight="1">
      <c r="O600" s="98"/>
    </row>
    <row r="601" spans="15:15" ht="12" customHeight="1">
      <c r="O601" s="98"/>
    </row>
    <row r="602" spans="15:15" ht="12" customHeight="1">
      <c r="O602" s="98"/>
    </row>
    <row r="603" spans="15:15" ht="12" customHeight="1">
      <c r="O603" s="98"/>
    </row>
    <row r="604" spans="15:15" ht="12" customHeight="1">
      <c r="O604" s="98"/>
    </row>
    <row r="605" spans="15:15" ht="12" customHeight="1">
      <c r="O605" s="98"/>
    </row>
    <row r="606" spans="15:15" ht="12" customHeight="1">
      <c r="O606" s="98"/>
    </row>
    <row r="607" spans="15:15" ht="12" customHeight="1">
      <c r="O607" s="98"/>
    </row>
    <row r="608" spans="15:15" ht="12" customHeight="1">
      <c r="O608" s="98"/>
    </row>
    <row r="609" spans="15:15" ht="12" customHeight="1">
      <c r="O609" s="98"/>
    </row>
    <row r="610" spans="15:15" ht="12" customHeight="1">
      <c r="O610" s="98"/>
    </row>
    <row r="611" spans="15:15" ht="12" customHeight="1">
      <c r="O611" s="98"/>
    </row>
    <row r="612" spans="15:15" ht="12" customHeight="1">
      <c r="O612" s="98"/>
    </row>
    <row r="613" spans="15:15" ht="12" customHeight="1">
      <c r="O613" s="98"/>
    </row>
    <row r="614" spans="15:15" ht="12" customHeight="1">
      <c r="O614" s="98"/>
    </row>
    <row r="615" spans="15:15" ht="12" customHeight="1">
      <c r="O615" s="98"/>
    </row>
    <row r="616" spans="15:15" ht="12" customHeight="1">
      <c r="O616" s="98"/>
    </row>
    <row r="617" spans="15:15" ht="12" customHeight="1">
      <c r="O617" s="98"/>
    </row>
    <row r="618" spans="15:15" ht="12" customHeight="1">
      <c r="O618" s="98"/>
    </row>
    <row r="619" spans="15:15" ht="12" customHeight="1">
      <c r="O619" s="98"/>
    </row>
    <row r="620" spans="15:15" ht="12" customHeight="1">
      <c r="O620" s="98"/>
    </row>
    <row r="621" spans="15:15" ht="12" customHeight="1">
      <c r="O621" s="98"/>
    </row>
    <row r="622" spans="15:15" ht="12" customHeight="1">
      <c r="O622" s="98"/>
    </row>
    <row r="623" spans="15:15" ht="12" customHeight="1">
      <c r="O623" s="98"/>
    </row>
    <row r="624" spans="15:15" ht="12" customHeight="1">
      <c r="O624" s="98"/>
    </row>
    <row r="625" spans="15:15" ht="12" customHeight="1">
      <c r="O625" s="98"/>
    </row>
    <row r="626" spans="15:15" ht="12" customHeight="1">
      <c r="O626" s="98"/>
    </row>
    <row r="627" spans="15:15" ht="12" customHeight="1">
      <c r="O627" s="98"/>
    </row>
    <row r="628" spans="15:15" ht="12" customHeight="1">
      <c r="O628" s="98"/>
    </row>
    <row r="629" spans="15:15" ht="12" customHeight="1">
      <c r="O629" s="98"/>
    </row>
    <row r="630" spans="15:15" ht="12" customHeight="1">
      <c r="O630" s="98"/>
    </row>
    <row r="631" spans="15:15" ht="12" customHeight="1">
      <c r="O631" s="98"/>
    </row>
    <row r="632" spans="15:15" ht="12" customHeight="1">
      <c r="O632" s="98"/>
    </row>
    <row r="633" spans="15:15" ht="12" customHeight="1">
      <c r="O633" s="98"/>
    </row>
    <row r="634" spans="15:15" ht="12" customHeight="1">
      <c r="O634" s="98"/>
    </row>
    <row r="635" spans="15:15" ht="12" customHeight="1">
      <c r="O635" s="98"/>
    </row>
    <row r="636" spans="15:15" ht="12" customHeight="1">
      <c r="O636" s="98"/>
    </row>
    <row r="637" spans="15:15" ht="12" customHeight="1">
      <c r="O637" s="98"/>
    </row>
    <row r="638" spans="15:15" ht="12" customHeight="1">
      <c r="O638" s="98"/>
    </row>
    <row r="639" spans="15:15" ht="12" customHeight="1">
      <c r="O639" s="98"/>
    </row>
    <row r="640" spans="15:15" ht="12" customHeight="1">
      <c r="O640" s="98"/>
    </row>
    <row r="641" spans="15:15" ht="12" customHeight="1">
      <c r="O641" s="98"/>
    </row>
    <row r="642" spans="15:15" ht="12" customHeight="1">
      <c r="O642" s="98"/>
    </row>
    <row r="643" spans="15:15" ht="12" customHeight="1">
      <c r="O643" s="98"/>
    </row>
    <row r="644" spans="15:15" ht="12" customHeight="1">
      <c r="O644" s="98"/>
    </row>
    <row r="645" spans="15:15" ht="12" customHeight="1">
      <c r="O645" s="98"/>
    </row>
    <row r="646" spans="15:15" ht="12" customHeight="1">
      <c r="O646" s="98"/>
    </row>
    <row r="647" spans="15:15" ht="12" customHeight="1">
      <c r="O647" s="98"/>
    </row>
    <row r="648" spans="15:15" ht="12" customHeight="1">
      <c r="O648" s="98"/>
    </row>
    <row r="649" spans="15:15" ht="12" customHeight="1">
      <c r="O649" s="98"/>
    </row>
    <row r="650" spans="15:15" ht="12" customHeight="1">
      <c r="O650" s="98"/>
    </row>
    <row r="651" spans="15:15" ht="12" customHeight="1">
      <c r="O651" s="98"/>
    </row>
    <row r="652" spans="15:15" ht="12" customHeight="1">
      <c r="O652" s="98"/>
    </row>
    <row r="653" spans="15:15" ht="12" customHeight="1">
      <c r="O653" s="98"/>
    </row>
    <row r="654" spans="15:15" ht="12" customHeight="1">
      <c r="O654" s="98"/>
    </row>
    <row r="655" spans="15:15" ht="12" customHeight="1">
      <c r="O655" s="98"/>
    </row>
    <row r="656" spans="15:15" ht="12" customHeight="1">
      <c r="O656" s="98"/>
    </row>
    <row r="657" spans="15:15" ht="12" customHeight="1">
      <c r="O657" s="98"/>
    </row>
    <row r="658" spans="15:15" ht="12" customHeight="1">
      <c r="O658" s="98"/>
    </row>
    <row r="659" spans="15:15" ht="12" customHeight="1">
      <c r="O659" s="98"/>
    </row>
    <row r="660" spans="15:15" ht="12" customHeight="1">
      <c r="O660" s="98"/>
    </row>
    <row r="661" spans="15:15" ht="12" customHeight="1">
      <c r="O661" s="98"/>
    </row>
    <row r="662" spans="15:15" ht="12" customHeight="1">
      <c r="O662" s="98"/>
    </row>
    <row r="663" spans="15:15" ht="12" customHeight="1">
      <c r="O663" s="98"/>
    </row>
    <row r="664" spans="15:15" ht="12" customHeight="1">
      <c r="O664" s="98"/>
    </row>
    <row r="665" spans="15:15" ht="12" customHeight="1">
      <c r="O665" s="98"/>
    </row>
    <row r="666" spans="15:15" ht="12" customHeight="1">
      <c r="O666" s="98"/>
    </row>
    <row r="667" spans="15:15" ht="12" customHeight="1">
      <c r="O667" s="98"/>
    </row>
    <row r="668" spans="15:15" ht="12" customHeight="1">
      <c r="O668" s="98"/>
    </row>
    <row r="669" spans="15:15" ht="12" customHeight="1">
      <c r="O669" s="98"/>
    </row>
    <row r="670" spans="15:15" ht="12" customHeight="1">
      <c r="O670" s="98"/>
    </row>
    <row r="671" spans="15:15" ht="12" customHeight="1">
      <c r="O671" s="98"/>
    </row>
    <row r="672" spans="15:15" ht="12" customHeight="1">
      <c r="O672" s="98"/>
    </row>
    <row r="673" spans="15:15" ht="12" customHeight="1">
      <c r="O673" s="98"/>
    </row>
    <row r="674" spans="15:15" ht="12" customHeight="1">
      <c r="O674" s="98"/>
    </row>
    <row r="675" spans="15:15" ht="12" customHeight="1">
      <c r="O675" s="98"/>
    </row>
    <row r="676" spans="15:15" ht="12" customHeight="1">
      <c r="O676" s="98"/>
    </row>
    <row r="677" spans="15:15" ht="12" customHeight="1">
      <c r="O677" s="98"/>
    </row>
    <row r="678" spans="15:15" ht="12" customHeight="1">
      <c r="O678" s="98"/>
    </row>
    <row r="679" spans="15:15" ht="12" customHeight="1">
      <c r="O679" s="98"/>
    </row>
    <row r="680" spans="15:15" ht="12" customHeight="1">
      <c r="O680" s="98"/>
    </row>
    <row r="681" spans="15:15" ht="12" customHeight="1">
      <c r="O681" s="98"/>
    </row>
    <row r="682" spans="15:15" ht="12" customHeight="1">
      <c r="O682" s="98"/>
    </row>
    <row r="683" spans="15:15" ht="12" customHeight="1">
      <c r="O683" s="98"/>
    </row>
    <row r="684" spans="15:15" ht="12" customHeight="1">
      <c r="O684" s="98"/>
    </row>
    <row r="685" spans="15:15" ht="12" customHeight="1">
      <c r="O685" s="98"/>
    </row>
    <row r="686" spans="15:15" ht="12" customHeight="1">
      <c r="O686" s="98"/>
    </row>
    <row r="687" spans="15:15" ht="12" customHeight="1">
      <c r="O687" s="98"/>
    </row>
    <row r="688" spans="15:15" ht="12" customHeight="1">
      <c r="O688" s="98"/>
    </row>
    <row r="689" spans="15:15" ht="12" customHeight="1">
      <c r="O689" s="98"/>
    </row>
    <row r="690" spans="15:15" ht="12" customHeight="1">
      <c r="O690" s="98"/>
    </row>
    <row r="691" spans="15:15" ht="12" customHeight="1">
      <c r="O691" s="98"/>
    </row>
    <row r="692" spans="15:15" ht="12" customHeight="1">
      <c r="O692" s="98"/>
    </row>
    <row r="693" spans="15:15" ht="12" customHeight="1">
      <c r="O693" s="98"/>
    </row>
    <row r="694" spans="15:15" ht="12" customHeight="1">
      <c r="O694" s="98"/>
    </row>
    <row r="695" spans="15:15" ht="12" customHeight="1">
      <c r="O695" s="98"/>
    </row>
    <row r="696" spans="15:15" ht="12" customHeight="1">
      <c r="O696" s="98"/>
    </row>
    <row r="697" spans="15:15" ht="12" customHeight="1">
      <c r="O697" s="98"/>
    </row>
    <row r="698" spans="15:15" ht="12" customHeight="1">
      <c r="O698" s="98"/>
    </row>
    <row r="699" spans="15:15" ht="12" customHeight="1">
      <c r="O699" s="98"/>
    </row>
    <row r="700" spans="15:15" ht="12" customHeight="1">
      <c r="O700" s="98"/>
    </row>
    <row r="701" spans="15:15" ht="12" customHeight="1">
      <c r="O701" s="98"/>
    </row>
    <row r="702" spans="15:15" ht="12" customHeight="1">
      <c r="O702" s="98"/>
    </row>
    <row r="703" spans="15:15" ht="12" customHeight="1">
      <c r="O703" s="98"/>
    </row>
    <row r="704" spans="15:15" ht="12" customHeight="1">
      <c r="O704" s="98"/>
    </row>
    <row r="705" spans="15:15" ht="12" customHeight="1">
      <c r="O705" s="98"/>
    </row>
    <row r="706" spans="15:15" ht="12" customHeight="1">
      <c r="O706" s="98"/>
    </row>
    <row r="707" spans="15:15" ht="12" customHeight="1">
      <c r="O707" s="98"/>
    </row>
    <row r="708" spans="15:15" ht="12" customHeight="1">
      <c r="O708" s="98"/>
    </row>
    <row r="709" spans="15:15" ht="12" customHeight="1">
      <c r="O709" s="98"/>
    </row>
    <row r="710" spans="15:15" ht="12" customHeight="1">
      <c r="O710" s="98"/>
    </row>
    <row r="711" spans="15:15" ht="12" customHeight="1">
      <c r="O711" s="98"/>
    </row>
    <row r="712" spans="15:15" ht="12" customHeight="1">
      <c r="O712" s="98"/>
    </row>
    <row r="713" spans="15:15" ht="12" customHeight="1">
      <c r="O713" s="98"/>
    </row>
    <row r="714" spans="15:15" ht="12" customHeight="1">
      <c r="O714" s="98"/>
    </row>
    <row r="715" spans="15:15" ht="12" customHeight="1">
      <c r="O715" s="98"/>
    </row>
    <row r="716" spans="15:15" ht="12" customHeight="1">
      <c r="O716" s="98"/>
    </row>
    <row r="717" spans="15:15" ht="12" customHeight="1">
      <c r="O717" s="98"/>
    </row>
    <row r="718" spans="15:15" ht="12" customHeight="1">
      <c r="O718" s="98"/>
    </row>
    <row r="719" spans="15:15" ht="12" customHeight="1">
      <c r="O719" s="98"/>
    </row>
    <row r="720" spans="15:15" ht="12" customHeight="1">
      <c r="O720" s="98"/>
    </row>
    <row r="721" spans="15:15" ht="12" customHeight="1">
      <c r="O721" s="98"/>
    </row>
    <row r="722" spans="15:15" ht="12" customHeight="1">
      <c r="O722" s="98"/>
    </row>
    <row r="723" spans="15:15" ht="12" customHeight="1">
      <c r="O723" s="98"/>
    </row>
    <row r="724" spans="15:15" ht="12" customHeight="1">
      <c r="O724" s="98"/>
    </row>
    <row r="725" spans="15:15" ht="12" customHeight="1">
      <c r="O725" s="98"/>
    </row>
    <row r="726" spans="15:15" ht="12" customHeight="1">
      <c r="O726" s="98"/>
    </row>
    <row r="727" spans="15:15" ht="12" customHeight="1">
      <c r="O727" s="98"/>
    </row>
    <row r="728" spans="15:15" ht="12" customHeight="1">
      <c r="O728" s="98"/>
    </row>
    <row r="729" spans="15:15" ht="12" customHeight="1">
      <c r="O729" s="98"/>
    </row>
    <row r="730" spans="15:15" ht="12" customHeight="1">
      <c r="O730" s="98"/>
    </row>
    <row r="731" spans="15:15" ht="12" customHeight="1">
      <c r="O731" s="98"/>
    </row>
    <row r="732" spans="15:15" ht="12" customHeight="1">
      <c r="O732" s="98"/>
    </row>
    <row r="733" spans="15:15" ht="12" customHeight="1">
      <c r="O733" s="98"/>
    </row>
    <row r="734" spans="15:15" ht="12" customHeight="1">
      <c r="O734" s="98"/>
    </row>
    <row r="735" spans="15:15" ht="12" customHeight="1">
      <c r="O735" s="98"/>
    </row>
    <row r="736" spans="15:15" ht="12" customHeight="1">
      <c r="O736" s="98"/>
    </row>
    <row r="737" spans="15:15" ht="12" customHeight="1">
      <c r="O737" s="98"/>
    </row>
    <row r="738" spans="15:15" ht="12" customHeight="1">
      <c r="O738" s="98"/>
    </row>
    <row r="739" spans="15:15" ht="12" customHeight="1">
      <c r="O739" s="98"/>
    </row>
    <row r="740" spans="15:15" ht="12" customHeight="1">
      <c r="O740" s="98"/>
    </row>
    <row r="741" spans="15:15" ht="12" customHeight="1">
      <c r="O741" s="98"/>
    </row>
    <row r="742" spans="15:15" ht="12" customHeight="1">
      <c r="O742" s="98"/>
    </row>
    <row r="743" spans="15:15" ht="12" customHeight="1">
      <c r="O743" s="98"/>
    </row>
    <row r="744" spans="15:15" ht="12" customHeight="1">
      <c r="O744" s="98"/>
    </row>
    <row r="745" spans="15:15" ht="12" customHeight="1">
      <c r="O745" s="98"/>
    </row>
    <row r="746" spans="15:15" ht="12" customHeight="1">
      <c r="O746" s="98"/>
    </row>
    <row r="747" spans="15:15" ht="12" customHeight="1">
      <c r="O747" s="98"/>
    </row>
    <row r="748" spans="15:15" ht="12" customHeight="1">
      <c r="O748" s="98"/>
    </row>
    <row r="749" spans="15:15" ht="12" customHeight="1">
      <c r="O749" s="98"/>
    </row>
    <row r="750" spans="15:15" ht="12" customHeight="1">
      <c r="O750" s="98"/>
    </row>
    <row r="751" spans="15:15" ht="12" customHeight="1">
      <c r="O751" s="98"/>
    </row>
    <row r="752" spans="15:15" ht="12" customHeight="1">
      <c r="O752" s="98"/>
    </row>
    <row r="753" spans="15:15" ht="12" customHeight="1">
      <c r="O753" s="98"/>
    </row>
    <row r="754" spans="15:15" ht="12" customHeight="1">
      <c r="O754" s="98"/>
    </row>
    <row r="755" spans="15:15" ht="12" customHeight="1">
      <c r="O755" s="98"/>
    </row>
    <row r="756" spans="15:15" ht="12" customHeight="1">
      <c r="O756" s="98"/>
    </row>
    <row r="757" spans="15:15" ht="12" customHeight="1">
      <c r="O757" s="98"/>
    </row>
    <row r="758" spans="15:15" ht="12" customHeight="1">
      <c r="O758" s="98"/>
    </row>
    <row r="759" spans="15:15" ht="12" customHeight="1">
      <c r="O759" s="98"/>
    </row>
    <row r="760" spans="15:15" ht="12" customHeight="1">
      <c r="O760" s="98"/>
    </row>
    <row r="761" spans="15:15" ht="12" customHeight="1">
      <c r="O761" s="98"/>
    </row>
    <row r="762" spans="15:15" ht="12" customHeight="1">
      <c r="O762" s="98"/>
    </row>
    <row r="763" spans="15:15" ht="12" customHeight="1">
      <c r="O763" s="98"/>
    </row>
    <row r="764" spans="15:15" ht="12" customHeight="1">
      <c r="O764" s="98"/>
    </row>
    <row r="765" spans="15:15" ht="12" customHeight="1">
      <c r="O765" s="98"/>
    </row>
    <row r="766" spans="15:15" ht="12" customHeight="1">
      <c r="O766" s="98"/>
    </row>
    <row r="767" spans="15:15" ht="12" customHeight="1">
      <c r="O767" s="98"/>
    </row>
    <row r="768" spans="15:15" ht="12" customHeight="1">
      <c r="O768" s="98"/>
    </row>
    <row r="769" spans="15:15" ht="12" customHeight="1">
      <c r="O769" s="98"/>
    </row>
    <row r="770" spans="15:15" ht="12" customHeight="1">
      <c r="O770" s="98"/>
    </row>
    <row r="771" spans="15:15" ht="12" customHeight="1">
      <c r="O771" s="98"/>
    </row>
    <row r="772" spans="15:15" ht="12" customHeight="1">
      <c r="O772" s="98"/>
    </row>
    <row r="773" spans="15:15" ht="12" customHeight="1">
      <c r="O773" s="98"/>
    </row>
    <row r="774" spans="15:15" ht="12" customHeight="1">
      <c r="O774" s="98"/>
    </row>
    <row r="775" spans="15:15" ht="12" customHeight="1">
      <c r="O775" s="98"/>
    </row>
    <row r="776" spans="15:15" ht="12" customHeight="1">
      <c r="O776" s="98"/>
    </row>
    <row r="777" spans="15:15" ht="12" customHeight="1">
      <c r="O777" s="98"/>
    </row>
    <row r="778" spans="15:15" ht="12" customHeight="1">
      <c r="O778" s="98"/>
    </row>
    <row r="779" spans="15:15" ht="12" customHeight="1">
      <c r="O779" s="98"/>
    </row>
    <row r="780" spans="15:15" ht="12" customHeight="1">
      <c r="O780" s="98"/>
    </row>
    <row r="781" spans="15:15" ht="12" customHeight="1">
      <c r="O781" s="98"/>
    </row>
    <row r="782" spans="15:15" ht="12" customHeight="1">
      <c r="O782" s="98"/>
    </row>
    <row r="783" spans="15:15" ht="12" customHeight="1">
      <c r="O783" s="98"/>
    </row>
    <row r="784" spans="15:15" ht="12" customHeight="1">
      <c r="O784" s="98"/>
    </row>
    <row r="785" spans="15:15" ht="12" customHeight="1">
      <c r="O785" s="98"/>
    </row>
    <row r="786" spans="15:15" ht="12" customHeight="1">
      <c r="O786" s="98"/>
    </row>
    <row r="787" spans="15:15" ht="12" customHeight="1">
      <c r="O787" s="98"/>
    </row>
    <row r="788" spans="15:15" ht="12" customHeight="1">
      <c r="O788" s="98"/>
    </row>
    <row r="789" spans="15:15" ht="12" customHeight="1">
      <c r="O789" s="98"/>
    </row>
    <row r="790" spans="15:15" ht="12" customHeight="1">
      <c r="O790" s="98"/>
    </row>
    <row r="791" spans="15:15" ht="12" customHeight="1">
      <c r="O791" s="98"/>
    </row>
    <row r="792" spans="15:15" ht="12" customHeight="1">
      <c r="O792" s="98"/>
    </row>
    <row r="793" spans="15:15" ht="12" customHeight="1">
      <c r="O793" s="98"/>
    </row>
    <row r="794" spans="15:15" ht="12" customHeight="1">
      <c r="O794" s="98"/>
    </row>
    <row r="795" spans="15:15" ht="12" customHeight="1">
      <c r="O795" s="98"/>
    </row>
    <row r="796" spans="15:15" ht="12" customHeight="1">
      <c r="O796" s="98"/>
    </row>
    <row r="797" spans="15:15" ht="12" customHeight="1">
      <c r="O797" s="98"/>
    </row>
    <row r="798" spans="15:15" ht="12" customHeight="1">
      <c r="O798" s="98"/>
    </row>
    <row r="799" spans="15:15" ht="12" customHeight="1">
      <c r="O799" s="98"/>
    </row>
    <row r="800" spans="15:15" ht="12" customHeight="1">
      <c r="O800" s="98"/>
    </row>
    <row r="801" spans="15:15" ht="12" customHeight="1">
      <c r="O801" s="98"/>
    </row>
    <row r="802" spans="15:15" ht="12" customHeight="1">
      <c r="O802" s="98"/>
    </row>
    <row r="803" spans="15:15" ht="12" customHeight="1">
      <c r="O803" s="98"/>
    </row>
    <row r="804" spans="15:15" ht="12" customHeight="1">
      <c r="O804" s="98"/>
    </row>
    <row r="805" spans="15:15" ht="12" customHeight="1">
      <c r="O805" s="98"/>
    </row>
    <row r="806" spans="15:15" ht="12" customHeight="1">
      <c r="O806" s="98"/>
    </row>
    <row r="807" spans="15:15" ht="12" customHeight="1">
      <c r="O807" s="98"/>
    </row>
    <row r="808" spans="15:15" ht="12" customHeight="1">
      <c r="O808" s="98"/>
    </row>
    <row r="809" spans="15:15" ht="12" customHeight="1">
      <c r="O809" s="98"/>
    </row>
    <row r="810" spans="15:15" ht="12" customHeight="1">
      <c r="O810" s="98"/>
    </row>
    <row r="811" spans="15:15" ht="12" customHeight="1">
      <c r="O811" s="98"/>
    </row>
    <row r="812" spans="15:15" ht="12" customHeight="1">
      <c r="O812" s="98"/>
    </row>
    <row r="813" spans="15:15" ht="12" customHeight="1">
      <c r="O813" s="98"/>
    </row>
    <row r="814" spans="15:15" ht="12" customHeight="1">
      <c r="O814" s="98"/>
    </row>
    <row r="815" spans="15:15" ht="12" customHeight="1">
      <c r="O815" s="98"/>
    </row>
    <row r="816" spans="15:15" ht="12" customHeight="1">
      <c r="O816" s="98"/>
    </row>
    <row r="817" spans="15:15" ht="12" customHeight="1">
      <c r="O817" s="98"/>
    </row>
    <row r="818" spans="15:15" ht="12" customHeight="1">
      <c r="O818" s="98"/>
    </row>
    <row r="819" spans="15:15" ht="12" customHeight="1">
      <c r="O819" s="98"/>
    </row>
    <row r="820" spans="15:15" ht="12" customHeight="1">
      <c r="O820" s="98"/>
    </row>
    <row r="821" spans="15:15" ht="12" customHeight="1">
      <c r="O821" s="98"/>
    </row>
    <row r="822" spans="15:15" ht="12" customHeight="1">
      <c r="O822" s="98"/>
    </row>
    <row r="823" spans="15:15" ht="12" customHeight="1">
      <c r="O823" s="98"/>
    </row>
    <row r="824" spans="15:15" ht="12" customHeight="1">
      <c r="O824" s="98"/>
    </row>
    <row r="825" spans="15:15" ht="12" customHeight="1">
      <c r="O825" s="98"/>
    </row>
    <row r="826" spans="15:15" ht="12" customHeight="1">
      <c r="O826" s="98"/>
    </row>
    <row r="827" spans="15:15" ht="12" customHeight="1">
      <c r="O827" s="98"/>
    </row>
    <row r="828" spans="15:15" ht="12" customHeight="1">
      <c r="O828" s="98"/>
    </row>
    <row r="829" spans="15:15" ht="12" customHeight="1">
      <c r="O829" s="98"/>
    </row>
    <row r="830" spans="15:15" ht="12" customHeight="1">
      <c r="O830" s="98"/>
    </row>
    <row r="831" spans="15:15" ht="12" customHeight="1">
      <c r="O831" s="98"/>
    </row>
    <row r="832" spans="15:15" ht="12" customHeight="1">
      <c r="O832" s="98"/>
    </row>
    <row r="833" spans="15:15" ht="12" customHeight="1">
      <c r="O833" s="98"/>
    </row>
    <row r="834" spans="15:15" ht="12" customHeight="1">
      <c r="O834" s="98"/>
    </row>
    <row r="835" spans="15:15" ht="12" customHeight="1">
      <c r="O835" s="98"/>
    </row>
    <row r="836" spans="15:15" ht="12" customHeight="1">
      <c r="O836" s="98"/>
    </row>
    <row r="837" spans="15:15" ht="12" customHeight="1">
      <c r="O837" s="98"/>
    </row>
    <row r="838" spans="15:15" ht="12" customHeight="1">
      <c r="O838" s="98"/>
    </row>
    <row r="839" spans="15:15" ht="12" customHeight="1">
      <c r="O839" s="98"/>
    </row>
    <row r="840" spans="15:15" ht="12" customHeight="1">
      <c r="O840" s="98"/>
    </row>
    <row r="841" spans="15:15" ht="12" customHeight="1">
      <c r="O841" s="98"/>
    </row>
    <row r="842" spans="15:15" ht="12" customHeight="1">
      <c r="O842" s="98"/>
    </row>
    <row r="843" spans="15:15" ht="12" customHeight="1">
      <c r="O843" s="98"/>
    </row>
    <row r="844" spans="15:15" ht="12" customHeight="1">
      <c r="O844" s="98"/>
    </row>
    <row r="845" spans="15:15" ht="12" customHeight="1">
      <c r="O845" s="98"/>
    </row>
    <row r="846" spans="15:15" ht="12" customHeight="1">
      <c r="O846" s="98"/>
    </row>
    <row r="847" spans="15:15" ht="12" customHeight="1">
      <c r="O847" s="98"/>
    </row>
    <row r="848" spans="15:15" ht="12" customHeight="1">
      <c r="O848" s="98"/>
    </row>
    <row r="849" spans="15:15" ht="12" customHeight="1">
      <c r="O849" s="98"/>
    </row>
    <row r="850" spans="15:15" ht="12" customHeight="1">
      <c r="O850" s="98"/>
    </row>
    <row r="851" spans="15:15" ht="12" customHeight="1">
      <c r="O851" s="98"/>
    </row>
    <row r="852" spans="15:15" ht="12" customHeight="1">
      <c r="O852" s="98"/>
    </row>
    <row r="853" spans="15:15" ht="12" customHeight="1">
      <c r="O853" s="98"/>
    </row>
    <row r="854" spans="15:15" ht="12" customHeight="1">
      <c r="O854" s="98"/>
    </row>
    <row r="855" spans="15:15" ht="12" customHeight="1">
      <c r="O855" s="98"/>
    </row>
    <row r="856" spans="15:15" ht="12" customHeight="1">
      <c r="O856" s="98"/>
    </row>
    <row r="857" spans="15:15" ht="12" customHeight="1">
      <c r="O857" s="98"/>
    </row>
    <row r="858" spans="15:15" ht="12" customHeight="1">
      <c r="O858" s="98"/>
    </row>
    <row r="859" spans="15:15" ht="12" customHeight="1">
      <c r="O859" s="98"/>
    </row>
    <row r="860" spans="15:15" ht="12" customHeight="1">
      <c r="O860" s="98"/>
    </row>
    <row r="861" spans="15:15" ht="12" customHeight="1">
      <c r="O861" s="98"/>
    </row>
    <row r="862" spans="15:15" ht="12" customHeight="1">
      <c r="O862" s="98"/>
    </row>
    <row r="863" spans="15:15" ht="12" customHeight="1">
      <c r="O863" s="98"/>
    </row>
    <row r="864" spans="15:15" ht="12" customHeight="1">
      <c r="O864" s="98"/>
    </row>
    <row r="865" spans="15:15" ht="12" customHeight="1">
      <c r="O865" s="98"/>
    </row>
    <row r="866" spans="15:15" ht="12" customHeight="1">
      <c r="O866" s="98"/>
    </row>
    <row r="867" spans="15:15" ht="12" customHeight="1">
      <c r="O867" s="98"/>
    </row>
    <row r="868" spans="15:15" ht="12" customHeight="1">
      <c r="O868" s="98"/>
    </row>
    <row r="869" spans="15:15" ht="12" customHeight="1">
      <c r="O869" s="98"/>
    </row>
    <row r="870" spans="15:15" ht="12" customHeight="1">
      <c r="O870" s="98"/>
    </row>
    <row r="871" spans="15:15" ht="12" customHeight="1">
      <c r="O871" s="98"/>
    </row>
    <row r="872" spans="15:15" ht="12" customHeight="1">
      <c r="O872" s="98"/>
    </row>
    <row r="873" spans="15:15" ht="12" customHeight="1">
      <c r="O873" s="98"/>
    </row>
    <row r="874" spans="15:15" ht="12" customHeight="1">
      <c r="O874" s="98"/>
    </row>
    <row r="875" spans="15:15" ht="12" customHeight="1">
      <c r="O875" s="98"/>
    </row>
    <row r="876" spans="15:15" ht="12" customHeight="1">
      <c r="O876" s="98"/>
    </row>
    <row r="877" spans="15:15" ht="12" customHeight="1">
      <c r="O877" s="98"/>
    </row>
    <row r="878" spans="15:15" ht="12" customHeight="1">
      <c r="O878" s="98"/>
    </row>
    <row r="879" spans="15:15" ht="12" customHeight="1">
      <c r="O879" s="98"/>
    </row>
    <row r="880" spans="15:15" ht="12" customHeight="1">
      <c r="O880" s="98"/>
    </row>
    <row r="881" spans="15:15" ht="12" customHeight="1">
      <c r="O881" s="98"/>
    </row>
    <row r="882" spans="15:15" ht="12" customHeight="1">
      <c r="O882" s="98"/>
    </row>
    <row r="883" spans="15:15" ht="12" customHeight="1">
      <c r="O883" s="98"/>
    </row>
    <row r="884" spans="15:15" ht="12" customHeight="1">
      <c r="O884" s="98"/>
    </row>
    <row r="885" spans="15:15" ht="12" customHeight="1">
      <c r="O885" s="98"/>
    </row>
    <row r="886" spans="15:15" ht="12" customHeight="1">
      <c r="O886" s="98"/>
    </row>
    <row r="887" spans="15:15" ht="12" customHeight="1">
      <c r="O887" s="98"/>
    </row>
    <row r="888" spans="15:15" ht="12" customHeight="1">
      <c r="O888" s="98"/>
    </row>
    <row r="889" spans="15:15" ht="12" customHeight="1">
      <c r="O889" s="98"/>
    </row>
    <row r="890" spans="15:15" ht="12" customHeight="1">
      <c r="O890" s="98"/>
    </row>
    <row r="891" spans="15:15" ht="12" customHeight="1">
      <c r="O891" s="98"/>
    </row>
    <row r="892" spans="15:15" ht="12" customHeight="1">
      <c r="O892" s="98"/>
    </row>
    <row r="893" spans="15:15" ht="12" customHeight="1">
      <c r="O893" s="98"/>
    </row>
    <row r="894" spans="15:15" ht="12" customHeight="1">
      <c r="O894" s="98"/>
    </row>
    <row r="895" spans="15:15" ht="12" customHeight="1">
      <c r="O895" s="98"/>
    </row>
    <row r="896" spans="15:15" ht="12" customHeight="1">
      <c r="O896" s="98"/>
    </row>
    <row r="897" spans="15:15" ht="12" customHeight="1">
      <c r="O897" s="98"/>
    </row>
    <row r="898" spans="15:15" ht="12" customHeight="1">
      <c r="O898" s="98"/>
    </row>
    <row r="899" spans="15:15" ht="12" customHeight="1">
      <c r="O899" s="98"/>
    </row>
    <row r="900" spans="15:15" ht="12" customHeight="1">
      <c r="O900" s="98"/>
    </row>
    <row r="901" spans="15:15" ht="12" customHeight="1">
      <c r="O901" s="98"/>
    </row>
    <row r="902" spans="15:15" ht="12" customHeight="1">
      <c r="O902" s="98"/>
    </row>
    <row r="903" spans="15:15" ht="12" customHeight="1">
      <c r="O903" s="98"/>
    </row>
    <row r="904" spans="15:15" ht="12" customHeight="1">
      <c r="O904" s="98"/>
    </row>
    <row r="905" spans="15:15" ht="12" customHeight="1">
      <c r="O905" s="98"/>
    </row>
    <row r="906" spans="15:15" ht="12" customHeight="1">
      <c r="O906" s="98"/>
    </row>
    <row r="907" spans="15:15" ht="12" customHeight="1">
      <c r="O907" s="98"/>
    </row>
    <row r="908" spans="15:15" ht="12" customHeight="1">
      <c r="O908" s="98"/>
    </row>
    <row r="909" spans="15:15" ht="12" customHeight="1">
      <c r="O909" s="98"/>
    </row>
    <row r="910" spans="15:15" ht="12" customHeight="1">
      <c r="O910" s="98"/>
    </row>
    <row r="911" spans="15:15" ht="12" customHeight="1">
      <c r="O911" s="98"/>
    </row>
    <row r="912" spans="15:15" ht="12" customHeight="1">
      <c r="O912" s="98"/>
    </row>
    <row r="913" spans="15:15" ht="12" customHeight="1">
      <c r="O913" s="98"/>
    </row>
    <row r="914" spans="15:15" ht="12" customHeight="1">
      <c r="O914" s="98"/>
    </row>
    <row r="915" spans="15:15" ht="12" customHeight="1">
      <c r="O915" s="98"/>
    </row>
    <row r="916" spans="15:15" ht="12" customHeight="1">
      <c r="O916" s="98"/>
    </row>
    <row r="917" spans="15:15" ht="12" customHeight="1">
      <c r="O917" s="98"/>
    </row>
    <row r="918" spans="15:15" ht="12" customHeight="1">
      <c r="O918" s="98"/>
    </row>
    <row r="919" spans="15:15" ht="12" customHeight="1">
      <c r="O919" s="98"/>
    </row>
    <row r="920" spans="15:15" ht="12" customHeight="1">
      <c r="O920" s="98"/>
    </row>
    <row r="921" spans="15:15" ht="12" customHeight="1">
      <c r="O921" s="98"/>
    </row>
    <row r="922" spans="15:15" ht="12" customHeight="1">
      <c r="O922" s="98"/>
    </row>
    <row r="923" spans="15:15" ht="12" customHeight="1">
      <c r="O923" s="98"/>
    </row>
    <row r="924" spans="15:15" ht="12" customHeight="1">
      <c r="O924" s="98"/>
    </row>
    <row r="925" spans="15:15" ht="12" customHeight="1">
      <c r="O925" s="98"/>
    </row>
    <row r="926" spans="15:15" ht="12" customHeight="1">
      <c r="O926" s="98"/>
    </row>
    <row r="927" spans="15:15" ht="12" customHeight="1">
      <c r="O927" s="98"/>
    </row>
    <row r="928" spans="15:15" ht="12" customHeight="1">
      <c r="O928" s="98"/>
    </row>
    <row r="929" spans="15:15" ht="12" customHeight="1">
      <c r="O929" s="98"/>
    </row>
    <row r="930" spans="15:15" ht="12" customHeight="1">
      <c r="O930" s="98"/>
    </row>
    <row r="931" spans="15:15" ht="12" customHeight="1">
      <c r="O931" s="98"/>
    </row>
    <row r="932" spans="15:15" ht="12" customHeight="1">
      <c r="O932" s="98"/>
    </row>
    <row r="933" spans="15:15" ht="12" customHeight="1">
      <c r="O933" s="98"/>
    </row>
    <row r="934" spans="15:15" ht="12" customHeight="1">
      <c r="O934" s="98"/>
    </row>
    <row r="935" spans="15:15" ht="12" customHeight="1">
      <c r="O935" s="98"/>
    </row>
    <row r="936" spans="15:15" ht="12" customHeight="1">
      <c r="O936" s="98"/>
    </row>
    <row r="937" spans="15:15" ht="12" customHeight="1">
      <c r="O937" s="98"/>
    </row>
    <row r="938" spans="15:15" ht="12" customHeight="1">
      <c r="O938" s="98"/>
    </row>
    <row r="939" spans="15:15" ht="12" customHeight="1">
      <c r="O939" s="98"/>
    </row>
    <row r="940" spans="15:15" ht="12" customHeight="1">
      <c r="O940" s="98"/>
    </row>
    <row r="941" spans="15:15" ht="12" customHeight="1">
      <c r="O941" s="98"/>
    </row>
    <row r="942" spans="15:15" ht="12" customHeight="1">
      <c r="O942" s="98"/>
    </row>
    <row r="943" spans="15:15" ht="12" customHeight="1">
      <c r="O943" s="98"/>
    </row>
    <row r="944" spans="15:15" ht="12" customHeight="1">
      <c r="O944" s="98"/>
    </row>
    <row r="945" spans="15:15" ht="12" customHeight="1">
      <c r="O945" s="98"/>
    </row>
    <row r="946" spans="15:15" ht="12" customHeight="1">
      <c r="O946" s="98"/>
    </row>
    <row r="947" spans="15:15" ht="12" customHeight="1">
      <c r="O947" s="98"/>
    </row>
    <row r="948" spans="15:15" ht="12" customHeight="1">
      <c r="O948" s="98"/>
    </row>
    <row r="949" spans="15:15" ht="12" customHeight="1">
      <c r="O949" s="98"/>
    </row>
    <row r="950" spans="15:15" ht="12" customHeight="1">
      <c r="O950" s="98"/>
    </row>
    <row r="951" spans="15:15" ht="12" customHeight="1">
      <c r="O951" s="98"/>
    </row>
    <row r="952" spans="15:15" ht="12" customHeight="1">
      <c r="O952" s="98"/>
    </row>
    <row r="953" spans="15:15" ht="12" customHeight="1">
      <c r="O953" s="98"/>
    </row>
    <row r="954" spans="15:15" ht="12" customHeight="1">
      <c r="O954" s="98"/>
    </row>
    <row r="955" spans="15:15" ht="12" customHeight="1">
      <c r="O955" s="98"/>
    </row>
    <row r="956" spans="15:15" ht="12" customHeight="1">
      <c r="O956" s="98"/>
    </row>
    <row r="957" spans="15:15" ht="12" customHeight="1">
      <c r="O957" s="98"/>
    </row>
    <row r="958" spans="15:15" ht="12" customHeight="1">
      <c r="O958" s="98"/>
    </row>
    <row r="959" spans="15:15" ht="12" customHeight="1">
      <c r="O959" s="98"/>
    </row>
    <row r="960" spans="15:15" ht="12" customHeight="1">
      <c r="O960" s="98"/>
    </row>
    <row r="961" spans="15:15" ht="12" customHeight="1">
      <c r="O961" s="98"/>
    </row>
    <row r="962" spans="15:15" ht="12" customHeight="1">
      <c r="O962" s="98"/>
    </row>
    <row r="963" spans="15:15" ht="12" customHeight="1">
      <c r="O963" s="98"/>
    </row>
    <row r="964" spans="15:15" ht="12" customHeight="1">
      <c r="O964" s="98"/>
    </row>
    <row r="965" spans="15:15" ht="12" customHeight="1">
      <c r="O965" s="98"/>
    </row>
    <row r="966" spans="15:15" ht="12" customHeight="1">
      <c r="O966" s="98"/>
    </row>
    <row r="967" spans="15:15" ht="12" customHeight="1">
      <c r="O967" s="98"/>
    </row>
    <row r="968" spans="15:15" ht="12" customHeight="1">
      <c r="O968" s="98"/>
    </row>
    <row r="969" spans="15:15" ht="12" customHeight="1">
      <c r="O969" s="98"/>
    </row>
    <row r="970" spans="15:15" ht="12" customHeight="1">
      <c r="O970" s="98"/>
    </row>
    <row r="971" spans="15:15" ht="12" customHeight="1">
      <c r="O971" s="98"/>
    </row>
    <row r="972" spans="15:15" ht="12" customHeight="1">
      <c r="O972" s="98"/>
    </row>
    <row r="973" spans="15:15" ht="12" customHeight="1">
      <c r="O973" s="98"/>
    </row>
    <row r="974" spans="15:15" ht="12" customHeight="1">
      <c r="O974" s="98"/>
    </row>
    <row r="975" spans="15:15" ht="12" customHeight="1">
      <c r="O975" s="98"/>
    </row>
    <row r="976" spans="15:15" ht="12" customHeight="1">
      <c r="O976" s="98"/>
    </row>
    <row r="977" spans="15:15" ht="12" customHeight="1">
      <c r="O977" s="98"/>
    </row>
    <row r="978" spans="15:15" ht="12" customHeight="1">
      <c r="O978" s="98"/>
    </row>
    <row r="979" spans="15:15" ht="12" customHeight="1">
      <c r="O979" s="98"/>
    </row>
    <row r="980" spans="15:15" ht="12" customHeight="1">
      <c r="O980" s="98"/>
    </row>
    <row r="981" spans="15:15" ht="12" customHeight="1">
      <c r="O981" s="98"/>
    </row>
    <row r="982" spans="15:15" ht="12" customHeight="1">
      <c r="O982" s="98"/>
    </row>
    <row r="983" spans="15:15" ht="12" customHeight="1">
      <c r="O983" s="98"/>
    </row>
    <row r="984" spans="15:15" ht="12" customHeight="1">
      <c r="O984" s="98"/>
    </row>
    <row r="985" spans="15:15" ht="12" customHeight="1">
      <c r="O985" s="98"/>
    </row>
    <row r="986" spans="15:15" ht="12" customHeight="1">
      <c r="O986" s="98"/>
    </row>
    <row r="987" spans="15:15" ht="12" customHeight="1">
      <c r="O987" s="98"/>
    </row>
    <row r="988" spans="15:15" ht="12" customHeight="1">
      <c r="O988" s="98"/>
    </row>
    <row r="989" spans="15:15" ht="12" customHeight="1">
      <c r="O989" s="98"/>
    </row>
  </sheetData>
  <sortState ref="A8:Z12">
    <sortCondition ref="A8"/>
  </sortState>
  <mergeCells count="2">
    <mergeCell ref="H6:N6"/>
    <mergeCell ref="H17:N17"/>
  </mergeCells>
  <pageMargins left="0.69" right="0.75" top="1" bottom="0.81" header="0" footer="0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5"/>
  <sheetViews>
    <sheetView workbookViewId="0">
      <selection activeCell="A3" sqref="A3"/>
    </sheetView>
  </sheetViews>
  <sheetFormatPr defaultColWidth="14.44140625" defaultRowHeight="15" customHeight="1"/>
  <cols>
    <col min="1" max="1" width="5" customWidth="1"/>
    <col min="2" max="2" width="9.88671875" customWidth="1"/>
    <col min="3" max="3" width="12.6640625" customWidth="1"/>
    <col min="4" max="4" width="10.6640625" customWidth="1"/>
    <col min="5" max="5" width="14.88671875" customWidth="1"/>
    <col min="6" max="6" width="7.88671875" customWidth="1"/>
    <col min="7" max="7" width="13.109375" customWidth="1"/>
    <col min="8" max="10" width="6.109375" customWidth="1"/>
    <col min="11" max="11" width="4" hidden="1" customWidth="1"/>
    <col min="12" max="14" width="6.109375" customWidth="1"/>
    <col min="15" max="15" width="8" customWidth="1"/>
    <col min="16" max="16" width="4.77734375" bestFit="1" customWidth="1"/>
    <col min="17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6.5" customHeight="1">
      <c r="A3" s="83"/>
      <c r="B3" s="34"/>
      <c r="C3" s="35"/>
      <c r="D3" s="36"/>
      <c r="E3" s="37"/>
      <c r="F3" s="37"/>
      <c r="G3" s="37"/>
      <c r="H3" s="73"/>
      <c r="I3" s="73"/>
      <c r="J3" s="73"/>
      <c r="K3" s="94"/>
      <c r="L3" s="73"/>
      <c r="M3" s="73"/>
      <c r="N3" s="73"/>
      <c r="O3" s="84"/>
      <c r="P3" s="95"/>
    </row>
    <row r="4" spans="1:26" ht="12" customHeight="1">
      <c r="A4" s="10"/>
      <c r="B4" s="10"/>
      <c r="C4" s="212" t="s">
        <v>32</v>
      </c>
      <c r="D4" s="12"/>
      <c r="E4" s="70" t="s">
        <v>332</v>
      </c>
      <c r="F4" s="70"/>
      <c r="H4" s="10"/>
      <c r="I4" s="10"/>
      <c r="J4" s="10"/>
      <c r="K4" s="10"/>
      <c r="L4" s="10"/>
      <c r="M4" s="10"/>
      <c r="N4" s="10"/>
      <c r="O4" s="10"/>
    </row>
    <row r="5" spans="1:26" ht="12" customHeight="1">
      <c r="A5" s="10"/>
      <c r="B5" s="10"/>
      <c r="C5" s="12"/>
      <c r="D5" s="12"/>
      <c r="E5" s="70"/>
      <c r="F5" s="211" t="s">
        <v>371</v>
      </c>
      <c r="G5" s="116" t="s">
        <v>373</v>
      </c>
      <c r="H5" s="10"/>
      <c r="I5" s="10"/>
      <c r="J5" s="10"/>
      <c r="K5" s="10"/>
      <c r="L5" s="10"/>
      <c r="M5" s="10"/>
      <c r="N5" s="10"/>
      <c r="O5" s="10"/>
    </row>
    <row r="6" spans="1:26" ht="12" customHeight="1" thickBot="1">
      <c r="A6" s="10"/>
      <c r="B6" s="10"/>
      <c r="C6" s="10"/>
      <c r="D6" s="10"/>
      <c r="E6" s="10"/>
      <c r="F6" s="10"/>
      <c r="G6" s="10"/>
      <c r="H6" s="218" t="s">
        <v>28</v>
      </c>
      <c r="I6" s="219"/>
      <c r="J6" s="219"/>
      <c r="K6" s="219"/>
      <c r="L6" s="219"/>
      <c r="M6" s="219"/>
      <c r="N6" s="220"/>
      <c r="O6" s="10"/>
    </row>
    <row r="7" spans="1:26" ht="12" customHeight="1" thickBot="1">
      <c r="A7" s="130" t="s">
        <v>12</v>
      </c>
      <c r="B7" s="131" t="s">
        <v>1</v>
      </c>
      <c r="C7" s="132" t="s">
        <v>2</v>
      </c>
      <c r="D7" s="133" t="s">
        <v>3</v>
      </c>
      <c r="E7" s="133" t="s">
        <v>4</v>
      </c>
      <c r="F7" s="133" t="s">
        <v>18</v>
      </c>
      <c r="G7" s="133" t="s">
        <v>5</v>
      </c>
      <c r="H7" s="134" t="s">
        <v>13</v>
      </c>
      <c r="I7" s="134" t="s">
        <v>15</v>
      </c>
      <c r="J7" s="134" t="s">
        <v>16</v>
      </c>
      <c r="K7" s="136" t="s">
        <v>22</v>
      </c>
      <c r="L7" s="134" t="s">
        <v>17</v>
      </c>
      <c r="M7" s="134" t="s">
        <v>29</v>
      </c>
      <c r="N7" s="134" t="s">
        <v>30</v>
      </c>
      <c r="O7" s="136" t="s">
        <v>25</v>
      </c>
      <c r="P7" s="137" t="s">
        <v>14</v>
      </c>
    </row>
    <row r="8" spans="1:26" ht="21" customHeight="1">
      <c r="A8" s="166">
        <v>1</v>
      </c>
      <c r="B8" s="80" t="s">
        <v>234</v>
      </c>
      <c r="C8" s="81" t="s">
        <v>235</v>
      </c>
      <c r="D8" s="141">
        <v>35785</v>
      </c>
      <c r="E8" s="142" t="s">
        <v>236</v>
      </c>
      <c r="F8" s="142"/>
      <c r="G8" s="142" t="s">
        <v>237</v>
      </c>
      <c r="H8" s="143">
        <v>11.25</v>
      </c>
      <c r="I8" s="143">
        <v>11.68</v>
      </c>
      <c r="J8" s="143">
        <v>11.48</v>
      </c>
      <c r="K8" s="144"/>
      <c r="L8" s="143">
        <v>11.17</v>
      </c>
      <c r="M8" s="143">
        <v>11.86</v>
      </c>
      <c r="N8" s="143" t="s">
        <v>365</v>
      </c>
      <c r="O8" s="208">
        <f>MAX(H8:J8,L8:N8)</f>
        <v>11.86</v>
      </c>
      <c r="P8" s="129" t="str">
        <f>IF(ISBLANK(O8),"",IF(O8&lt;8.5,"",IF(O8&gt;=17.2,"TSM",IF(O8&gt;=15.8,"SM",IF(O8&gt;=14,"KSM",IF(O8&gt;=12,"I A",IF(O8&gt;=10,"II A",IF(O8&gt;=8.5,"III A"))))))))</f>
        <v>II A</v>
      </c>
    </row>
    <row r="9" spans="1:26" ht="21" customHeight="1">
      <c r="A9" s="45">
        <v>2</v>
      </c>
      <c r="B9" s="5" t="s">
        <v>61</v>
      </c>
      <c r="C9" s="61" t="s">
        <v>62</v>
      </c>
      <c r="D9" s="51">
        <v>38684</v>
      </c>
      <c r="E9" s="46" t="s">
        <v>34</v>
      </c>
      <c r="F9" s="46" t="s">
        <v>63</v>
      </c>
      <c r="G9" s="46" t="s">
        <v>64</v>
      </c>
      <c r="H9" s="82">
        <v>10.26</v>
      </c>
      <c r="I9" s="82">
        <v>11.55</v>
      </c>
      <c r="J9" s="82">
        <v>10.27</v>
      </c>
      <c r="K9" s="93"/>
      <c r="L9" s="82" t="s">
        <v>365</v>
      </c>
      <c r="M9" s="82">
        <v>10.98</v>
      </c>
      <c r="N9" s="82" t="s">
        <v>365</v>
      </c>
      <c r="O9" s="209">
        <f>MAX(H9:J9,L9:N9)</f>
        <v>11.55</v>
      </c>
      <c r="P9" s="129" t="str">
        <f>IF(ISBLANK(O9),"",IF(O9&lt;8.5,"",IF(O9&gt;=17.2,"TSM",IF(O9&gt;=15.8,"SM",IF(O9&gt;=14,"KSM",IF(O9&gt;=12,"I A",IF(O9&gt;=10,"II A",IF(O9&gt;=8.5,"III A"))))))))</f>
        <v>II A</v>
      </c>
    </row>
    <row r="10" spans="1:26" ht="21" customHeight="1">
      <c r="A10" s="45">
        <v>3</v>
      </c>
      <c r="B10" s="5" t="s">
        <v>122</v>
      </c>
      <c r="C10" s="61" t="s">
        <v>275</v>
      </c>
      <c r="D10" s="51">
        <v>37025</v>
      </c>
      <c r="E10" s="46" t="s">
        <v>34</v>
      </c>
      <c r="F10" s="46" t="s">
        <v>63</v>
      </c>
      <c r="G10" s="46" t="s">
        <v>276</v>
      </c>
      <c r="H10" s="96">
        <v>10.55</v>
      </c>
      <c r="I10" s="96">
        <v>10.14</v>
      </c>
      <c r="J10" s="96">
        <v>10.52</v>
      </c>
      <c r="K10" s="93"/>
      <c r="L10" s="96">
        <v>10.06</v>
      </c>
      <c r="M10" s="96">
        <v>11.47</v>
      </c>
      <c r="N10" s="96">
        <v>10.64</v>
      </c>
      <c r="O10" s="209">
        <f>MAX(H10:J10,L10:N10)</f>
        <v>11.47</v>
      </c>
      <c r="P10" s="129" t="str">
        <f>IF(ISBLANK(O10),"",IF(O10&lt;8.5,"",IF(O10&gt;=17.2,"TSM",IF(O10&gt;=15.8,"SM",IF(O10&gt;=14,"KSM",IF(O10&gt;=12,"I A",IF(O10&gt;=10,"II A",IF(O10&gt;=8.5,"III A"))))))))</f>
        <v>II A</v>
      </c>
    </row>
    <row r="11" spans="1:26" ht="21" customHeight="1">
      <c r="A11" s="45">
        <v>4</v>
      </c>
      <c r="B11" s="5" t="s">
        <v>65</v>
      </c>
      <c r="C11" s="61" t="s">
        <v>66</v>
      </c>
      <c r="D11" s="51">
        <v>38143</v>
      </c>
      <c r="E11" s="46" t="s">
        <v>34</v>
      </c>
      <c r="F11" s="46" t="s">
        <v>63</v>
      </c>
      <c r="G11" s="46" t="s">
        <v>64</v>
      </c>
      <c r="H11" s="96">
        <v>10.48</v>
      </c>
      <c r="I11" s="96">
        <v>10.55</v>
      </c>
      <c r="J11" s="96">
        <v>10.24</v>
      </c>
      <c r="K11" s="93"/>
      <c r="L11" s="96">
        <v>10.64</v>
      </c>
      <c r="M11" s="96">
        <v>9.81</v>
      </c>
      <c r="N11" s="96">
        <v>10.8</v>
      </c>
      <c r="O11" s="209">
        <f>MAX(H11:J11,L11:N11)</f>
        <v>10.8</v>
      </c>
      <c r="P11" s="129" t="str">
        <f>IF(ISBLANK(O11),"",IF(O11&lt;8.5,"",IF(O11&gt;=17.2,"TSM",IF(O11&gt;=15.8,"SM",IF(O11&gt;=14,"KSM",IF(O11&gt;=12,"I A",IF(O11&gt;=10,"II A",IF(O11&gt;=8.5,"III A"))))))))</f>
        <v>II A</v>
      </c>
    </row>
    <row r="12" spans="1:26" ht="21" customHeight="1">
      <c r="A12" s="45">
        <v>5</v>
      </c>
      <c r="B12" s="5" t="s">
        <v>242</v>
      </c>
      <c r="C12" s="61" t="s">
        <v>243</v>
      </c>
      <c r="D12" s="51">
        <v>39055</v>
      </c>
      <c r="E12" s="46" t="s">
        <v>34</v>
      </c>
      <c r="F12" s="46" t="s">
        <v>63</v>
      </c>
      <c r="G12" s="46" t="s">
        <v>244</v>
      </c>
      <c r="H12" s="96">
        <v>9.76</v>
      </c>
      <c r="I12" s="96">
        <v>10.5</v>
      </c>
      <c r="J12" s="96">
        <v>10.47</v>
      </c>
      <c r="K12" s="93"/>
      <c r="L12" s="96" t="s">
        <v>365</v>
      </c>
      <c r="M12" s="96" t="s">
        <v>365</v>
      </c>
      <c r="N12" s="96" t="s">
        <v>365</v>
      </c>
      <c r="O12" s="209">
        <f>MAX(H12:J12,L12:N12)</f>
        <v>10.5</v>
      </c>
      <c r="P12" s="129" t="str">
        <f>IF(ISBLANK(O12),"",IF(O12&lt;8.5,"",IF(O12&gt;=17.2,"TSM",IF(O12&gt;=15.8,"SM",IF(O12&gt;=14,"KSM",IF(O12&gt;=12,"I A",IF(O12&gt;=10,"II A",IF(O12&gt;=8.5,"III A"))))))))</f>
        <v>II A</v>
      </c>
    </row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</sheetData>
  <sortState ref="A7:Z11">
    <sortCondition descending="1" ref="O7:O11"/>
  </sortState>
  <mergeCells count="1">
    <mergeCell ref="H6:N6"/>
  </mergeCells>
  <pageMargins left="0.69" right="0.75" top="1" bottom="0.81" header="0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4"/>
  <sheetViews>
    <sheetView workbookViewId="0">
      <selection activeCell="A5" sqref="A5"/>
    </sheetView>
  </sheetViews>
  <sheetFormatPr defaultColWidth="14.44140625" defaultRowHeight="15" customHeight="1"/>
  <cols>
    <col min="1" max="1" width="4.44140625" customWidth="1"/>
    <col min="2" max="2" width="10.44140625" customWidth="1"/>
    <col min="3" max="3" width="10.88671875" customWidth="1"/>
    <col min="4" max="4" width="10.33203125" bestFit="1" customWidth="1"/>
    <col min="5" max="5" width="10.77734375" customWidth="1"/>
    <col min="6" max="6" width="7.77734375" customWidth="1"/>
    <col min="7" max="7" width="22.33203125" customWidth="1"/>
    <col min="8" max="10" width="6.109375" customWidth="1"/>
    <col min="11" max="11" width="4" hidden="1" customWidth="1"/>
    <col min="12" max="14" width="6.109375" customWidth="1"/>
    <col min="15" max="15" width="7.6640625" customWidth="1"/>
    <col min="16" max="16" width="4.44140625" customWidth="1"/>
    <col min="17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52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2" customHeight="1">
      <c r="A4" s="10"/>
      <c r="B4" s="10"/>
      <c r="C4" s="212" t="s">
        <v>32</v>
      </c>
      <c r="D4" s="12"/>
      <c r="E4" s="12" t="s">
        <v>33</v>
      </c>
      <c r="F4" s="70"/>
      <c r="H4" s="10"/>
      <c r="I4" s="10"/>
      <c r="J4" s="10"/>
      <c r="K4" s="10"/>
      <c r="L4" s="10"/>
      <c r="M4" s="10"/>
      <c r="N4" s="10"/>
      <c r="O4" s="10"/>
    </row>
    <row r="5" spans="1:26" ht="12" customHeight="1">
      <c r="A5" s="10"/>
      <c r="B5" s="10"/>
      <c r="C5" s="12"/>
      <c r="D5" s="12"/>
      <c r="E5" s="12"/>
      <c r="F5" s="211" t="s">
        <v>371</v>
      </c>
      <c r="G5" s="116" t="s">
        <v>388</v>
      </c>
      <c r="H5" s="10"/>
      <c r="I5" s="10"/>
      <c r="J5" s="10"/>
      <c r="K5" s="10"/>
      <c r="L5" s="10"/>
      <c r="M5" s="10"/>
      <c r="N5" s="10"/>
      <c r="O5" s="10"/>
    </row>
    <row r="6" spans="1:26" ht="12" customHeight="1" thickBot="1">
      <c r="A6" s="127"/>
      <c r="B6" s="127"/>
      <c r="C6" s="127"/>
      <c r="D6" s="127"/>
      <c r="E6" s="127"/>
      <c r="F6" s="127"/>
      <c r="G6" s="127"/>
      <c r="H6" s="215" t="s">
        <v>28</v>
      </c>
      <c r="I6" s="216"/>
      <c r="J6" s="216"/>
      <c r="K6" s="216"/>
      <c r="L6" s="216"/>
      <c r="M6" s="216"/>
      <c r="N6" s="217"/>
      <c r="O6" s="127"/>
      <c r="P6" s="128"/>
    </row>
    <row r="7" spans="1:26" ht="12" customHeight="1" thickBot="1">
      <c r="A7" s="130" t="s">
        <v>12</v>
      </c>
      <c r="B7" s="131" t="s">
        <v>1</v>
      </c>
      <c r="C7" s="132" t="s">
        <v>2</v>
      </c>
      <c r="D7" s="133" t="s">
        <v>3</v>
      </c>
      <c r="E7" s="133" t="s">
        <v>4</v>
      </c>
      <c r="F7" s="133" t="s">
        <v>18</v>
      </c>
      <c r="G7" s="133" t="s">
        <v>5</v>
      </c>
      <c r="H7" s="134" t="s">
        <v>13</v>
      </c>
      <c r="I7" s="134" t="s">
        <v>15</v>
      </c>
      <c r="J7" s="134" t="s">
        <v>16</v>
      </c>
      <c r="K7" s="136" t="s">
        <v>22</v>
      </c>
      <c r="L7" s="134" t="s">
        <v>17</v>
      </c>
      <c r="M7" s="134" t="s">
        <v>29</v>
      </c>
      <c r="N7" s="134" t="s">
        <v>30</v>
      </c>
      <c r="O7" s="136" t="s">
        <v>25</v>
      </c>
      <c r="P7" s="137" t="s">
        <v>14</v>
      </c>
    </row>
    <row r="8" spans="1:26" ht="21" customHeight="1">
      <c r="A8" s="166">
        <v>1</v>
      </c>
      <c r="B8" s="80" t="s">
        <v>266</v>
      </c>
      <c r="C8" s="81" t="s">
        <v>267</v>
      </c>
      <c r="D8" s="183">
        <v>45376</v>
      </c>
      <c r="E8" s="142" t="s">
        <v>34</v>
      </c>
      <c r="F8" s="142" t="s">
        <v>63</v>
      </c>
      <c r="G8" s="142" t="s">
        <v>268</v>
      </c>
      <c r="H8" s="143">
        <v>17.29</v>
      </c>
      <c r="I8" s="143" t="s">
        <v>365</v>
      </c>
      <c r="J8" s="143">
        <v>16.82</v>
      </c>
      <c r="K8" s="144"/>
      <c r="L8" s="143" t="s">
        <v>365</v>
      </c>
      <c r="M8" s="143">
        <v>17.22</v>
      </c>
      <c r="N8" s="143">
        <v>17.41</v>
      </c>
      <c r="O8" s="208">
        <f>MAX(H8:J8,L8:N8)</f>
        <v>17.41</v>
      </c>
      <c r="P8" s="129" t="str">
        <f>IF(ISBLANK(O8),"",IF(O8&lt;10.2,"",IF(O8&gt;=15.6,"KSM",IF(O8&gt;=13.8,"I A",IF(O8&gt;=12,"II A",IF(O8&gt;=10.2,"III A"))))))</f>
        <v>KSM</v>
      </c>
    </row>
    <row r="9" spans="1:26" ht="21" customHeight="1">
      <c r="A9" s="45"/>
      <c r="B9" s="5" t="s">
        <v>264</v>
      </c>
      <c r="C9" s="61" t="s">
        <v>265</v>
      </c>
      <c r="D9" s="162">
        <v>36308</v>
      </c>
      <c r="E9" s="46" t="s">
        <v>34</v>
      </c>
      <c r="F9" s="46" t="s">
        <v>63</v>
      </c>
      <c r="G9" s="46" t="s">
        <v>244</v>
      </c>
      <c r="H9" s="96"/>
      <c r="I9" s="96"/>
      <c r="J9" s="96"/>
      <c r="K9" s="93"/>
      <c r="L9" s="96"/>
      <c r="M9" s="96"/>
      <c r="N9" s="96"/>
      <c r="O9" s="209" t="s">
        <v>361</v>
      </c>
      <c r="P9" s="91"/>
    </row>
    <row r="10" spans="1:26" ht="12" customHeight="1"/>
    <row r="11" spans="1:26" ht="12" customHeight="1"/>
    <row r="12" spans="1:26" ht="12" customHeight="1"/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</sheetData>
  <sortState ref="A7:Z8">
    <sortCondition ref="A7"/>
  </sortState>
  <mergeCells count="1">
    <mergeCell ref="H6:N6"/>
  </mergeCells>
  <pageMargins left="0.69" right="0.75" top="1" bottom="0.81" header="0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946"/>
  <sheetViews>
    <sheetView zoomScale="130" zoomScaleNormal="130" workbookViewId="0">
      <selection activeCell="A4" sqref="A4"/>
    </sheetView>
  </sheetViews>
  <sheetFormatPr defaultColWidth="14.44140625" defaultRowHeight="15" customHeight="1"/>
  <cols>
    <col min="1" max="1" width="6.109375" customWidth="1"/>
    <col min="2" max="2" width="8" bestFit="1" customWidth="1"/>
    <col min="3" max="3" width="14.109375" customWidth="1"/>
    <col min="4" max="4" width="10.33203125" customWidth="1"/>
    <col min="5" max="5" width="13.6640625" bestFit="1" customWidth="1"/>
    <col min="6" max="6" width="15" bestFit="1" customWidth="1"/>
    <col min="7" max="7" width="25" customWidth="1"/>
    <col min="8" max="12" width="5.6640625" customWidth="1"/>
    <col min="13" max="22" width="9.109375" customWidth="1"/>
  </cols>
  <sheetData>
    <row r="1" spans="1:22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2" ht="12.75" customHeight="1">
      <c r="A2" s="100" t="s">
        <v>341</v>
      </c>
      <c r="B2" s="100"/>
      <c r="C2" s="101"/>
      <c r="D2" s="102"/>
      <c r="E2" s="103"/>
      <c r="F2" s="104"/>
      <c r="G2" s="17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2" ht="12.7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ht="12.75" customHeight="1">
      <c r="A4" s="10"/>
      <c r="C4" s="12" t="s">
        <v>6</v>
      </c>
      <c r="D4" s="12" t="s">
        <v>332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12.75" customHeight="1" thickBot="1">
      <c r="A5" s="10"/>
      <c r="B5" s="10"/>
      <c r="C5" s="10"/>
      <c r="D5" s="10"/>
      <c r="E5" s="10"/>
      <c r="F5" s="211" t="s">
        <v>371</v>
      </c>
      <c r="G5" s="116" t="s">
        <v>379</v>
      </c>
      <c r="H5" s="10"/>
      <c r="I5" s="10"/>
      <c r="J5" s="12" t="s">
        <v>364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</row>
    <row r="6" spans="1:22" ht="12.75" customHeight="1" thickBot="1">
      <c r="A6" s="13" t="s">
        <v>12</v>
      </c>
      <c r="B6" s="15" t="s">
        <v>1</v>
      </c>
      <c r="C6" s="16" t="s">
        <v>2</v>
      </c>
      <c r="D6" s="17" t="s">
        <v>3</v>
      </c>
      <c r="E6" s="17" t="s">
        <v>4</v>
      </c>
      <c r="F6" s="17" t="s">
        <v>18</v>
      </c>
      <c r="G6" s="17" t="s">
        <v>5</v>
      </c>
      <c r="H6" s="18" t="s">
        <v>9</v>
      </c>
      <c r="I6" s="18" t="s">
        <v>10</v>
      </c>
      <c r="J6" s="18" t="s">
        <v>362</v>
      </c>
      <c r="K6" s="18" t="s">
        <v>10</v>
      </c>
      <c r="L6" s="19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ht="17.25" customHeight="1">
      <c r="A7" s="45">
        <v>1</v>
      </c>
      <c r="B7" s="5" t="s">
        <v>60</v>
      </c>
      <c r="C7" s="61" t="s">
        <v>132</v>
      </c>
      <c r="D7" s="51">
        <v>36637</v>
      </c>
      <c r="E7" s="46" t="s">
        <v>34</v>
      </c>
      <c r="F7" s="46" t="s">
        <v>35</v>
      </c>
      <c r="G7" s="46" t="s">
        <v>103</v>
      </c>
      <c r="H7" s="24">
        <v>7.71</v>
      </c>
      <c r="I7" s="25">
        <v>0.20799999999999999</v>
      </c>
      <c r="J7" s="24">
        <v>7.61</v>
      </c>
      <c r="K7" s="25">
        <v>0.22700000000000001</v>
      </c>
      <c r="L7" s="26" t="str">
        <f>IF(ISBLANK(J7),"",IF(J7&gt;10.34,"",IF(J7&lt;=7.25,"TSM",IF(J7&lt;=7.45,"SM",IF(J7&lt;=7.7,"KSM",IF(J7&lt;=8,"I A",IF(J7&lt;=8.44,"II A",IF(J7&lt;=9.04,"III A",IF(J7&lt;=9.64,"I JA",IF(J7&lt;=10.04,"II JA",IF(J7&lt;=10.34,"III JA")))))))))))</f>
        <v>KSM</v>
      </c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2" ht="17.25" customHeight="1">
      <c r="A8" s="45">
        <v>2</v>
      </c>
      <c r="B8" s="5" t="s">
        <v>139</v>
      </c>
      <c r="C8" s="61" t="s">
        <v>140</v>
      </c>
      <c r="D8" s="51">
        <v>38049</v>
      </c>
      <c r="E8" s="46" t="s">
        <v>34</v>
      </c>
      <c r="F8" s="46" t="s">
        <v>63</v>
      </c>
      <c r="G8" s="46" t="s">
        <v>141</v>
      </c>
      <c r="H8" s="24">
        <v>7.75</v>
      </c>
      <c r="I8" s="25">
        <v>0.17599999999999999</v>
      </c>
      <c r="J8" s="24">
        <v>7.68</v>
      </c>
      <c r="K8" s="25">
        <v>0.215</v>
      </c>
      <c r="L8" s="26" t="str">
        <f t="shared" ref="L8:L19" si="0">IF(ISBLANK(J8),"",IF(J8&gt;10.34,"",IF(J8&lt;=7.25,"TSM",IF(J8&lt;=7.45,"SM",IF(J8&lt;=7.7,"KSM",IF(J8&lt;=8,"I A",IF(J8&lt;=8.44,"II A",IF(J8&lt;=9.04,"III A",IF(J8&lt;=9.64,"I JA",IF(J8&lt;=10.04,"II JA",IF(J8&lt;=10.34,"III JA")))))))))))</f>
        <v>KSM</v>
      </c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ht="17.25" customHeight="1">
      <c r="A9" s="45">
        <v>3</v>
      </c>
      <c r="B9" s="5" t="s">
        <v>49</v>
      </c>
      <c r="C9" s="61" t="s">
        <v>118</v>
      </c>
      <c r="D9" s="51">
        <v>36787</v>
      </c>
      <c r="E9" s="46" t="s">
        <v>34</v>
      </c>
      <c r="F9" s="46" t="s">
        <v>63</v>
      </c>
      <c r="G9" s="46" t="s">
        <v>119</v>
      </c>
      <c r="H9" s="24">
        <v>7.79</v>
      </c>
      <c r="I9" s="25">
        <v>0.20699999999999999</v>
      </c>
      <c r="J9" s="24">
        <v>7.72</v>
      </c>
      <c r="K9" s="25">
        <v>0.188</v>
      </c>
      <c r="L9" s="26" t="str">
        <f t="shared" si="0"/>
        <v>I A</v>
      </c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2" ht="17.25" customHeight="1">
      <c r="A10" s="45">
        <v>4</v>
      </c>
      <c r="B10" s="5" t="s">
        <v>59</v>
      </c>
      <c r="C10" s="61" t="s">
        <v>325</v>
      </c>
      <c r="D10" s="51">
        <v>38260</v>
      </c>
      <c r="E10" s="46" t="s">
        <v>36</v>
      </c>
      <c r="F10" s="46"/>
      <c r="G10" s="46" t="s">
        <v>207</v>
      </c>
      <c r="H10" s="24">
        <v>7.83</v>
      </c>
      <c r="I10" s="25">
        <v>0.17100000000000001</v>
      </c>
      <c r="J10" s="24">
        <v>7.77</v>
      </c>
      <c r="K10" s="25">
        <v>0.1</v>
      </c>
      <c r="L10" s="26" t="str">
        <f>IF(ISBLANK(J10),"",IF(J10&gt;10.34,"",IF(J10&lt;=7.25,"TSM",IF(J10&lt;=7.45,"SM",IF(J10&lt;=7.7,"KSM",IF(J10&lt;=8,"I A",IF(J10&lt;=8.44,"II A",IF(J10&lt;=9.04,"III A",IF(J10&lt;=9.64,"I JA",IF(J10&lt;=10.04,"II JA",IF(J10&lt;=10.34,"III JA")))))))))))</f>
        <v>I A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2" ht="17.25" customHeight="1">
      <c r="A11" s="45">
        <v>5</v>
      </c>
      <c r="B11" s="5" t="s">
        <v>111</v>
      </c>
      <c r="C11" s="61" t="s">
        <v>112</v>
      </c>
      <c r="D11" s="51">
        <v>36756</v>
      </c>
      <c r="E11" s="46" t="s">
        <v>34</v>
      </c>
      <c r="F11" s="46" t="s">
        <v>63</v>
      </c>
      <c r="G11" s="46" t="s">
        <v>103</v>
      </c>
      <c r="H11" s="24">
        <v>7.78</v>
      </c>
      <c r="I11" s="25">
        <v>0.158</v>
      </c>
      <c r="J11" s="24">
        <v>7.78</v>
      </c>
      <c r="K11" s="25">
        <v>0.127</v>
      </c>
      <c r="L11" s="26" t="str">
        <f t="shared" si="0"/>
        <v>I A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ht="17.25" customHeight="1">
      <c r="A12" s="45">
        <v>6</v>
      </c>
      <c r="B12" s="5" t="s">
        <v>109</v>
      </c>
      <c r="C12" s="61" t="s">
        <v>110</v>
      </c>
      <c r="D12" s="51">
        <v>38149</v>
      </c>
      <c r="E12" s="46" t="s">
        <v>34</v>
      </c>
      <c r="F12" s="46" t="s">
        <v>63</v>
      </c>
      <c r="G12" s="46" t="s">
        <v>103</v>
      </c>
      <c r="H12" s="24">
        <v>7.9</v>
      </c>
      <c r="I12" s="25">
        <v>0.159</v>
      </c>
      <c r="J12" s="24">
        <v>7.97</v>
      </c>
      <c r="K12" s="25">
        <v>0.24199999999999999</v>
      </c>
      <c r="L12" s="26" t="str">
        <f>IF(ISBLANK(H12),"",IF(H12&gt;10.34,"",IF(H12&lt;=7.25,"TSM",IF(H12&lt;=7.45,"SM",IF(H12&lt;=7.7,"KSM",IF(H12&lt;=8,"I A",IF(H12&lt;=8.44,"II A",IF(H12&lt;=9.04,"III A",IF(H12&lt;=9.64,"I JA",IF(H12&lt;=10.04,"II JA",IF(H12&lt;=10.34,"III JA")))))))))))</f>
        <v>I A</v>
      </c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ht="12" customHeight="1">
      <c r="A13" s="10"/>
      <c r="B13" s="10"/>
      <c r="C13" s="10"/>
      <c r="D13" s="10"/>
      <c r="E13" s="10"/>
      <c r="F13" s="12"/>
      <c r="G13" s="12"/>
      <c r="I13" s="10"/>
      <c r="J13" s="12" t="s">
        <v>363</v>
      </c>
      <c r="K13" s="10"/>
      <c r="L13" s="10"/>
    </row>
    <row r="14" spans="1:22" ht="17.25" customHeight="1">
      <c r="A14" s="45">
        <v>7</v>
      </c>
      <c r="B14" s="5" t="s">
        <v>354</v>
      </c>
      <c r="C14" s="61" t="s">
        <v>355</v>
      </c>
      <c r="D14" s="51">
        <v>38103</v>
      </c>
      <c r="E14" s="46" t="s">
        <v>356</v>
      </c>
      <c r="F14" s="46"/>
      <c r="G14" s="46" t="s">
        <v>357</v>
      </c>
      <c r="H14" s="24">
        <v>7.95</v>
      </c>
      <c r="I14" s="25">
        <v>0.217</v>
      </c>
      <c r="J14" s="24">
        <v>7.9</v>
      </c>
      <c r="K14" s="25">
        <v>0.151</v>
      </c>
      <c r="L14" s="26" t="str">
        <f>IF(ISBLANK(J14),"",IF(J14&gt;10.34,"",IF(J14&lt;=7.25,"TSM",IF(J14&lt;=7.45,"SM",IF(J14&lt;=7.7,"KSM",IF(J14&lt;=8,"I A",IF(J14&lt;=8.44,"II A",IF(J14&lt;=9.04,"III A",IF(J14&lt;=9.64,"I JA",IF(J14&lt;=10.04,"II JA",IF(J14&lt;=10.34,"III JA")))))))))))</f>
        <v>I A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2" ht="17.25" customHeight="1">
      <c r="A15" s="45">
        <v>8</v>
      </c>
      <c r="B15" s="5" t="s">
        <v>122</v>
      </c>
      <c r="C15" s="61" t="s">
        <v>123</v>
      </c>
      <c r="D15" s="51">
        <v>38869</v>
      </c>
      <c r="E15" s="46" t="s">
        <v>34</v>
      </c>
      <c r="F15" s="46" t="s">
        <v>63</v>
      </c>
      <c r="G15" s="46" t="s">
        <v>124</v>
      </c>
      <c r="H15" s="24">
        <v>8.1999999999999993</v>
      </c>
      <c r="I15" s="25">
        <v>0.23499999999999999</v>
      </c>
      <c r="J15" s="24">
        <v>8.0500000000000007</v>
      </c>
      <c r="K15" s="25">
        <v>0.16200000000000001</v>
      </c>
      <c r="L15" s="26" t="str">
        <f t="shared" si="0"/>
        <v>II A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 ht="17.25" customHeight="1">
      <c r="A16" s="45">
        <v>9</v>
      </c>
      <c r="B16" s="5" t="s">
        <v>139</v>
      </c>
      <c r="C16" s="61" t="s">
        <v>250</v>
      </c>
      <c r="D16" s="51">
        <v>37797</v>
      </c>
      <c r="E16" s="46" t="s">
        <v>34</v>
      </c>
      <c r="F16" s="46" t="s">
        <v>63</v>
      </c>
      <c r="G16" s="46" t="s">
        <v>233</v>
      </c>
      <c r="H16" s="24">
        <v>8.34</v>
      </c>
      <c r="I16" s="25">
        <v>0.28999999999999998</v>
      </c>
      <c r="J16" s="24">
        <v>8.26</v>
      </c>
      <c r="K16" s="25">
        <v>0.16200000000000001</v>
      </c>
      <c r="L16" s="26" t="str">
        <f t="shared" si="0"/>
        <v>II A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ht="17.25" customHeight="1">
      <c r="A17" s="45">
        <v>10</v>
      </c>
      <c r="B17" s="5" t="s">
        <v>257</v>
      </c>
      <c r="C17" s="61" t="s">
        <v>317</v>
      </c>
      <c r="D17" s="51">
        <v>39035</v>
      </c>
      <c r="E17" s="46" t="s">
        <v>34</v>
      </c>
      <c r="F17" s="46" t="s">
        <v>63</v>
      </c>
      <c r="G17" s="46" t="s">
        <v>310</v>
      </c>
      <c r="H17" s="24">
        <v>8.33</v>
      </c>
      <c r="I17" s="25">
        <v>0.17100000000000001</v>
      </c>
      <c r="J17" s="24">
        <v>8.2899999999999991</v>
      </c>
      <c r="K17" s="25">
        <v>0.17</v>
      </c>
      <c r="L17" s="26" t="str">
        <f t="shared" si="0"/>
        <v>II A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17.25" customHeight="1">
      <c r="A18" s="186">
        <v>11</v>
      </c>
      <c r="B18" s="188" t="s">
        <v>147</v>
      </c>
      <c r="C18" s="189" t="s">
        <v>148</v>
      </c>
      <c r="D18" s="190">
        <v>37940</v>
      </c>
      <c r="E18" s="191" t="s">
        <v>34</v>
      </c>
      <c r="F18" s="191" t="s">
        <v>63</v>
      </c>
      <c r="G18" s="191" t="s">
        <v>149</v>
      </c>
      <c r="H18" s="192">
        <v>8.25</v>
      </c>
      <c r="I18" s="193">
        <v>0.157</v>
      </c>
      <c r="J18" s="192">
        <v>8.31</v>
      </c>
      <c r="K18" s="193">
        <v>0.123</v>
      </c>
      <c r="L18" s="194" t="str">
        <f>IF(ISBLANK(H18),"",IF(H18&gt;10.34,"",IF(H18&lt;=7.25,"TSM",IF(H18&lt;=7.45,"SM",IF(H18&lt;=7.7,"KSM",IF(H18&lt;=8,"I A",IF(H18&lt;=8.44,"II A",IF(H18&lt;=9.04,"III A",IF(H18&lt;=9.64,"I JA",IF(H18&lt;=10.04,"II JA",IF(H18&lt;=10.34,"III JA")))))))))))</f>
        <v>II A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1:22" ht="17.25" customHeight="1" thickBot="1">
      <c r="A19" s="199">
        <v>12</v>
      </c>
      <c r="B19" s="201" t="s">
        <v>42</v>
      </c>
      <c r="C19" s="202" t="s">
        <v>106</v>
      </c>
      <c r="D19" s="203">
        <v>38930</v>
      </c>
      <c r="E19" s="204" t="s">
        <v>34</v>
      </c>
      <c r="F19" s="204" t="s">
        <v>63</v>
      </c>
      <c r="G19" s="204" t="s">
        <v>103</v>
      </c>
      <c r="H19" s="205">
        <v>8.39</v>
      </c>
      <c r="I19" s="206">
        <v>0.17100000000000001</v>
      </c>
      <c r="J19" s="205">
        <v>8.36</v>
      </c>
      <c r="K19" s="206">
        <v>0.26200000000000001</v>
      </c>
      <c r="L19" s="207" t="str">
        <f t="shared" si="0"/>
        <v>II A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1:22" ht="17.25" customHeight="1" thickTop="1">
      <c r="A20" s="166">
        <v>13</v>
      </c>
      <c r="B20" s="80" t="s">
        <v>80</v>
      </c>
      <c r="C20" s="81" t="s">
        <v>81</v>
      </c>
      <c r="D20" s="141">
        <v>37838</v>
      </c>
      <c r="E20" s="142" t="s">
        <v>82</v>
      </c>
      <c r="F20" s="142" t="s">
        <v>326</v>
      </c>
      <c r="G20" s="142" t="s">
        <v>79</v>
      </c>
      <c r="H20" s="196">
        <v>8.4600000000000009</v>
      </c>
      <c r="I20" s="197">
        <v>0.27100000000000002</v>
      </c>
      <c r="J20" s="196"/>
      <c r="K20" s="197"/>
      <c r="L20" s="198" t="str">
        <f t="shared" ref="L20:L24" si="1">IF(ISBLANK(H20),"",IF(H20&gt;10.34,"",IF(H20&lt;=7.25,"TSM",IF(H20&lt;=7.45,"SM",IF(H20&lt;=7.7,"KSM",IF(H20&lt;=8,"I A",IF(H20&lt;=8.44,"II A",IF(H20&lt;=9.04,"III A",IF(H20&lt;=9.64,"I JA",IF(H20&lt;=10.04,"II JA",IF(H20&lt;=10.34,"III JA")))))))))))</f>
        <v>III A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1:22" ht="17.25" customHeight="1">
      <c r="A21" s="45">
        <v>14</v>
      </c>
      <c r="B21" s="5" t="s">
        <v>125</v>
      </c>
      <c r="C21" s="61" t="s">
        <v>126</v>
      </c>
      <c r="D21" s="51">
        <v>38486</v>
      </c>
      <c r="E21" s="46" t="s">
        <v>34</v>
      </c>
      <c r="F21" s="46" t="s">
        <v>63</v>
      </c>
      <c r="G21" s="46" t="s">
        <v>124</v>
      </c>
      <c r="H21" s="24">
        <v>8.57</v>
      </c>
      <c r="I21" s="25">
        <v>0.20399999999999999</v>
      </c>
      <c r="J21" s="24"/>
      <c r="K21" s="25"/>
      <c r="L21" s="26" t="str">
        <f t="shared" si="1"/>
        <v>III A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1:22" ht="17.25" customHeight="1">
      <c r="A22" s="45">
        <v>15</v>
      </c>
      <c r="B22" s="5" t="s">
        <v>57</v>
      </c>
      <c r="C22" s="61" t="s">
        <v>58</v>
      </c>
      <c r="D22" s="51">
        <v>38954</v>
      </c>
      <c r="E22" s="46" t="s">
        <v>34</v>
      </c>
      <c r="F22" s="46" t="s">
        <v>63</v>
      </c>
      <c r="G22" s="46" t="s">
        <v>182</v>
      </c>
      <c r="H22" s="24">
        <v>8.58</v>
      </c>
      <c r="I22" s="25">
        <v>0.216</v>
      </c>
      <c r="J22" s="24"/>
      <c r="K22" s="25"/>
      <c r="L22" s="26" t="str">
        <f t="shared" si="1"/>
        <v>III A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1:22" ht="17.25" customHeight="1">
      <c r="A23" s="45">
        <v>16</v>
      </c>
      <c r="B23" s="5" t="s">
        <v>283</v>
      </c>
      <c r="C23" s="61" t="s">
        <v>284</v>
      </c>
      <c r="D23" s="51">
        <v>39715</v>
      </c>
      <c r="E23" s="46" t="s">
        <v>34</v>
      </c>
      <c r="F23" s="46" t="s">
        <v>63</v>
      </c>
      <c r="G23" s="46" t="s">
        <v>277</v>
      </c>
      <c r="H23" s="24">
        <v>8.59</v>
      </c>
      <c r="I23" s="25">
        <v>0.29499999999999998</v>
      </c>
      <c r="J23" s="24"/>
      <c r="K23" s="25"/>
      <c r="L23" s="26" t="str">
        <f t="shared" si="1"/>
        <v>III A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1:22" ht="17.25" customHeight="1">
      <c r="A24" s="45">
        <v>17</v>
      </c>
      <c r="B24" s="5" t="s">
        <v>214</v>
      </c>
      <c r="C24" s="61" t="s">
        <v>300</v>
      </c>
      <c r="D24" s="51">
        <v>39009</v>
      </c>
      <c r="E24" s="46" t="s">
        <v>236</v>
      </c>
      <c r="F24" s="46" t="s">
        <v>63</v>
      </c>
      <c r="G24" s="46" t="s">
        <v>301</v>
      </c>
      <c r="H24" s="24">
        <v>9.1</v>
      </c>
      <c r="I24" s="25">
        <v>0.38800000000000001</v>
      </c>
      <c r="J24" s="24"/>
      <c r="K24" s="25"/>
      <c r="L24" s="26" t="str">
        <f t="shared" si="1"/>
        <v>I JA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1:22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1:22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1:22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1:22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1:22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1:22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1:22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1:22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22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</row>
    <row r="34" spans="1:22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2" ht="12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22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</row>
    <row r="37" spans="1:22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</row>
    <row r="38" spans="1:22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</row>
    <row r="39" spans="1:22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</row>
    <row r="40" spans="1:22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</row>
    <row r="41" spans="1:22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</row>
    <row r="42" spans="1:22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</row>
    <row r="43" spans="1:22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1:22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1:22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1:22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7" spans="1:22" ht="12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</row>
    <row r="48" spans="1:22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</row>
    <row r="49" spans="1:22" ht="12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</row>
    <row r="50" spans="1:22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</row>
    <row r="51" spans="1:22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1:22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1:22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1:22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1:22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22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22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1:22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1:22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1:22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1:22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</row>
    <row r="76" spans="1:22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</row>
    <row r="77" spans="1:22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  <row r="79" spans="1:22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</row>
    <row r="80" spans="1:22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</row>
    <row r="81" spans="1:22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</row>
    <row r="82" spans="1:22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</row>
    <row r="83" spans="1:22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</row>
    <row r="84" spans="1:22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</row>
    <row r="85" spans="1:22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</row>
    <row r="86" spans="1:22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</row>
    <row r="87" spans="1:22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</row>
    <row r="88" spans="1:22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1:22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1:22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</row>
    <row r="91" spans="1:22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</row>
    <row r="92" spans="1:22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</row>
    <row r="93" spans="1:22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</row>
    <row r="94" spans="1:22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</row>
    <row r="95" spans="1:22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</row>
    <row r="96" spans="1:22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</row>
    <row r="97" spans="1:22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</row>
    <row r="98" spans="1:22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</row>
    <row r="99" spans="1:22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</row>
    <row r="100" spans="1:22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</row>
    <row r="101" spans="1:22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</row>
    <row r="102" spans="1:22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</row>
    <row r="103" spans="1:22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</row>
    <row r="104" spans="1:22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</row>
    <row r="105" spans="1:22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</row>
    <row r="106" spans="1:22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</row>
    <row r="107" spans="1:22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</row>
    <row r="108" spans="1:22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</row>
    <row r="109" spans="1:22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</row>
    <row r="110" spans="1:22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</row>
    <row r="111" spans="1:22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</row>
    <row r="112" spans="1:22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</row>
    <row r="113" spans="1:22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</row>
    <row r="114" spans="1:22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</row>
    <row r="115" spans="1:22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</row>
    <row r="116" spans="1:22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</row>
    <row r="117" spans="1:22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</row>
    <row r="118" spans="1:22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</row>
    <row r="119" spans="1:22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</row>
    <row r="120" spans="1:22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</row>
    <row r="121" spans="1:22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</row>
    <row r="122" spans="1:22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</row>
    <row r="123" spans="1:22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</row>
    <row r="124" spans="1:22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</row>
    <row r="125" spans="1:22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</row>
    <row r="126" spans="1:22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</row>
    <row r="127" spans="1:22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</row>
    <row r="128" spans="1:22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</row>
    <row r="129" spans="1:22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</row>
    <row r="130" spans="1:22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</row>
    <row r="131" spans="1:22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</row>
    <row r="132" spans="1:22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</row>
    <row r="133" spans="1:22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</row>
    <row r="134" spans="1:22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</row>
    <row r="135" spans="1:22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</row>
    <row r="136" spans="1:22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</row>
    <row r="137" spans="1:22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</row>
    <row r="138" spans="1:22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</row>
    <row r="139" spans="1:22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</row>
    <row r="140" spans="1:22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</row>
    <row r="141" spans="1:22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</row>
    <row r="142" spans="1:22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</row>
    <row r="143" spans="1:22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</row>
    <row r="144" spans="1:22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</row>
    <row r="145" spans="1:22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</row>
    <row r="146" spans="1:22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</row>
    <row r="147" spans="1:22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</row>
    <row r="148" spans="1:22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</row>
    <row r="149" spans="1:22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</row>
    <row r="150" spans="1:22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</row>
    <row r="151" spans="1:22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</row>
    <row r="152" spans="1:22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</row>
    <row r="153" spans="1:22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</row>
    <row r="154" spans="1:22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</row>
    <row r="155" spans="1:22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</row>
    <row r="156" spans="1:22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</row>
    <row r="157" spans="1:22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</row>
    <row r="158" spans="1:22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</row>
    <row r="159" spans="1:22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</row>
    <row r="160" spans="1:22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</row>
    <row r="161" spans="1:22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</row>
    <row r="162" spans="1:22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</row>
    <row r="163" spans="1:22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</row>
    <row r="164" spans="1:22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</row>
    <row r="165" spans="1:22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1:22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1:22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1:22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</row>
    <row r="169" spans="1:22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</row>
    <row r="170" spans="1:22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</row>
    <row r="171" spans="1:22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</row>
    <row r="172" spans="1:22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</row>
    <row r="173" spans="1:22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</row>
    <row r="174" spans="1:22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</row>
    <row r="175" spans="1:22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</row>
    <row r="176" spans="1:22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</row>
    <row r="177" spans="1:22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</row>
    <row r="178" spans="1:22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</row>
    <row r="179" spans="1:22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</row>
    <row r="180" spans="1:22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</row>
    <row r="181" spans="1:22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</row>
    <row r="182" spans="1:22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</row>
    <row r="183" spans="1:22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</row>
    <row r="184" spans="1:22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</row>
    <row r="185" spans="1:22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</row>
    <row r="186" spans="1:22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</row>
    <row r="187" spans="1:22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</row>
    <row r="188" spans="1:22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</row>
    <row r="189" spans="1:22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</row>
    <row r="190" spans="1:22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</row>
    <row r="191" spans="1:22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</row>
    <row r="192" spans="1:22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</row>
    <row r="193" spans="1:22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</row>
    <row r="194" spans="1:22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</row>
    <row r="195" spans="1:22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</row>
    <row r="196" spans="1:22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</row>
    <row r="197" spans="1:22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</row>
    <row r="198" spans="1:22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</row>
    <row r="199" spans="1:22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</row>
    <row r="200" spans="1:22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</row>
    <row r="201" spans="1:22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</row>
    <row r="202" spans="1:22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</row>
    <row r="203" spans="1:22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</row>
    <row r="204" spans="1:22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</row>
    <row r="205" spans="1:22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</row>
    <row r="206" spans="1:22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</row>
    <row r="207" spans="1:22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</row>
    <row r="208" spans="1:22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</row>
    <row r="209" spans="1:22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</row>
    <row r="210" spans="1:22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</row>
    <row r="211" spans="1:22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</row>
    <row r="212" spans="1:22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</row>
    <row r="213" spans="1:22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</row>
    <row r="214" spans="1:22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</row>
    <row r="215" spans="1:22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</row>
    <row r="216" spans="1:22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</row>
    <row r="217" spans="1:22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</row>
    <row r="218" spans="1:22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</row>
    <row r="219" spans="1:22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</row>
    <row r="220" spans="1:22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</row>
    <row r="221" spans="1:22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</row>
    <row r="222" spans="1:22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</row>
    <row r="223" spans="1:22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</row>
    <row r="224" spans="1:22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</row>
    <row r="225" spans="1:22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</row>
    <row r="226" spans="1:22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</row>
    <row r="227" spans="1:22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</row>
    <row r="228" spans="1:22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</row>
    <row r="229" spans="1:22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</row>
    <row r="230" spans="1:22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</row>
    <row r="231" spans="1:22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</row>
    <row r="232" spans="1:22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</row>
    <row r="233" spans="1:22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</row>
    <row r="234" spans="1:22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</row>
    <row r="235" spans="1:22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</row>
    <row r="236" spans="1:22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</row>
    <row r="237" spans="1:22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</row>
    <row r="238" spans="1:22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</row>
    <row r="239" spans="1:22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</row>
    <row r="240" spans="1:22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</row>
    <row r="241" spans="1:22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</row>
    <row r="242" spans="1:22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1:22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1:22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1:22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</row>
    <row r="246" spans="1:22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</row>
    <row r="247" spans="1:22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</row>
    <row r="248" spans="1:22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</row>
    <row r="249" spans="1:22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</row>
    <row r="250" spans="1:22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</row>
    <row r="251" spans="1:22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</row>
    <row r="252" spans="1:22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</row>
    <row r="253" spans="1:22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</row>
    <row r="254" spans="1:22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</row>
    <row r="255" spans="1:22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</row>
    <row r="256" spans="1:22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</row>
    <row r="257" spans="1:22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</row>
    <row r="258" spans="1:22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</row>
    <row r="259" spans="1:22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</row>
    <row r="260" spans="1:22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</row>
    <row r="261" spans="1:22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</row>
    <row r="262" spans="1:22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</row>
    <row r="263" spans="1:22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</row>
    <row r="264" spans="1:22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</row>
    <row r="265" spans="1:22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</row>
    <row r="266" spans="1:22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</row>
    <row r="267" spans="1:22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</row>
    <row r="268" spans="1:22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</row>
    <row r="269" spans="1:22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</row>
    <row r="270" spans="1:22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</row>
    <row r="271" spans="1:22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</row>
    <row r="272" spans="1:22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</row>
    <row r="273" spans="1:22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</row>
    <row r="274" spans="1:22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</row>
    <row r="275" spans="1:22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</row>
    <row r="276" spans="1:22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</row>
    <row r="277" spans="1:22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</row>
    <row r="278" spans="1:22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</row>
    <row r="279" spans="1:22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</row>
    <row r="280" spans="1:22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</row>
    <row r="281" spans="1:22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</row>
    <row r="282" spans="1:22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</row>
    <row r="283" spans="1:22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</row>
    <row r="284" spans="1:22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</row>
    <row r="285" spans="1:22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</row>
    <row r="286" spans="1:22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</row>
    <row r="287" spans="1:22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</row>
    <row r="288" spans="1:22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</row>
    <row r="289" spans="1:22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</row>
    <row r="290" spans="1:22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</row>
    <row r="291" spans="1:22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</row>
    <row r="292" spans="1:22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</row>
    <row r="293" spans="1:22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</row>
    <row r="294" spans="1:22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</row>
    <row r="295" spans="1:22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</row>
    <row r="296" spans="1:22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</row>
    <row r="297" spans="1:22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</row>
    <row r="298" spans="1:22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</row>
    <row r="299" spans="1:22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</row>
    <row r="300" spans="1:22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</row>
    <row r="301" spans="1:22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</row>
    <row r="302" spans="1:22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</row>
    <row r="303" spans="1:22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</row>
    <row r="304" spans="1:22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</row>
    <row r="305" spans="1:22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</row>
    <row r="306" spans="1:22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</row>
    <row r="307" spans="1:22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</row>
    <row r="308" spans="1:22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</row>
    <row r="309" spans="1:22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</row>
    <row r="310" spans="1:22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</row>
    <row r="311" spans="1:22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</row>
    <row r="312" spans="1:22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</row>
    <row r="313" spans="1:22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</row>
    <row r="314" spans="1:22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</row>
    <row r="315" spans="1:22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</row>
    <row r="316" spans="1:22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</row>
    <row r="317" spans="1:22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</row>
    <row r="318" spans="1:22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</row>
    <row r="319" spans="1:22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</row>
    <row r="320" spans="1:22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</row>
    <row r="321" spans="1:22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</row>
    <row r="322" spans="1:22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</row>
    <row r="323" spans="1:22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</row>
    <row r="324" spans="1:22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</row>
    <row r="325" spans="1:22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</row>
    <row r="326" spans="1:22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</row>
    <row r="327" spans="1:22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</row>
    <row r="328" spans="1:22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</row>
    <row r="329" spans="1:22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</row>
    <row r="330" spans="1:22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</row>
    <row r="331" spans="1:22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</row>
    <row r="332" spans="1:22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</row>
    <row r="333" spans="1:22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</row>
    <row r="334" spans="1:22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</row>
    <row r="335" spans="1:22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</row>
    <row r="336" spans="1:22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</row>
    <row r="337" spans="1:22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</row>
    <row r="338" spans="1:22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</row>
    <row r="339" spans="1:22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</row>
    <row r="340" spans="1:22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</row>
    <row r="341" spans="1:22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</row>
    <row r="342" spans="1:22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</row>
    <row r="343" spans="1:22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</row>
    <row r="344" spans="1:22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</row>
    <row r="345" spans="1:22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</row>
    <row r="346" spans="1:22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</row>
    <row r="347" spans="1:22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</row>
    <row r="348" spans="1:22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</row>
    <row r="349" spans="1:22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</row>
    <row r="350" spans="1:22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</row>
    <row r="351" spans="1:22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</row>
    <row r="352" spans="1:22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</row>
    <row r="353" spans="1:22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</row>
    <row r="354" spans="1:22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</row>
    <row r="355" spans="1:22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</row>
    <row r="356" spans="1:22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</row>
    <row r="357" spans="1:22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</row>
    <row r="358" spans="1:22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</row>
    <row r="359" spans="1:22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</row>
    <row r="360" spans="1:22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</row>
    <row r="361" spans="1:22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</row>
    <row r="362" spans="1:22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</row>
    <row r="363" spans="1:22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</row>
    <row r="364" spans="1:22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</row>
    <row r="365" spans="1:22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</row>
    <row r="366" spans="1:22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</row>
    <row r="367" spans="1:22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</row>
    <row r="368" spans="1:22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</row>
    <row r="369" spans="1:22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</row>
    <row r="370" spans="1:22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</row>
    <row r="371" spans="1:22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</row>
    <row r="372" spans="1:22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</row>
    <row r="373" spans="1:22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</row>
    <row r="374" spans="1:22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</row>
    <row r="375" spans="1:22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</row>
    <row r="376" spans="1:22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</row>
    <row r="377" spans="1:22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</row>
    <row r="378" spans="1:22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</row>
    <row r="379" spans="1:22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</row>
    <row r="380" spans="1:22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</row>
    <row r="381" spans="1:22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</row>
    <row r="382" spans="1:22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</row>
    <row r="383" spans="1:22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</row>
    <row r="384" spans="1:22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</row>
    <row r="385" spans="1:22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</row>
    <row r="386" spans="1:22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</row>
    <row r="387" spans="1:22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</row>
    <row r="388" spans="1:22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</row>
    <row r="389" spans="1:22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</row>
    <row r="390" spans="1:22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</row>
    <row r="391" spans="1:22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</row>
    <row r="392" spans="1:22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</row>
    <row r="393" spans="1:22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</row>
    <row r="394" spans="1:22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</row>
    <row r="395" spans="1:22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</row>
    <row r="396" spans="1:22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</row>
    <row r="397" spans="1:22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</row>
    <row r="398" spans="1:22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</row>
    <row r="399" spans="1:22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</row>
    <row r="400" spans="1:22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</row>
    <row r="401" spans="1:22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</row>
    <row r="402" spans="1:22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</row>
    <row r="403" spans="1:22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</row>
    <row r="404" spans="1:22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</row>
    <row r="405" spans="1:22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</row>
    <row r="406" spans="1:22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</row>
    <row r="407" spans="1:22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</row>
    <row r="408" spans="1:22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</row>
    <row r="409" spans="1:22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</row>
    <row r="410" spans="1:22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</row>
    <row r="411" spans="1:22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</row>
    <row r="412" spans="1:22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</row>
    <row r="413" spans="1:22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</row>
    <row r="414" spans="1:22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</row>
    <row r="415" spans="1:22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</row>
    <row r="416" spans="1:22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</row>
    <row r="417" spans="1:22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</row>
    <row r="418" spans="1:22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</row>
    <row r="419" spans="1:22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</row>
    <row r="420" spans="1:22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</row>
    <row r="421" spans="1:22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</row>
    <row r="422" spans="1:22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</row>
    <row r="423" spans="1:22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</row>
    <row r="424" spans="1:22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</row>
    <row r="425" spans="1:22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</row>
    <row r="426" spans="1:22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</row>
    <row r="427" spans="1:22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</row>
    <row r="428" spans="1:22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</row>
    <row r="429" spans="1:22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</row>
    <row r="430" spans="1:22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</row>
    <row r="431" spans="1:22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</row>
    <row r="432" spans="1:22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</row>
    <row r="433" spans="1:22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</row>
    <row r="434" spans="1:22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</row>
    <row r="435" spans="1:22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</row>
    <row r="436" spans="1:22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</row>
    <row r="437" spans="1:22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</row>
    <row r="438" spans="1:22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</row>
    <row r="439" spans="1:22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</row>
    <row r="440" spans="1:22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</row>
    <row r="441" spans="1:22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</row>
    <row r="442" spans="1:22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</row>
    <row r="443" spans="1:22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</row>
    <row r="444" spans="1:22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</row>
    <row r="445" spans="1:22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</row>
    <row r="446" spans="1:22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</row>
    <row r="447" spans="1:22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</row>
    <row r="448" spans="1:22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</row>
    <row r="449" spans="1:22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</row>
    <row r="450" spans="1:22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</row>
    <row r="451" spans="1:22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</row>
    <row r="452" spans="1:22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</row>
    <row r="453" spans="1:22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</row>
    <row r="454" spans="1:22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</row>
    <row r="455" spans="1:22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</row>
    <row r="456" spans="1:22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</row>
    <row r="457" spans="1:22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</row>
    <row r="458" spans="1:22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</row>
    <row r="459" spans="1:22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</row>
    <row r="460" spans="1:22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</row>
    <row r="461" spans="1:22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</row>
    <row r="462" spans="1:22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</row>
    <row r="463" spans="1:22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</row>
    <row r="464" spans="1:22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</row>
    <row r="465" spans="1:22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</row>
    <row r="466" spans="1:22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</row>
    <row r="467" spans="1:22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</row>
    <row r="468" spans="1:22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</row>
    <row r="469" spans="1:22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</row>
    <row r="470" spans="1:22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</row>
    <row r="471" spans="1:22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</row>
    <row r="472" spans="1:22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</row>
    <row r="473" spans="1:22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</row>
    <row r="474" spans="1:22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</row>
    <row r="475" spans="1:22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</row>
    <row r="476" spans="1:22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</row>
    <row r="477" spans="1:22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</row>
    <row r="478" spans="1:22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</row>
    <row r="479" spans="1:22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</row>
    <row r="480" spans="1:22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</row>
    <row r="481" spans="1:22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</row>
    <row r="482" spans="1:22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</row>
    <row r="483" spans="1:22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</row>
    <row r="484" spans="1:22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</row>
    <row r="485" spans="1:22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</row>
    <row r="486" spans="1:22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</row>
    <row r="487" spans="1:22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</row>
    <row r="488" spans="1:22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</row>
    <row r="489" spans="1:22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</row>
    <row r="490" spans="1:22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</row>
    <row r="491" spans="1:22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</row>
    <row r="492" spans="1:22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</row>
    <row r="493" spans="1:22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</row>
    <row r="494" spans="1:22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</row>
    <row r="495" spans="1:22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</row>
    <row r="496" spans="1:22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</row>
    <row r="497" spans="1:22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</row>
    <row r="498" spans="1:22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</row>
    <row r="499" spans="1:22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</row>
    <row r="500" spans="1:22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</row>
    <row r="501" spans="1:22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</row>
    <row r="502" spans="1:22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</row>
    <row r="503" spans="1:22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</row>
    <row r="504" spans="1:22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</row>
    <row r="505" spans="1:22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</row>
    <row r="506" spans="1:22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</row>
    <row r="507" spans="1:22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</row>
    <row r="508" spans="1:22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</row>
    <row r="509" spans="1:22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</row>
    <row r="510" spans="1:22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</row>
    <row r="511" spans="1:22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</row>
    <row r="512" spans="1:22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</row>
    <row r="513" spans="1:22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</row>
    <row r="514" spans="1:22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</row>
    <row r="515" spans="1:22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</row>
    <row r="516" spans="1:22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</row>
    <row r="517" spans="1:22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</row>
    <row r="518" spans="1:22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</row>
    <row r="519" spans="1:22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</row>
    <row r="520" spans="1:22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</row>
    <row r="521" spans="1:22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</row>
    <row r="522" spans="1:22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</row>
    <row r="523" spans="1:22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</row>
    <row r="524" spans="1:22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</row>
    <row r="525" spans="1:22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</row>
    <row r="526" spans="1:22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</row>
    <row r="527" spans="1:22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</row>
    <row r="528" spans="1:22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</row>
    <row r="529" spans="1:22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</row>
    <row r="530" spans="1:22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</row>
    <row r="531" spans="1:22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</row>
    <row r="532" spans="1:22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</row>
    <row r="533" spans="1:22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</row>
    <row r="534" spans="1:22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</row>
    <row r="535" spans="1:22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</row>
    <row r="536" spans="1:22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</row>
    <row r="537" spans="1:22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</row>
    <row r="538" spans="1:22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</row>
    <row r="539" spans="1:22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</row>
    <row r="540" spans="1:22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</row>
    <row r="541" spans="1:22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</row>
    <row r="542" spans="1:22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</row>
    <row r="543" spans="1:22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</row>
    <row r="544" spans="1:22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</row>
    <row r="545" spans="1:22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</row>
    <row r="546" spans="1:22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</row>
    <row r="547" spans="1:22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</row>
    <row r="548" spans="1:22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</row>
    <row r="549" spans="1:22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</row>
    <row r="550" spans="1:22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</row>
    <row r="551" spans="1:22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</row>
    <row r="552" spans="1:22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</row>
    <row r="553" spans="1:22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</row>
    <row r="554" spans="1:22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</row>
    <row r="555" spans="1:22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</row>
    <row r="556" spans="1:22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</row>
    <row r="557" spans="1:22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</row>
    <row r="558" spans="1:22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</row>
    <row r="559" spans="1:22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</row>
    <row r="560" spans="1:22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</row>
    <row r="561" spans="1:22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</row>
    <row r="562" spans="1:22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</row>
    <row r="563" spans="1:22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</row>
    <row r="564" spans="1:22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</row>
    <row r="565" spans="1:22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</row>
    <row r="566" spans="1:22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</row>
    <row r="567" spans="1:22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</row>
    <row r="568" spans="1:22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</row>
    <row r="569" spans="1:22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</row>
    <row r="570" spans="1:22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</row>
    <row r="571" spans="1:22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</row>
    <row r="572" spans="1:22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</row>
    <row r="573" spans="1:22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</row>
    <row r="574" spans="1:22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</row>
    <row r="575" spans="1:22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</row>
    <row r="576" spans="1:22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</row>
    <row r="577" spans="1:22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</row>
    <row r="578" spans="1:22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</row>
    <row r="579" spans="1:22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</row>
    <row r="580" spans="1:22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</row>
    <row r="581" spans="1:22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</row>
    <row r="582" spans="1:22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</row>
    <row r="583" spans="1:22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</row>
    <row r="584" spans="1:22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</row>
    <row r="585" spans="1:22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</row>
    <row r="586" spans="1:22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</row>
    <row r="587" spans="1:22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</row>
    <row r="588" spans="1:22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</row>
    <row r="589" spans="1:22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</row>
    <row r="590" spans="1:22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</row>
    <row r="591" spans="1:22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</row>
    <row r="592" spans="1:22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</row>
    <row r="593" spans="1:22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</row>
    <row r="594" spans="1:22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</row>
    <row r="595" spans="1:22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</row>
    <row r="596" spans="1:22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</row>
    <row r="597" spans="1:22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</row>
    <row r="598" spans="1:22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</row>
    <row r="599" spans="1:22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</row>
    <row r="600" spans="1:22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</row>
    <row r="601" spans="1:22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</row>
    <row r="602" spans="1:22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</row>
    <row r="603" spans="1:22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</row>
    <row r="604" spans="1:22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</row>
    <row r="605" spans="1:22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</row>
    <row r="606" spans="1:22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</row>
    <row r="607" spans="1:22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</row>
    <row r="608" spans="1:22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</row>
    <row r="609" spans="1:22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</row>
    <row r="610" spans="1:22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</row>
    <row r="611" spans="1:22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</row>
    <row r="612" spans="1:22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</row>
    <row r="613" spans="1:22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</row>
    <row r="614" spans="1:22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</row>
    <row r="615" spans="1:22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</row>
    <row r="616" spans="1:22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</row>
    <row r="617" spans="1:22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</row>
    <row r="618" spans="1:22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</row>
    <row r="619" spans="1:22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</row>
    <row r="620" spans="1:22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</row>
    <row r="621" spans="1:22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</row>
    <row r="622" spans="1:22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</row>
    <row r="623" spans="1:22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</row>
    <row r="624" spans="1:22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</row>
    <row r="625" spans="1:22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</row>
    <row r="626" spans="1:22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</row>
    <row r="627" spans="1:22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</row>
    <row r="628" spans="1:22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</row>
    <row r="629" spans="1:22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</row>
    <row r="630" spans="1:22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</row>
    <row r="631" spans="1:22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</row>
    <row r="632" spans="1:22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</row>
    <row r="633" spans="1:22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</row>
    <row r="634" spans="1:22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</row>
    <row r="635" spans="1:22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</row>
    <row r="636" spans="1:22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</row>
    <row r="637" spans="1:22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</row>
    <row r="638" spans="1:22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</row>
    <row r="639" spans="1:22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</row>
    <row r="640" spans="1:22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</row>
    <row r="641" spans="1:22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</row>
    <row r="642" spans="1:22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</row>
    <row r="643" spans="1:22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</row>
    <row r="644" spans="1:22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</row>
    <row r="645" spans="1:22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</row>
    <row r="646" spans="1:22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</row>
    <row r="647" spans="1:22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</row>
    <row r="648" spans="1:22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</row>
    <row r="649" spans="1:22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</row>
    <row r="650" spans="1:22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</row>
    <row r="651" spans="1:22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</row>
    <row r="652" spans="1:22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</row>
    <row r="653" spans="1:22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</row>
    <row r="654" spans="1:22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</row>
    <row r="655" spans="1:22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</row>
    <row r="656" spans="1:22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</row>
    <row r="657" spans="1:22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</row>
    <row r="658" spans="1:22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</row>
    <row r="659" spans="1:22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</row>
    <row r="660" spans="1:22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</row>
    <row r="661" spans="1:22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</row>
    <row r="662" spans="1:22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</row>
    <row r="663" spans="1:22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</row>
    <row r="664" spans="1:22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</row>
    <row r="665" spans="1:22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</row>
    <row r="666" spans="1:22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</row>
    <row r="667" spans="1:22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</row>
    <row r="668" spans="1:22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</row>
    <row r="669" spans="1:22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</row>
    <row r="670" spans="1:22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</row>
    <row r="671" spans="1:22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</row>
    <row r="672" spans="1:22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</row>
    <row r="673" spans="1:22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</row>
    <row r="674" spans="1:22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</row>
    <row r="675" spans="1:22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</row>
    <row r="676" spans="1:22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</row>
    <row r="677" spans="1:22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</row>
    <row r="678" spans="1:22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</row>
    <row r="679" spans="1:22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</row>
    <row r="680" spans="1:22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</row>
    <row r="681" spans="1:22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</row>
    <row r="682" spans="1:22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</row>
    <row r="683" spans="1:22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</row>
    <row r="684" spans="1:22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</row>
    <row r="685" spans="1:22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</row>
    <row r="686" spans="1:22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</row>
    <row r="687" spans="1:22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</row>
    <row r="688" spans="1:22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</row>
    <row r="689" spans="1:22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</row>
    <row r="690" spans="1:22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</row>
    <row r="691" spans="1:22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</row>
    <row r="692" spans="1:22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</row>
    <row r="693" spans="1:22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</row>
    <row r="694" spans="1:22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</row>
    <row r="695" spans="1:22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</row>
    <row r="696" spans="1:22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</row>
    <row r="697" spans="1:22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</row>
    <row r="698" spans="1:22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</row>
    <row r="699" spans="1:22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</row>
    <row r="700" spans="1:22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</row>
    <row r="701" spans="1:22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</row>
    <row r="702" spans="1:22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</row>
    <row r="703" spans="1:22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</row>
    <row r="704" spans="1:22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</row>
    <row r="705" spans="1:22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</row>
    <row r="706" spans="1:22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</row>
    <row r="707" spans="1:22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</row>
    <row r="708" spans="1:22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</row>
    <row r="709" spans="1:22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</row>
    <row r="710" spans="1:22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</row>
    <row r="711" spans="1:22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</row>
    <row r="712" spans="1:22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</row>
    <row r="713" spans="1:22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</row>
    <row r="714" spans="1:22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</row>
    <row r="715" spans="1:22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</row>
    <row r="716" spans="1:22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</row>
    <row r="717" spans="1:22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</row>
    <row r="718" spans="1:22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</row>
    <row r="719" spans="1:22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</row>
    <row r="720" spans="1:22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</row>
    <row r="721" spans="1:22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</row>
    <row r="722" spans="1:22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</row>
    <row r="723" spans="1:22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</row>
    <row r="724" spans="1:22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</row>
    <row r="725" spans="1:22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</row>
    <row r="726" spans="1:22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</row>
    <row r="727" spans="1:22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</row>
    <row r="728" spans="1:22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</row>
    <row r="729" spans="1:22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</row>
    <row r="730" spans="1:22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</row>
    <row r="731" spans="1:22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</row>
    <row r="732" spans="1:22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</row>
    <row r="733" spans="1:22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</row>
    <row r="734" spans="1:22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</row>
    <row r="735" spans="1:22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</row>
    <row r="736" spans="1:22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</row>
    <row r="737" spans="1:22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</row>
    <row r="738" spans="1:22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</row>
    <row r="739" spans="1:22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</row>
    <row r="740" spans="1:22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</row>
    <row r="741" spans="1:22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</row>
    <row r="742" spans="1:22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</row>
    <row r="743" spans="1:22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</row>
    <row r="744" spans="1:22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</row>
    <row r="745" spans="1:22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</row>
    <row r="746" spans="1:22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</row>
    <row r="747" spans="1:22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</row>
    <row r="748" spans="1:22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</row>
    <row r="749" spans="1:22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</row>
    <row r="750" spans="1:22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</row>
    <row r="751" spans="1:22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</row>
    <row r="752" spans="1:22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</row>
    <row r="753" spans="1:22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</row>
    <row r="754" spans="1:22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</row>
    <row r="755" spans="1:22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</row>
    <row r="756" spans="1:22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</row>
    <row r="757" spans="1:22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</row>
    <row r="758" spans="1:22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</row>
    <row r="759" spans="1:22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</row>
    <row r="760" spans="1:22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</row>
    <row r="761" spans="1:22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</row>
    <row r="762" spans="1:22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</row>
    <row r="763" spans="1:22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</row>
    <row r="764" spans="1:22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</row>
    <row r="765" spans="1:22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</row>
    <row r="766" spans="1:22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</row>
    <row r="767" spans="1:22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</row>
    <row r="768" spans="1:22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</row>
    <row r="769" spans="1:22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</row>
    <row r="770" spans="1:22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</row>
    <row r="771" spans="1:22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</row>
    <row r="772" spans="1:22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</row>
    <row r="773" spans="1:22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</row>
    <row r="774" spans="1:22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</row>
    <row r="775" spans="1:22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</row>
    <row r="776" spans="1:22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</row>
    <row r="777" spans="1:22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</row>
    <row r="778" spans="1:22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</row>
    <row r="779" spans="1:22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</row>
    <row r="780" spans="1:22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</row>
    <row r="781" spans="1:22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</row>
    <row r="782" spans="1:22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</row>
    <row r="783" spans="1:22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</row>
    <row r="784" spans="1:22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</row>
    <row r="785" spans="1:22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</row>
    <row r="786" spans="1:22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</row>
    <row r="787" spans="1:22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</row>
    <row r="788" spans="1:22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</row>
    <row r="789" spans="1:22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</row>
    <row r="790" spans="1:22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</row>
    <row r="791" spans="1:22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</row>
    <row r="792" spans="1:22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</row>
    <row r="793" spans="1:22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</row>
    <row r="794" spans="1:22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</row>
    <row r="795" spans="1:22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</row>
    <row r="796" spans="1:22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</row>
    <row r="797" spans="1:22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</row>
    <row r="798" spans="1:22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</row>
    <row r="799" spans="1:22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</row>
    <row r="800" spans="1:22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</row>
    <row r="801" spans="1:22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</row>
    <row r="802" spans="1:22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</row>
    <row r="803" spans="1:22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</row>
    <row r="804" spans="1:22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</row>
    <row r="805" spans="1:22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</row>
    <row r="806" spans="1:22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</row>
    <row r="807" spans="1:22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</row>
    <row r="808" spans="1:22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</row>
    <row r="809" spans="1:22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</row>
    <row r="810" spans="1:22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</row>
    <row r="811" spans="1:22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</row>
    <row r="812" spans="1:22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</row>
    <row r="813" spans="1:22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</row>
    <row r="814" spans="1:22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</row>
    <row r="815" spans="1:22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</row>
    <row r="816" spans="1:22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</row>
    <row r="817" spans="1:22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</row>
    <row r="818" spans="1:22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</row>
    <row r="819" spans="1:22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</row>
    <row r="820" spans="1:22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</row>
    <row r="821" spans="1:22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</row>
    <row r="822" spans="1:22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</row>
    <row r="823" spans="1:22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</row>
    <row r="824" spans="1:22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</row>
    <row r="825" spans="1:22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</row>
    <row r="826" spans="1:22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</row>
    <row r="827" spans="1:22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</row>
    <row r="828" spans="1:22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</row>
    <row r="829" spans="1:22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</row>
    <row r="830" spans="1:22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</row>
    <row r="831" spans="1:22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</row>
    <row r="832" spans="1:22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</row>
    <row r="833" spans="1:22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</row>
    <row r="834" spans="1:22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</row>
    <row r="835" spans="1:22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</row>
    <row r="836" spans="1:22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</row>
    <row r="837" spans="1:22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</row>
    <row r="838" spans="1:22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</row>
    <row r="839" spans="1:22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</row>
    <row r="840" spans="1:22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</row>
    <row r="841" spans="1:22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</row>
    <row r="842" spans="1:22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</row>
    <row r="843" spans="1:22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</row>
    <row r="844" spans="1:22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</row>
    <row r="845" spans="1:22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</row>
    <row r="846" spans="1:22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</row>
    <row r="847" spans="1:22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</row>
    <row r="848" spans="1:22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</row>
    <row r="849" spans="1:22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</row>
    <row r="850" spans="1:22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</row>
    <row r="851" spans="1:22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</row>
    <row r="852" spans="1:22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</row>
    <row r="853" spans="1:22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</row>
    <row r="854" spans="1:22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</row>
    <row r="855" spans="1:22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</row>
    <row r="856" spans="1:22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</row>
    <row r="857" spans="1:22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</row>
    <row r="858" spans="1:22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</row>
    <row r="859" spans="1:22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</row>
    <row r="860" spans="1:22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</row>
    <row r="861" spans="1:22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</row>
    <row r="862" spans="1:22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</row>
    <row r="863" spans="1:22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</row>
    <row r="864" spans="1:22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</row>
    <row r="865" spans="1:22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</row>
    <row r="866" spans="1:22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</row>
    <row r="867" spans="1:22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</row>
    <row r="868" spans="1:22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</row>
    <row r="869" spans="1:22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</row>
    <row r="870" spans="1:22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</row>
    <row r="871" spans="1:22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</row>
    <row r="872" spans="1:22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</row>
    <row r="873" spans="1:22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</row>
    <row r="874" spans="1:22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</row>
    <row r="875" spans="1:22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</row>
    <row r="876" spans="1:22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</row>
    <row r="877" spans="1:22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</row>
    <row r="878" spans="1:22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</row>
    <row r="879" spans="1:22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</row>
    <row r="880" spans="1:22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</row>
    <row r="881" spans="1:22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</row>
    <row r="882" spans="1:22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</row>
    <row r="883" spans="1:22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</row>
    <row r="884" spans="1:22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</row>
    <row r="885" spans="1:22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</row>
    <row r="886" spans="1:22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</row>
    <row r="887" spans="1:22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</row>
    <row r="888" spans="1:22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</row>
    <row r="889" spans="1:22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</row>
    <row r="890" spans="1:22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</row>
    <row r="891" spans="1:22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</row>
    <row r="892" spans="1:22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</row>
    <row r="893" spans="1:22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</row>
    <row r="894" spans="1:22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</row>
    <row r="895" spans="1:22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</row>
    <row r="896" spans="1:22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</row>
    <row r="897" spans="1:22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</row>
    <row r="898" spans="1:22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</row>
    <row r="899" spans="1:22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</row>
    <row r="900" spans="1:22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</row>
    <row r="901" spans="1:22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</row>
    <row r="902" spans="1:22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</row>
    <row r="903" spans="1:22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</row>
    <row r="904" spans="1:22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</row>
    <row r="905" spans="1:22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</row>
    <row r="906" spans="1:22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</row>
    <row r="907" spans="1:22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</row>
    <row r="908" spans="1:22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</row>
    <row r="909" spans="1:22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</row>
    <row r="910" spans="1:22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</row>
    <row r="911" spans="1:22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</row>
    <row r="912" spans="1:22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</row>
    <row r="913" spans="1:22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</row>
    <row r="914" spans="1:22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</row>
    <row r="915" spans="1:22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</row>
    <row r="916" spans="1:22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</row>
    <row r="917" spans="1:22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</row>
    <row r="918" spans="1:22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</row>
    <row r="919" spans="1:22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</row>
    <row r="920" spans="1:22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</row>
    <row r="921" spans="1:22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</row>
    <row r="922" spans="1:22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</row>
    <row r="923" spans="1:22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</row>
    <row r="924" spans="1:22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</row>
    <row r="925" spans="1:22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</row>
    <row r="926" spans="1:22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</row>
    <row r="927" spans="1:22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</row>
    <row r="928" spans="1:22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</row>
    <row r="929" spans="1:22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</row>
    <row r="930" spans="1:22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</row>
    <row r="931" spans="1:22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</row>
    <row r="932" spans="1:22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</row>
    <row r="933" spans="1:22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</row>
    <row r="934" spans="1:22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</row>
    <row r="935" spans="1:22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</row>
    <row r="936" spans="1:22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</row>
    <row r="937" spans="1:22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</row>
    <row r="938" spans="1:22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</row>
    <row r="939" spans="1:22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</row>
    <row r="940" spans="1:22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</row>
    <row r="941" spans="1:22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</row>
    <row r="942" spans="1:22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</row>
    <row r="943" spans="1:22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</row>
    <row r="944" spans="1:22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</row>
    <row r="945" spans="1:22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</row>
    <row r="946" spans="1:22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</row>
  </sheetData>
  <sortState ref="A12:Y13">
    <sortCondition ref="A12"/>
  </sortState>
  <printOptions horizontalCentered="1"/>
  <pageMargins left="0.78740157480314965" right="0.39370078740157483" top="0.39370078740157483" bottom="0.39370078740157483" header="0" footer="0"/>
  <pageSetup scale="96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943"/>
  <sheetViews>
    <sheetView zoomScale="120" zoomScaleNormal="120" workbookViewId="0">
      <selection activeCell="J7" sqref="J7"/>
    </sheetView>
  </sheetViews>
  <sheetFormatPr defaultColWidth="14.44140625" defaultRowHeight="15" customHeight="1"/>
  <cols>
    <col min="1" max="1" width="5.109375" customWidth="1"/>
    <col min="2" max="2" width="5.109375" hidden="1" customWidth="1"/>
    <col min="3" max="3" width="11.5546875" bestFit="1" customWidth="1"/>
    <col min="4" max="4" width="13.109375" customWidth="1"/>
    <col min="5" max="5" width="10.33203125" customWidth="1"/>
    <col min="6" max="7" width="16.5546875" customWidth="1"/>
    <col min="8" max="8" width="22.33203125" customWidth="1"/>
    <col min="9" max="11" width="5.88671875" customWidth="1"/>
    <col min="12" max="24" width="8.6640625" customWidth="1"/>
  </cols>
  <sheetData>
    <row r="1" spans="1:24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2" customHeight="1">
      <c r="A2" s="100" t="s">
        <v>341</v>
      </c>
      <c r="B2" s="100"/>
      <c r="C2" s="101"/>
      <c r="D2" s="102"/>
      <c r="E2" s="103"/>
      <c r="F2" s="104"/>
      <c r="G2" s="10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4" ht="9" customHeight="1">
      <c r="A3" s="10"/>
      <c r="B3" s="10"/>
      <c r="C3" s="10"/>
      <c r="D3" s="10"/>
      <c r="E3" s="10"/>
      <c r="F3" s="10"/>
      <c r="G3" s="10"/>
      <c r="H3" s="10"/>
      <c r="I3" s="10"/>
      <c r="J3" s="10"/>
    </row>
    <row r="4" spans="1:24" ht="12" customHeight="1">
      <c r="A4" s="10"/>
      <c r="B4" s="10"/>
      <c r="C4" s="12" t="s">
        <v>6</v>
      </c>
      <c r="D4" s="212" t="s">
        <v>33</v>
      </c>
      <c r="I4" s="10"/>
      <c r="J4" s="10"/>
    </row>
    <row r="5" spans="1:24" ht="12" customHeight="1">
      <c r="A5" s="10"/>
      <c r="B5" s="10"/>
      <c r="C5" s="10"/>
      <c r="D5" s="10"/>
      <c r="E5" s="12">
        <v>1</v>
      </c>
      <c r="F5" s="12" t="s">
        <v>7</v>
      </c>
      <c r="G5" s="211" t="s">
        <v>371</v>
      </c>
      <c r="H5" s="116" t="s">
        <v>372</v>
      </c>
      <c r="I5" s="10"/>
      <c r="J5" s="10"/>
    </row>
    <row r="6" spans="1:24" ht="12" customHeight="1">
      <c r="A6" s="13" t="s">
        <v>8</v>
      </c>
      <c r="B6" s="14"/>
      <c r="C6" s="15" t="s">
        <v>1</v>
      </c>
      <c r="D6" s="16" t="s">
        <v>2</v>
      </c>
      <c r="E6" s="17" t="s">
        <v>3</v>
      </c>
      <c r="F6" s="17" t="s">
        <v>4</v>
      </c>
      <c r="G6" s="17" t="s">
        <v>18</v>
      </c>
      <c r="H6" s="17" t="s">
        <v>5</v>
      </c>
      <c r="I6" s="18" t="s">
        <v>9</v>
      </c>
      <c r="J6" s="18" t="s">
        <v>10</v>
      </c>
      <c r="K6" s="19" t="s">
        <v>11</v>
      </c>
    </row>
    <row r="7" spans="1:24" ht="17.25" customHeight="1">
      <c r="A7" s="20">
        <v>1</v>
      </c>
      <c r="B7" s="21"/>
      <c r="C7" s="5" t="s">
        <v>45</v>
      </c>
      <c r="D7" s="61" t="s">
        <v>318</v>
      </c>
      <c r="E7" s="51">
        <v>38387</v>
      </c>
      <c r="F7" s="46" t="s">
        <v>34</v>
      </c>
      <c r="G7" s="46" t="s">
        <v>63</v>
      </c>
      <c r="H7" s="46" t="s">
        <v>310</v>
      </c>
      <c r="I7" s="22">
        <v>7.84</v>
      </c>
      <c r="J7" s="23">
        <v>0.152</v>
      </c>
      <c r="K7" s="26" t="str">
        <f t="shared" ref="K7:K12" si="0">IF(ISBLANK(I7),"",IF(I7&gt;9.5,"",IF(I7&lt;=6.7,"TSM",IF(I7&lt;=6.84,"SM",IF(I7&lt;=7,"KSM",IF(I7&lt;=7.3,"I A",IF(I7&lt;=7.65,"II A",IF(I7&lt;=8.1,"III A",IF(I7&lt;=8.7,"I JA",IF(I7&lt;=9.15,"II JA",IF(I7&lt;=9.5,"III JA")))))))))))</f>
        <v>III A</v>
      </c>
    </row>
    <row r="8" spans="1:24" ht="17.25" customHeight="1">
      <c r="A8" s="20">
        <v>2</v>
      </c>
      <c r="B8" s="21"/>
      <c r="C8" s="5" t="s">
        <v>215</v>
      </c>
      <c r="D8" s="61" t="s">
        <v>216</v>
      </c>
      <c r="E8" s="51">
        <v>37311</v>
      </c>
      <c r="F8" s="46" t="s">
        <v>36</v>
      </c>
      <c r="G8" s="46"/>
      <c r="H8" s="46" t="s">
        <v>217</v>
      </c>
      <c r="I8" s="22" t="s">
        <v>361</v>
      </c>
      <c r="J8" s="23"/>
      <c r="K8" s="26" t="str">
        <f t="shared" si="0"/>
        <v/>
      </c>
    </row>
    <row r="9" spans="1:24" ht="17.25" customHeight="1">
      <c r="A9" s="20">
        <v>3</v>
      </c>
      <c r="B9" s="21"/>
      <c r="C9" s="5" t="s">
        <v>88</v>
      </c>
      <c r="D9" s="61" t="s">
        <v>89</v>
      </c>
      <c r="E9" s="51">
        <v>31638</v>
      </c>
      <c r="F9" s="46" t="s">
        <v>90</v>
      </c>
      <c r="G9" s="46" t="s">
        <v>91</v>
      </c>
      <c r="H9" s="46" t="s">
        <v>92</v>
      </c>
      <c r="I9" s="22">
        <v>7.22</v>
      </c>
      <c r="J9" s="23">
        <v>0.16</v>
      </c>
      <c r="K9" s="26" t="str">
        <f t="shared" si="0"/>
        <v>I A</v>
      </c>
    </row>
    <row r="10" spans="1:24" ht="17.25" customHeight="1">
      <c r="A10" s="20">
        <v>4</v>
      </c>
      <c r="B10" s="21"/>
      <c r="C10" s="5" t="s">
        <v>175</v>
      </c>
      <c r="D10" s="61" t="s">
        <v>176</v>
      </c>
      <c r="E10" s="51">
        <v>36657</v>
      </c>
      <c r="F10" s="46" t="s">
        <v>34</v>
      </c>
      <c r="G10" s="46" t="s">
        <v>63</v>
      </c>
      <c r="H10" s="46" t="s">
        <v>163</v>
      </c>
      <c r="I10" s="22" t="s">
        <v>361</v>
      </c>
      <c r="J10" s="23"/>
      <c r="K10" s="26" t="str">
        <f t="shared" si="0"/>
        <v/>
      </c>
    </row>
    <row r="11" spans="1:24" ht="17.25" customHeight="1">
      <c r="A11" s="20">
        <v>5</v>
      </c>
      <c r="B11" s="21"/>
      <c r="C11" s="5" t="s">
        <v>133</v>
      </c>
      <c r="D11" s="61" t="s">
        <v>181</v>
      </c>
      <c r="E11" s="51">
        <v>37691</v>
      </c>
      <c r="F11" s="46" t="s">
        <v>34</v>
      </c>
      <c r="G11" s="46" t="s">
        <v>63</v>
      </c>
      <c r="H11" s="46" t="s">
        <v>182</v>
      </c>
      <c r="I11" s="22" t="s">
        <v>361</v>
      </c>
      <c r="J11" s="23"/>
      <c r="K11" s="26" t="str">
        <f t="shared" si="0"/>
        <v/>
      </c>
    </row>
    <row r="12" spans="1:24" ht="17.25" customHeight="1">
      <c r="A12" s="20">
        <v>6</v>
      </c>
      <c r="B12" s="21"/>
      <c r="C12" s="5" t="s">
        <v>223</v>
      </c>
      <c r="D12" s="61" t="s">
        <v>224</v>
      </c>
      <c r="E12" s="51">
        <v>39384</v>
      </c>
      <c r="F12" s="46" t="s">
        <v>34</v>
      </c>
      <c r="G12" s="46" t="s">
        <v>63</v>
      </c>
      <c r="H12" s="46" t="s">
        <v>222</v>
      </c>
      <c r="I12" s="22">
        <v>7.83</v>
      </c>
      <c r="J12" s="23">
        <v>0.159</v>
      </c>
      <c r="K12" s="26" t="str">
        <f t="shared" si="0"/>
        <v>III A</v>
      </c>
    </row>
    <row r="13" spans="1:24" ht="12" customHeight="1">
      <c r="A13" s="27"/>
      <c r="B13" s="27"/>
      <c r="C13" s="27"/>
      <c r="D13" s="27"/>
      <c r="E13" s="12">
        <v>2</v>
      </c>
      <c r="F13" s="12" t="s">
        <v>7</v>
      </c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7.25" customHeight="1">
      <c r="A14" s="20">
        <v>1</v>
      </c>
      <c r="B14" s="21"/>
      <c r="C14" s="5" t="s">
        <v>177</v>
      </c>
      <c r="D14" s="61" t="s">
        <v>178</v>
      </c>
      <c r="E14" s="51">
        <v>37594</v>
      </c>
      <c r="F14" s="46" t="s">
        <v>34</v>
      </c>
      <c r="G14" s="46" t="s">
        <v>179</v>
      </c>
      <c r="H14" s="46" t="s">
        <v>180</v>
      </c>
      <c r="I14" s="28">
        <v>8.06</v>
      </c>
      <c r="J14" s="42">
        <v>0.17</v>
      </c>
      <c r="K14" s="26" t="str">
        <f t="shared" ref="K14:K19" si="1">IF(ISBLANK(I14),"",IF(I14&gt;9.5,"",IF(I14&lt;=6.7,"TSM",IF(I14&lt;=6.84,"SM",IF(I14&lt;=7,"KSM",IF(I14&lt;=7.3,"I A",IF(I14&lt;=7.65,"II A",IF(I14&lt;=8.1,"III A",IF(I14&lt;=8.7,"I JA",IF(I14&lt;=9.15,"II JA",IF(I14&lt;=9.5,"III JA")))))))))))</f>
        <v>III A</v>
      </c>
    </row>
    <row r="15" spans="1:24" ht="17.25" customHeight="1">
      <c r="A15" s="20">
        <v>2</v>
      </c>
      <c r="B15" s="21"/>
      <c r="C15" s="5" t="s">
        <v>153</v>
      </c>
      <c r="D15" s="61" t="s">
        <v>154</v>
      </c>
      <c r="E15" s="51">
        <v>38378</v>
      </c>
      <c r="F15" s="46" t="s">
        <v>34</v>
      </c>
      <c r="G15" s="46" t="s">
        <v>63</v>
      </c>
      <c r="H15" s="46" t="s">
        <v>141</v>
      </c>
      <c r="I15" s="30" t="s">
        <v>361</v>
      </c>
      <c r="J15" s="43"/>
      <c r="K15" s="26" t="str">
        <f t="shared" si="1"/>
        <v/>
      </c>
    </row>
    <row r="16" spans="1:24" ht="17.25" customHeight="1">
      <c r="A16" s="20">
        <v>3</v>
      </c>
      <c r="B16" s="21"/>
      <c r="C16" s="5" t="s">
        <v>83</v>
      </c>
      <c r="D16" s="61" t="s">
        <v>84</v>
      </c>
      <c r="E16" s="51">
        <v>36783</v>
      </c>
      <c r="F16" s="46" t="s">
        <v>85</v>
      </c>
      <c r="G16" s="46" t="s">
        <v>86</v>
      </c>
      <c r="H16" s="46" t="s">
        <v>87</v>
      </c>
      <c r="I16" s="30">
        <v>6.81</v>
      </c>
      <c r="J16" s="43">
        <v>0.17499999999999999</v>
      </c>
      <c r="K16" s="26" t="str">
        <f t="shared" si="1"/>
        <v>SM</v>
      </c>
    </row>
    <row r="17" spans="1:24" ht="17.25" customHeight="1">
      <c r="A17" s="20">
        <v>4</v>
      </c>
      <c r="B17" s="21"/>
      <c r="C17" s="5" t="s">
        <v>96</v>
      </c>
      <c r="D17" s="61" t="s">
        <v>97</v>
      </c>
      <c r="E17" s="51">
        <v>34473</v>
      </c>
      <c r="F17" s="46" t="s">
        <v>34</v>
      </c>
      <c r="G17" s="46" t="s">
        <v>35</v>
      </c>
      <c r="H17" s="46" t="s">
        <v>98</v>
      </c>
      <c r="I17" s="30" t="s">
        <v>361</v>
      </c>
      <c r="J17" s="50"/>
      <c r="K17" s="26" t="str">
        <f t="shared" si="1"/>
        <v/>
      </c>
    </row>
    <row r="18" spans="1:24" ht="17.25" customHeight="1">
      <c r="A18" s="20">
        <v>5</v>
      </c>
      <c r="B18" s="21"/>
      <c r="C18" s="5" t="s">
        <v>155</v>
      </c>
      <c r="D18" s="61" t="s">
        <v>156</v>
      </c>
      <c r="E18" s="51">
        <v>38004</v>
      </c>
      <c r="F18" s="46" t="s">
        <v>34</v>
      </c>
      <c r="G18" s="46" t="s">
        <v>63</v>
      </c>
      <c r="H18" s="46" t="s">
        <v>157</v>
      </c>
      <c r="I18" s="30" t="s">
        <v>361</v>
      </c>
      <c r="J18" s="50"/>
      <c r="K18" s="26" t="str">
        <f t="shared" si="1"/>
        <v/>
      </c>
    </row>
    <row r="19" spans="1:24" ht="17.25" customHeight="1">
      <c r="A19" s="20">
        <v>6</v>
      </c>
      <c r="B19" s="21"/>
      <c r="C19" s="5" t="s">
        <v>53</v>
      </c>
      <c r="D19" s="61" t="s">
        <v>320</v>
      </c>
      <c r="E19" s="51">
        <v>39456</v>
      </c>
      <c r="F19" s="46" t="s">
        <v>34</v>
      </c>
      <c r="G19" s="46" t="s">
        <v>63</v>
      </c>
      <c r="H19" s="46" t="s">
        <v>310</v>
      </c>
      <c r="I19" s="30">
        <v>7.8</v>
      </c>
      <c r="J19" s="43">
        <v>0.14299999999999999</v>
      </c>
      <c r="K19" s="26" t="str">
        <f t="shared" si="1"/>
        <v>III A</v>
      </c>
    </row>
    <row r="20" spans="1:24" ht="12" customHeight="1">
      <c r="A20" s="27"/>
      <c r="B20" s="27"/>
      <c r="C20" s="27"/>
      <c r="D20" s="27"/>
      <c r="E20" s="12">
        <v>3</v>
      </c>
      <c r="F20" s="12" t="s">
        <v>7</v>
      </c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7.25" customHeight="1">
      <c r="A21" s="20">
        <v>1</v>
      </c>
      <c r="B21" s="21"/>
      <c r="C21" s="5" t="s">
        <v>226</v>
      </c>
      <c r="D21" s="61" t="s">
        <v>227</v>
      </c>
      <c r="E21" s="51">
        <v>38478</v>
      </c>
      <c r="F21" s="46" t="s">
        <v>34</v>
      </c>
      <c r="G21" s="46" t="s">
        <v>63</v>
      </c>
      <c r="H21" s="46" t="s">
        <v>222</v>
      </c>
      <c r="I21" s="22" t="s">
        <v>361</v>
      </c>
      <c r="J21" s="23"/>
      <c r="K21" s="26" t="str">
        <f t="shared" ref="K21:K26" si="2">IF(ISBLANK(I21),"",IF(I21&gt;9.5,"",IF(I21&lt;=6.7,"TSM",IF(I21&lt;=6.84,"SM",IF(I21&lt;=7,"KSM",IF(I21&lt;=7.3,"I A",IF(I21&lt;=7.65,"II A",IF(I21&lt;=8.1,"III A",IF(I21&lt;=8.7,"I JA",IF(I21&lt;=9.15,"II JA",IF(I21&lt;=9.5,"III JA")))))))))))</f>
        <v/>
      </c>
    </row>
    <row r="22" spans="1:24" ht="17.25" customHeight="1">
      <c r="A22" s="20">
        <v>2</v>
      </c>
      <c r="B22" s="21"/>
      <c r="C22" s="5" t="s">
        <v>40</v>
      </c>
      <c r="D22" s="61" t="s">
        <v>358</v>
      </c>
      <c r="E22" s="51">
        <v>38005</v>
      </c>
      <c r="F22" s="46" t="s">
        <v>359</v>
      </c>
      <c r="G22" s="46"/>
      <c r="H22" s="46" t="s">
        <v>360</v>
      </c>
      <c r="I22" s="22">
        <v>6.96</v>
      </c>
      <c r="J22" s="23">
        <v>0.20300000000000001</v>
      </c>
      <c r="K22" s="26" t="str">
        <f t="shared" si="2"/>
        <v>KSM</v>
      </c>
    </row>
    <row r="23" spans="1:24" ht="17.25" customHeight="1">
      <c r="A23" s="20">
        <v>3</v>
      </c>
      <c r="B23" s="21"/>
      <c r="C23" s="5" t="s">
        <v>48</v>
      </c>
      <c r="D23" s="61" t="s">
        <v>206</v>
      </c>
      <c r="E23" s="51">
        <v>35173</v>
      </c>
      <c r="F23" s="46" t="s">
        <v>36</v>
      </c>
      <c r="G23" s="46"/>
      <c r="H23" s="46" t="s">
        <v>207</v>
      </c>
      <c r="I23" s="22">
        <v>7.32</v>
      </c>
      <c r="J23" s="23">
        <v>0.123</v>
      </c>
      <c r="K23" s="26" t="str">
        <f t="shared" si="2"/>
        <v>II A</v>
      </c>
    </row>
    <row r="24" spans="1:24" ht="17.25" customHeight="1">
      <c r="A24" s="20">
        <v>4</v>
      </c>
      <c r="B24" s="21"/>
      <c r="C24" s="5" t="s">
        <v>39</v>
      </c>
      <c r="D24" s="61" t="s">
        <v>211</v>
      </c>
      <c r="E24" s="51">
        <v>37230</v>
      </c>
      <c r="F24" s="46" t="s">
        <v>34</v>
      </c>
      <c r="G24" s="46" t="s">
        <v>63</v>
      </c>
      <c r="H24" s="46" t="s">
        <v>212</v>
      </c>
      <c r="I24" s="22">
        <v>7.19</v>
      </c>
      <c r="J24" s="23">
        <v>0.16</v>
      </c>
      <c r="K24" s="26" t="str">
        <f t="shared" si="2"/>
        <v>I A</v>
      </c>
    </row>
    <row r="25" spans="1:24" ht="17.25" customHeight="1">
      <c r="A25" s="20">
        <v>5</v>
      </c>
      <c r="B25" s="21"/>
      <c r="C25" s="5" t="s">
        <v>43</v>
      </c>
      <c r="D25" s="61" t="s">
        <v>120</v>
      </c>
      <c r="E25" s="51">
        <v>38299</v>
      </c>
      <c r="F25" s="46" t="s">
        <v>34</v>
      </c>
      <c r="G25" s="46" t="s">
        <v>63</v>
      </c>
      <c r="H25" s="46" t="s">
        <v>121</v>
      </c>
      <c r="I25" s="22">
        <v>7.39</v>
      </c>
      <c r="J25" s="23">
        <v>0.217</v>
      </c>
      <c r="K25" s="26" t="str">
        <f t="shared" si="2"/>
        <v>II A</v>
      </c>
    </row>
    <row r="26" spans="1:24" ht="17.25" customHeight="1">
      <c r="A26" s="20">
        <v>6</v>
      </c>
      <c r="B26" s="21"/>
      <c r="C26" s="5" t="s">
        <v>52</v>
      </c>
      <c r="D26" s="61" t="s">
        <v>225</v>
      </c>
      <c r="E26" s="51">
        <v>39008</v>
      </c>
      <c r="F26" s="46" t="s">
        <v>34</v>
      </c>
      <c r="G26" s="46" t="s">
        <v>35</v>
      </c>
      <c r="H26" s="46" t="s">
        <v>222</v>
      </c>
      <c r="I26" s="22">
        <v>7.83</v>
      </c>
      <c r="J26" s="23">
        <v>0.16500000000000001</v>
      </c>
      <c r="K26" s="26" t="str">
        <f t="shared" si="2"/>
        <v>III A</v>
      </c>
    </row>
    <row r="27" spans="1:24" ht="12" customHeight="1">
      <c r="A27" s="27"/>
      <c r="B27" s="27"/>
      <c r="C27" s="27"/>
      <c r="D27" s="27"/>
      <c r="E27" s="12">
        <v>4</v>
      </c>
      <c r="F27" s="12" t="s">
        <v>7</v>
      </c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:24" ht="17.25" customHeight="1">
      <c r="A28" s="20">
        <v>1</v>
      </c>
      <c r="B28" s="21"/>
      <c r="C28" s="5" t="s">
        <v>262</v>
      </c>
      <c r="D28" s="61" t="s">
        <v>263</v>
      </c>
      <c r="E28" s="51">
        <v>39790</v>
      </c>
      <c r="F28" s="46" t="s">
        <v>34</v>
      </c>
      <c r="G28" s="46" t="s">
        <v>63</v>
      </c>
      <c r="H28" s="46" t="s">
        <v>244</v>
      </c>
      <c r="I28" s="24" t="s">
        <v>361</v>
      </c>
      <c r="J28" s="25"/>
      <c r="K28" s="26" t="str">
        <f t="shared" ref="K28:K33" si="3">IF(ISBLANK(I28),"",IF(I28&gt;9.5,"",IF(I28&lt;=6.7,"TSM",IF(I28&lt;=6.84,"SM",IF(I28&lt;=7,"KSM",IF(I28&lt;=7.3,"I A",IF(I28&lt;=7.65,"II A",IF(I28&lt;=8.1,"III A",IF(I28&lt;=8.7,"I JA",IF(I28&lt;=9.15,"II JA",IF(I28&lt;=9.5,"III JA")))))))))))</f>
        <v/>
      </c>
    </row>
    <row r="29" spans="1:24" ht="17.25" customHeight="1">
      <c r="A29" s="20">
        <v>2</v>
      </c>
      <c r="B29" s="21"/>
      <c r="C29" s="5" t="s">
        <v>133</v>
      </c>
      <c r="D29" s="61" t="s">
        <v>238</v>
      </c>
      <c r="E29" s="51">
        <v>37634</v>
      </c>
      <c r="F29" s="46" t="s">
        <v>34</v>
      </c>
      <c r="G29" s="46" t="s">
        <v>63</v>
      </c>
      <c r="H29" s="46" t="s">
        <v>239</v>
      </c>
      <c r="I29" s="22" t="s">
        <v>361</v>
      </c>
      <c r="J29" s="23"/>
      <c r="K29" s="26" t="str">
        <f t="shared" si="3"/>
        <v/>
      </c>
    </row>
    <row r="30" spans="1:24" ht="17.25" customHeight="1">
      <c r="A30" s="20">
        <v>3</v>
      </c>
      <c r="B30" s="21"/>
      <c r="C30" s="5" t="s">
        <v>113</v>
      </c>
      <c r="D30" s="61" t="s">
        <v>114</v>
      </c>
      <c r="E30" s="51">
        <v>37108</v>
      </c>
      <c r="F30" s="46" t="s">
        <v>34</v>
      </c>
      <c r="G30" s="46" t="s">
        <v>63</v>
      </c>
      <c r="H30" s="46" t="s">
        <v>115</v>
      </c>
      <c r="I30" s="22">
        <v>6.89</v>
      </c>
      <c r="J30" s="23">
        <v>0.193</v>
      </c>
      <c r="K30" s="26" t="str">
        <f t="shared" si="3"/>
        <v>KSM</v>
      </c>
    </row>
    <row r="31" spans="1:24" ht="17.25" customHeight="1">
      <c r="A31" s="20">
        <v>4</v>
      </c>
      <c r="B31" s="21"/>
      <c r="C31" s="5" t="s">
        <v>187</v>
      </c>
      <c r="D31" s="61" t="s">
        <v>188</v>
      </c>
      <c r="E31" s="51">
        <v>35954</v>
      </c>
      <c r="F31" s="46" t="s">
        <v>34</v>
      </c>
      <c r="G31" s="46"/>
      <c r="H31" s="46" t="s">
        <v>189</v>
      </c>
      <c r="I31" s="22">
        <v>7.9</v>
      </c>
      <c r="J31" s="23">
        <v>0.16800000000000001</v>
      </c>
      <c r="K31" s="26" t="str">
        <f t="shared" si="3"/>
        <v>III A</v>
      </c>
    </row>
    <row r="32" spans="1:24" ht="17.25" customHeight="1">
      <c r="A32" s="20">
        <v>5</v>
      </c>
      <c r="B32" s="21"/>
      <c r="C32" s="5" t="s">
        <v>133</v>
      </c>
      <c r="D32" s="61" t="s">
        <v>280</v>
      </c>
      <c r="E32" s="51">
        <v>38338</v>
      </c>
      <c r="F32" s="46" t="s">
        <v>34</v>
      </c>
      <c r="G32" s="46" t="s">
        <v>35</v>
      </c>
      <c r="H32" s="46" t="s">
        <v>285</v>
      </c>
      <c r="I32" s="22">
        <v>7.5</v>
      </c>
      <c r="J32" s="25">
        <v>0.20100000000000001</v>
      </c>
      <c r="K32" s="26" t="str">
        <f t="shared" si="3"/>
        <v>II A</v>
      </c>
    </row>
    <row r="33" spans="1:24" ht="17.25" customHeight="1">
      <c r="A33" s="20">
        <v>6</v>
      </c>
      <c r="B33" s="21"/>
      <c r="C33" s="5" t="s">
        <v>166</v>
      </c>
      <c r="D33" s="61" t="s">
        <v>213</v>
      </c>
      <c r="E33" s="51">
        <v>39003</v>
      </c>
      <c r="F33" s="46" t="s">
        <v>34</v>
      </c>
      <c r="G33" s="46" t="s">
        <v>63</v>
      </c>
      <c r="H33" s="46" t="s">
        <v>212</v>
      </c>
      <c r="I33" s="22">
        <v>8.1300000000000008</v>
      </c>
      <c r="J33" s="23">
        <v>0.21</v>
      </c>
      <c r="K33" s="26" t="str">
        <f t="shared" si="3"/>
        <v>I JA</v>
      </c>
    </row>
    <row r="34" spans="1:24" ht="17.25" customHeight="1">
      <c r="A34" s="175"/>
      <c r="B34" s="175"/>
      <c r="C34" s="176"/>
      <c r="D34" s="177"/>
      <c r="E34" s="178"/>
      <c r="F34" s="179"/>
      <c r="G34" s="179"/>
      <c r="H34" s="179"/>
      <c r="I34" s="180"/>
      <c r="J34" s="181"/>
      <c r="K34" s="182"/>
    </row>
    <row r="35" spans="1:24" ht="12" customHeight="1">
      <c r="A35" s="27"/>
      <c r="B35" s="27"/>
      <c r="C35" s="27"/>
      <c r="D35" s="27"/>
      <c r="E35" s="12">
        <v>5</v>
      </c>
      <c r="F35" s="12" t="s">
        <v>7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:24" ht="17.25" customHeight="1">
      <c r="A36" s="20">
        <v>1</v>
      </c>
      <c r="B36" s="21"/>
      <c r="C36" s="5" t="s">
        <v>40</v>
      </c>
      <c r="D36" s="61" t="s">
        <v>221</v>
      </c>
      <c r="E36" s="51">
        <v>38978</v>
      </c>
      <c r="F36" s="46" t="s">
        <v>34</v>
      </c>
      <c r="G36" s="46" t="s">
        <v>63</v>
      </c>
      <c r="H36" s="46" t="s">
        <v>222</v>
      </c>
      <c r="I36" s="22">
        <v>7.69</v>
      </c>
      <c r="J36" s="23">
        <v>0.17100000000000001</v>
      </c>
      <c r="K36" s="26" t="str">
        <f t="shared" ref="K36:K41" si="4">IF(ISBLANK(I36),"",IF(I36&gt;9.5,"",IF(I36&lt;=6.7,"TSM",IF(I36&lt;=6.84,"SM",IF(I36&lt;=7,"KSM",IF(I36&lt;=7.3,"I A",IF(I36&lt;=7.65,"II A",IF(I36&lt;=8.1,"III A",IF(I36&lt;=8.7,"I JA",IF(I36&lt;=9.15,"II JA",IF(I36&lt;=9.5,"III JA")))))))))))</f>
        <v>III A</v>
      </c>
    </row>
    <row r="37" spans="1:24" ht="17.25" customHeight="1">
      <c r="A37" s="20">
        <v>2</v>
      </c>
      <c r="B37" s="21"/>
      <c r="C37" s="5" t="s">
        <v>278</v>
      </c>
      <c r="D37" s="61" t="s">
        <v>238</v>
      </c>
      <c r="E37" s="51">
        <v>37634</v>
      </c>
      <c r="F37" s="46" t="s">
        <v>34</v>
      </c>
      <c r="G37" s="46" t="s">
        <v>63</v>
      </c>
      <c r="H37" s="46" t="s">
        <v>279</v>
      </c>
      <c r="I37" s="22">
        <v>7.46</v>
      </c>
      <c r="J37" s="23">
        <v>0.186</v>
      </c>
      <c r="K37" s="26" t="str">
        <f t="shared" si="4"/>
        <v>II A</v>
      </c>
    </row>
    <row r="38" spans="1:24" ht="17.25" customHeight="1">
      <c r="A38" s="20">
        <v>3</v>
      </c>
      <c r="B38" s="21"/>
      <c r="C38" s="5" t="s">
        <v>93</v>
      </c>
      <c r="D38" s="61" t="s">
        <v>94</v>
      </c>
      <c r="E38" s="51">
        <v>36346</v>
      </c>
      <c r="F38" s="46" t="s">
        <v>90</v>
      </c>
      <c r="G38" s="46" t="s">
        <v>95</v>
      </c>
      <c r="H38" s="46" t="s">
        <v>92</v>
      </c>
      <c r="I38" s="22">
        <v>7.29</v>
      </c>
      <c r="J38" s="23">
        <v>0.16200000000000001</v>
      </c>
      <c r="K38" s="26" t="str">
        <f t="shared" si="4"/>
        <v>I A</v>
      </c>
    </row>
    <row r="39" spans="1:24" ht="17.25" customHeight="1">
      <c r="A39" s="20">
        <v>4</v>
      </c>
      <c r="B39" s="21"/>
      <c r="C39" s="5" t="s">
        <v>107</v>
      </c>
      <c r="D39" s="61" t="s">
        <v>108</v>
      </c>
      <c r="E39" s="51">
        <v>38600</v>
      </c>
      <c r="F39" s="46" t="s">
        <v>34</v>
      </c>
      <c r="G39" s="46" t="s">
        <v>63</v>
      </c>
      <c r="H39" s="46" t="s">
        <v>103</v>
      </c>
      <c r="I39" s="22">
        <v>7.05</v>
      </c>
      <c r="J39" s="25">
        <v>0.14799999999999999</v>
      </c>
      <c r="K39" s="26" t="str">
        <f t="shared" si="4"/>
        <v>I A</v>
      </c>
    </row>
    <row r="40" spans="1:24" ht="17.25" customHeight="1">
      <c r="A40" s="20">
        <v>5</v>
      </c>
      <c r="B40" s="21"/>
      <c r="C40" s="5" t="s">
        <v>305</v>
      </c>
      <c r="D40" s="61" t="s">
        <v>306</v>
      </c>
      <c r="E40" s="51">
        <v>37277</v>
      </c>
      <c r="F40" s="46" t="s">
        <v>36</v>
      </c>
      <c r="G40" s="46"/>
      <c r="H40" s="46" t="s">
        <v>307</v>
      </c>
      <c r="I40" s="22" t="s">
        <v>361</v>
      </c>
      <c r="J40" s="23"/>
      <c r="K40" s="26" t="str">
        <f t="shared" si="4"/>
        <v/>
      </c>
    </row>
    <row r="41" spans="1:24" ht="17.25" customHeight="1">
      <c r="A41" s="20">
        <v>6</v>
      </c>
      <c r="B41" s="21"/>
      <c r="C41" s="5" t="s">
        <v>183</v>
      </c>
      <c r="D41" s="61" t="s">
        <v>184</v>
      </c>
      <c r="E41" s="51">
        <v>37667</v>
      </c>
      <c r="F41" s="46" t="s">
        <v>34</v>
      </c>
      <c r="G41" s="46" t="s">
        <v>63</v>
      </c>
      <c r="H41" s="46" t="s">
        <v>182</v>
      </c>
      <c r="I41" s="24">
        <v>7.48</v>
      </c>
      <c r="J41" s="25">
        <v>0.16800000000000001</v>
      </c>
      <c r="K41" s="26" t="str">
        <f t="shared" si="4"/>
        <v>II A</v>
      </c>
    </row>
    <row r="42" spans="1:24" ht="12" customHeight="1"/>
    <row r="43" spans="1:24" ht="12" customHeight="1"/>
    <row r="44" spans="1:24" ht="12" customHeight="1"/>
    <row r="45" spans="1:24" ht="12" customHeight="1"/>
    <row r="46" spans="1:24" ht="12" customHeight="1"/>
    <row r="47" spans="1:24" ht="12" customHeight="1"/>
    <row r="48" spans="1:24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</sheetData>
  <sortState ref="C56:H87">
    <sortCondition ref="E56:E87"/>
  </sortState>
  <printOptions horizontalCentered="1"/>
  <pageMargins left="0.39370078740157499" right="0.39370078740157499" top="0.28740157500000002" bottom="0.5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28"/>
  <sheetViews>
    <sheetView zoomScale="120" zoomScaleNormal="120" workbookViewId="0">
      <selection activeCell="H1" sqref="H1"/>
    </sheetView>
  </sheetViews>
  <sheetFormatPr defaultColWidth="14.44140625" defaultRowHeight="15" customHeight="1"/>
  <cols>
    <col min="1" max="1" width="5.109375" customWidth="1"/>
    <col min="2" max="2" width="5.109375" hidden="1" customWidth="1"/>
    <col min="3" max="3" width="11.5546875" bestFit="1" customWidth="1"/>
    <col min="4" max="4" width="13.109375" customWidth="1"/>
    <col min="5" max="5" width="10.33203125" customWidth="1"/>
    <col min="6" max="7" width="16.5546875" customWidth="1"/>
    <col min="8" max="8" width="22.33203125" customWidth="1"/>
    <col min="9" max="13" width="5.88671875" customWidth="1"/>
    <col min="14" max="20" width="8.6640625" customWidth="1"/>
  </cols>
  <sheetData>
    <row r="1" spans="1:20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ht="12" customHeight="1">
      <c r="A2" s="100" t="s">
        <v>341</v>
      </c>
      <c r="B2" s="100"/>
      <c r="C2" s="101"/>
      <c r="D2" s="102"/>
      <c r="E2" s="103"/>
      <c r="F2" s="104"/>
      <c r="G2" s="174" t="s">
        <v>342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ht="9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20" ht="12" customHeight="1">
      <c r="A4" s="10"/>
      <c r="B4" s="10"/>
      <c r="C4" s="12" t="s">
        <v>6</v>
      </c>
      <c r="D4" s="12"/>
      <c r="E4" s="49" t="s">
        <v>33</v>
      </c>
      <c r="I4" s="10"/>
      <c r="J4" s="10"/>
      <c r="K4" s="10"/>
      <c r="L4" s="10"/>
    </row>
    <row r="5" spans="1:20" ht="12" customHeight="1" thickBot="1">
      <c r="A5" s="10"/>
      <c r="B5" s="10"/>
      <c r="C5" s="10"/>
      <c r="D5" s="10"/>
      <c r="E5" s="10"/>
      <c r="F5" s="12"/>
      <c r="G5" s="211" t="s">
        <v>371</v>
      </c>
      <c r="H5" s="116" t="s">
        <v>372</v>
      </c>
      <c r="I5" s="10"/>
      <c r="J5" s="10"/>
      <c r="K5" s="12" t="s">
        <v>364</v>
      </c>
      <c r="L5" s="10"/>
    </row>
    <row r="6" spans="1:20" ht="12" customHeight="1" thickBot="1">
      <c r="A6" s="13" t="s">
        <v>12</v>
      </c>
      <c r="B6" s="14"/>
      <c r="C6" s="15" t="s">
        <v>1</v>
      </c>
      <c r="D6" s="16" t="s">
        <v>2</v>
      </c>
      <c r="E6" s="17" t="s">
        <v>3</v>
      </c>
      <c r="F6" s="17" t="s">
        <v>4</v>
      </c>
      <c r="G6" s="17" t="s">
        <v>18</v>
      </c>
      <c r="H6" s="17" t="s">
        <v>5</v>
      </c>
      <c r="I6" s="18" t="s">
        <v>9</v>
      </c>
      <c r="J6" s="18" t="s">
        <v>10</v>
      </c>
      <c r="K6" s="18" t="s">
        <v>362</v>
      </c>
      <c r="L6" s="18" t="s">
        <v>10</v>
      </c>
      <c r="M6" s="19" t="s">
        <v>11</v>
      </c>
    </row>
    <row r="7" spans="1:20" ht="17.25" customHeight="1">
      <c r="A7" s="45">
        <v>1</v>
      </c>
      <c r="B7" s="48"/>
      <c r="C7" s="5" t="s">
        <v>113</v>
      </c>
      <c r="D7" s="61" t="s">
        <v>114</v>
      </c>
      <c r="E7" s="51">
        <v>37108</v>
      </c>
      <c r="F7" s="46" t="s">
        <v>34</v>
      </c>
      <c r="G7" s="46" t="s">
        <v>63</v>
      </c>
      <c r="H7" s="46" t="s">
        <v>115</v>
      </c>
      <c r="I7" s="24">
        <v>6.89</v>
      </c>
      <c r="J7" s="25">
        <v>0.193</v>
      </c>
      <c r="K7" s="24">
        <v>6.77</v>
      </c>
      <c r="L7" s="25">
        <v>0.17599999999999999</v>
      </c>
      <c r="M7" s="26" t="str">
        <f>IF(ISBLANK(K7),"",IF(K7&gt;9.5,"",IF(K7&lt;=6.7,"TSM",IF(K7&lt;=6.84,"SM",IF(K7&lt;=7,"KSM",IF(K7&lt;=7.3,"I A",IF(K7&lt;=7.65,"II A",IF(K7&lt;=8.1,"III A",IF(K7&lt;=8.7,"I JA",IF(K7&lt;=9.15,"II JA",IF(K7&lt;=9.5,"III JA")))))))))))</f>
        <v>SM</v>
      </c>
      <c r="N7" s="213" t="s">
        <v>391</v>
      </c>
    </row>
    <row r="8" spans="1:20" ht="17.25" customHeight="1">
      <c r="A8" s="45">
        <v>2</v>
      </c>
      <c r="B8" s="48"/>
      <c r="C8" s="5" t="s">
        <v>40</v>
      </c>
      <c r="D8" s="61" t="s">
        <v>358</v>
      </c>
      <c r="E8" s="51">
        <v>38005</v>
      </c>
      <c r="F8" s="46" t="s">
        <v>359</v>
      </c>
      <c r="G8" s="46"/>
      <c r="H8" s="46" t="s">
        <v>360</v>
      </c>
      <c r="I8" s="24">
        <v>6.96</v>
      </c>
      <c r="J8" s="25">
        <v>0.20300000000000001</v>
      </c>
      <c r="K8" s="24">
        <v>6.86</v>
      </c>
      <c r="L8" s="25">
        <v>0.18099999999999999</v>
      </c>
      <c r="M8" s="26" t="str">
        <f>IF(ISBLANK(K8),"",IF(K8&gt;9.5,"",IF(K8&lt;=6.7,"TSM",IF(K8&lt;=6.84,"SM",IF(K8&lt;=7,"KSM",IF(K8&lt;=7.3,"I A",IF(K8&lt;=7.65,"II A",IF(K8&lt;=8.1,"III A",IF(K8&lt;=8.7,"I JA",IF(K8&lt;=9.15,"II JA",IF(K8&lt;=9.5,"III JA")))))))))))</f>
        <v>KSM</v>
      </c>
    </row>
    <row r="9" spans="1:20" ht="17.25" customHeight="1">
      <c r="A9" s="45">
        <v>3</v>
      </c>
      <c r="B9" s="48"/>
      <c r="C9" s="5" t="s">
        <v>39</v>
      </c>
      <c r="D9" s="61" t="s">
        <v>211</v>
      </c>
      <c r="E9" s="51">
        <v>37230</v>
      </c>
      <c r="F9" s="46" t="s">
        <v>34</v>
      </c>
      <c r="G9" s="46" t="s">
        <v>63</v>
      </c>
      <c r="H9" s="46" t="s">
        <v>212</v>
      </c>
      <c r="I9" s="24">
        <v>7.19</v>
      </c>
      <c r="J9" s="25">
        <v>0.16</v>
      </c>
      <c r="K9" s="24">
        <v>7.15</v>
      </c>
      <c r="L9" s="25">
        <v>0.12</v>
      </c>
      <c r="M9" s="26" t="str">
        <f>IF(ISBLANK(K9),"",IF(K9&gt;9.5,"",IF(K9&lt;=6.7,"TSM",IF(K9&lt;=6.84,"SM",IF(K9&lt;=7,"KSM",IF(K9&lt;=7.3,"I A",IF(K9&lt;=7.65,"II A",IF(K9&lt;=8.1,"III A",IF(K9&lt;=8.7,"I JA",IF(K9&lt;=9.15,"II JA",IF(K9&lt;=9.5,"III JA")))))))))))</f>
        <v>I A</v>
      </c>
    </row>
    <row r="10" spans="1:20" ht="17.25" customHeight="1">
      <c r="A10" s="45">
        <v>4</v>
      </c>
      <c r="B10" s="48"/>
      <c r="C10" s="5" t="s">
        <v>107</v>
      </c>
      <c r="D10" s="61" t="s">
        <v>108</v>
      </c>
      <c r="E10" s="51">
        <v>38600</v>
      </c>
      <c r="F10" s="46" t="s">
        <v>34</v>
      </c>
      <c r="G10" s="46" t="s">
        <v>63</v>
      </c>
      <c r="H10" s="46" t="s">
        <v>103</v>
      </c>
      <c r="I10" s="24">
        <v>7.05</v>
      </c>
      <c r="J10" s="25">
        <v>0.14799999999999999</v>
      </c>
      <c r="K10" s="24">
        <v>7.5</v>
      </c>
      <c r="L10" s="25">
        <v>0.16900000000000001</v>
      </c>
      <c r="M10" s="26" t="str">
        <f>IF(ISBLANK(I10),"",IF(I10&gt;9.5,"",IF(I10&lt;=6.7,"TSM",IF(I10&lt;=6.84,"SM",IF(I10&lt;=7,"KSM",IF(I10&lt;=7.3,"I A",IF(I10&lt;=7.65,"II A",IF(I10&lt;=8.1,"III A",IF(I10&lt;=8.7,"I JA",IF(I10&lt;=9.15,"II JA",IF(I10&lt;=9.5,"III JA")))))))))))</f>
        <v>I A</v>
      </c>
    </row>
    <row r="11" spans="1:20" ht="17.25" customHeight="1">
      <c r="A11" s="45">
        <v>5</v>
      </c>
      <c r="B11" s="48"/>
      <c r="C11" s="5" t="s">
        <v>88</v>
      </c>
      <c r="D11" s="61" t="s">
        <v>89</v>
      </c>
      <c r="E11" s="51">
        <v>31638</v>
      </c>
      <c r="F11" s="46" t="s">
        <v>90</v>
      </c>
      <c r="G11" s="46" t="s">
        <v>91</v>
      </c>
      <c r="H11" s="46" t="s">
        <v>92</v>
      </c>
      <c r="I11" s="24">
        <v>7.22</v>
      </c>
      <c r="J11" s="25">
        <v>0.16</v>
      </c>
      <c r="K11" s="24" t="s">
        <v>361</v>
      </c>
      <c r="L11" s="25"/>
      <c r="M11" s="26" t="str">
        <f>IF(ISBLANK(I11),"",IF(I11&gt;9.5,"",IF(I11&lt;=6.7,"TSM",IF(I11&lt;=6.84,"SM",IF(I11&lt;=7,"KSM",IF(I11&lt;=7.3,"I A",IF(I11&lt;=7.65,"II A",IF(I11&lt;=8.1,"III A",IF(I11&lt;=8.7,"I JA",IF(I11&lt;=9.15,"II JA",IF(I11&lt;=9.5,"III JA")))))))))))</f>
        <v>I A</v>
      </c>
    </row>
    <row r="12" spans="1:20" ht="17.25" customHeight="1">
      <c r="A12" s="45">
        <v>6</v>
      </c>
      <c r="B12" s="48"/>
      <c r="C12" s="5" t="s">
        <v>83</v>
      </c>
      <c r="D12" s="61" t="s">
        <v>84</v>
      </c>
      <c r="E12" s="51">
        <v>36783</v>
      </c>
      <c r="F12" s="46" t="s">
        <v>85</v>
      </c>
      <c r="G12" s="46" t="s">
        <v>86</v>
      </c>
      <c r="H12" s="46" t="s">
        <v>87</v>
      </c>
      <c r="I12" s="24">
        <v>6.81</v>
      </c>
      <c r="J12" s="25">
        <v>0.17499999999999999</v>
      </c>
      <c r="K12" s="24" t="s">
        <v>361</v>
      </c>
      <c r="L12" s="25"/>
      <c r="M12" s="26" t="str">
        <f>IF(ISBLANK(I12),"",IF(I12&gt;9.5,"",IF(I12&lt;=6.7,"TSM",IF(I12&lt;=6.84,"SM",IF(I12&lt;=7,"KSM",IF(I12&lt;=7.3,"I A",IF(I12&lt;=7.65,"II A",IF(I12&lt;=8.1,"III A",IF(I12&lt;=8.7,"I JA",IF(I12&lt;=9.15,"II JA",IF(I12&lt;=9.5,"III JA")))))))))))</f>
        <v>SM</v>
      </c>
    </row>
    <row r="13" spans="1:20" ht="12" customHeight="1">
      <c r="A13" s="10"/>
      <c r="B13" s="10"/>
      <c r="C13" s="10"/>
      <c r="D13" s="10"/>
      <c r="E13" s="10"/>
      <c r="F13" s="12"/>
      <c r="G13" s="12"/>
      <c r="I13" s="10"/>
      <c r="J13" s="10"/>
      <c r="K13" s="12" t="s">
        <v>363</v>
      </c>
      <c r="L13" s="10"/>
    </row>
    <row r="14" spans="1:20" ht="17.25" customHeight="1">
      <c r="A14" s="45">
        <v>7</v>
      </c>
      <c r="B14" s="48"/>
      <c r="C14" s="5" t="s">
        <v>93</v>
      </c>
      <c r="D14" s="61" t="s">
        <v>94</v>
      </c>
      <c r="E14" s="51">
        <v>36346</v>
      </c>
      <c r="F14" s="46" t="s">
        <v>90</v>
      </c>
      <c r="G14" s="46" t="s">
        <v>95</v>
      </c>
      <c r="H14" s="46" t="s">
        <v>92</v>
      </c>
      <c r="I14" s="24">
        <v>7.29</v>
      </c>
      <c r="J14" s="25">
        <v>0.16200000000000001</v>
      </c>
      <c r="K14" s="24">
        <v>7.17</v>
      </c>
      <c r="L14" s="25">
        <v>0.14899999999999999</v>
      </c>
      <c r="M14" s="26" t="str">
        <f>IF(ISBLANK(K14),"",IF(K14&gt;9.5,"",IF(K14&lt;=6.7,"TSM",IF(K14&lt;=6.84,"SM",IF(K14&lt;=7,"KSM",IF(K14&lt;=7.3,"I A",IF(K14&lt;=7.65,"II A",IF(K14&lt;=8.1,"III A",IF(K14&lt;=8.7,"I JA",IF(K14&lt;=9.15,"II JA",IF(K14&lt;=9.5,"III JA")))))))))))</f>
        <v>I A</v>
      </c>
    </row>
    <row r="15" spans="1:20" ht="17.25" customHeight="1">
      <c r="A15" s="45">
        <v>8</v>
      </c>
      <c r="B15" s="48"/>
      <c r="C15" s="5" t="s">
        <v>48</v>
      </c>
      <c r="D15" s="61" t="s">
        <v>206</v>
      </c>
      <c r="E15" s="51">
        <v>35173</v>
      </c>
      <c r="F15" s="46" t="s">
        <v>36</v>
      </c>
      <c r="G15" s="46"/>
      <c r="H15" s="46" t="s">
        <v>207</v>
      </c>
      <c r="I15" s="24">
        <v>7.32</v>
      </c>
      <c r="J15" s="25">
        <v>0.123</v>
      </c>
      <c r="K15" s="24">
        <v>7.24</v>
      </c>
      <c r="L15" s="25">
        <v>0.13200000000000001</v>
      </c>
      <c r="M15" s="26" t="str">
        <f>IF(ISBLANK(K15),"",IF(K15&gt;9.5,"",IF(K15&lt;=6.7,"TSM",IF(K15&lt;=6.84,"SM",IF(K15&lt;=7,"KSM",IF(K15&lt;=7.3,"I A",IF(K15&lt;=7.65,"II A",IF(K15&lt;=8.1,"III A",IF(K15&lt;=8.7,"I JA",IF(K15&lt;=9.15,"II JA",IF(K15&lt;=9.5,"III JA")))))))))))</f>
        <v>I A</v>
      </c>
    </row>
    <row r="16" spans="1:20" ht="17.25" customHeight="1">
      <c r="A16" s="45">
        <v>9</v>
      </c>
      <c r="B16" s="48"/>
      <c r="C16" s="5" t="s">
        <v>133</v>
      </c>
      <c r="D16" s="61" t="s">
        <v>280</v>
      </c>
      <c r="E16" s="51">
        <v>38338</v>
      </c>
      <c r="F16" s="46" t="s">
        <v>34</v>
      </c>
      <c r="G16" s="46" t="s">
        <v>35</v>
      </c>
      <c r="H16" s="46" t="s">
        <v>285</v>
      </c>
      <c r="I16" s="24">
        <v>7.5</v>
      </c>
      <c r="J16" s="25">
        <v>0.20100000000000001</v>
      </c>
      <c r="K16" s="24">
        <v>7.38</v>
      </c>
      <c r="L16" s="25">
        <v>0.17299999999999999</v>
      </c>
      <c r="M16" s="26" t="str">
        <f>IF(ISBLANK(K16),"",IF(K16&gt;9.5,"",IF(K16&lt;=6.7,"TSM",IF(K16&lt;=6.84,"SM",IF(K16&lt;=7,"KSM",IF(K16&lt;=7.3,"I A",IF(K16&lt;=7.65,"II A",IF(K16&lt;=8.1,"III A",IF(K16&lt;=8.7,"I JA",IF(K16&lt;=9.15,"II JA",IF(K16&lt;=9.5,"III JA")))))))))))</f>
        <v>II A</v>
      </c>
    </row>
    <row r="17" spans="1:13" ht="17.25" customHeight="1">
      <c r="A17" s="45">
        <v>10</v>
      </c>
      <c r="B17" s="48"/>
      <c r="C17" s="5" t="s">
        <v>183</v>
      </c>
      <c r="D17" s="61" t="s">
        <v>184</v>
      </c>
      <c r="E17" s="51">
        <v>37667</v>
      </c>
      <c r="F17" s="46" t="s">
        <v>34</v>
      </c>
      <c r="G17" s="46" t="s">
        <v>63</v>
      </c>
      <c r="H17" s="46" t="s">
        <v>182</v>
      </c>
      <c r="I17" s="24">
        <v>7.48</v>
      </c>
      <c r="J17" s="25">
        <v>0.16800000000000001</v>
      </c>
      <c r="K17" s="24">
        <v>7.41</v>
      </c>
      <c r="L17" s="25">
        <v>0.16</v>
      </c>
      <c r="M17" s="26" t="str">
        <f>IF(ISBLANK(K17),"",IF(K17&gt;9.5,"",IF(K17&lt;=6.7,"TSM",IF(K17&lt;=6.84,"SM",IF(K17&lt;=7,"KSM",IF(K17&lt;=7.3,"I A",IF(K17&lt;=7.65,"II A",IF(K17&lt;=8.1,"III A",IF(K17&lt;=8.7,"I JA",IF(K17&lt;=9.15,"II JA",IF(K17&lt;=9.5,"III JA")))))))))))</f>
        <v>II A</v>
      </c>
    </row>
    <row r="18" spans="1:13" ht="17.25" customHeight="1">
      <c r="A18" s="186">
        <v>11</v>
      </c>
      <c r="B18" s="187"/>
      <c r="C18" s="188" t="s">
        <v>278</v>
      </c>
      <c r="D18" s="189" t="s">
        <v>238</v>
      </c>
      <c r="E18" s="190">
        <v>37634</v>
      </c>
      <c r="F18" s="191" t="s">
        <v>34</v>
      </c>
      <c r="G18" s="191" t="s">
        <v>63</v>
      </c>
      <c r="H18" s="191" t="s">
        <v>279</v>
      </c>
      <c r="I18" s="192">
        <v>7.46</v>
      </c>
      <c r="J18" s="193">
        <v>0.186</v>
      </c>
      <c r="K18" s="192">
        <v>7.51</v>
      </c>
      <c r="L18" s="193">
        <v>0.192</v>
      </c>
      <c r="M18" s="194" t="str">
        <f t="shared" ref="M18:M27" si="0">IF(ISBLANK(I18),"",IF(I18&gt;9.5,"",IF(I18&lt;=6.7,"TSM",IF(I18&lt;=6.84,"SM",IF(I18&lt;=7,"KSM",IF(I18&lt;=7.3,"I A",IF(I18&lt;=7.65,"II A",IF(I18&lt;=8.1,"III A",IF(I18&lt;=8.7,"I JA",IF(I18&lt;=9.15,"II JA",IF(I18&lt;=9.5,"III JA")))))))))))</f>
        <v>II A</v>
      </c>
    </row>
    <row r="19" spans="1:13" ht="17.25" customHeight="1" thickBot="1">
      <c r="A19" s="199">
        <v>12</v>
      </c>
      <c r="B19" s="200"/>
      <c r="C19" s="201" t="s">
        <v>43</v>
      </c>
      <c r="D19" s="202" t="s">
        <v>120</v>
      </c>
      <c r="E19" s="203">
        <v>38299</v>
      </c>
      <c r="F19" s="204" t="s">
        <v>34</v>
      </c>
      <c r="G19" s="204" t="s">
        <v>63</v>
      </c>
      <c r="H19" s="204" t="s">
        <v>121</v>
      </c>
      <c r="I19" s="205">
        <v>7.39</v>
      </c>
      <c r="J19" s="206">
        <v>0.217</v>
      </c>
      <c r="K19" s="205" t="s">
        <v>361</v>
      </c>
      <c r="L19" s="206"/>
      <c r="M19" s="207" t="str">
        <f t="shared" si="0"/>
        <v>II A</v>
      </c>
    </row>
    <row r="20" spans="1:13" ht="17.25" customHeight="1" thickTop="1">
      <c r="A20" s="166">
        <v>13</v>
      </c>
      <c r="B20" s="195"/>
      <c r="C20" s="80" t="s">
        <v>40</v>
      </c>
      <c r="D20" s="81" t="s">
        <v>221</v>
      </c>
      <c r="E20" s="141">
        <v>38978</v>
      </c>
      <c r="F20" s="142" t="s">
        <v>34</v>
      </c>
      <c r="G20" s="142" t="s">
        <v>63</v>
      </c>
      <c r="H20" s="142" t="s">
        <v>222</v>
      </c>
      <c r="I20" s="196">
        <v>7.69</v>
      </c>
      <c r="J20" s="197">
        <v>0.17100000000000001</v>
      </c>
      <c r="K20" s="197"/>
      <c r="L20" s="197"/>
      <c r="M20" s="198" t="str">
        <f t="shared" si="0"/>
        <v>III A</v>
      </c>
    </row>
    <row r="21" spans="1:13" ht="17.25" customHeight="1">
      <c r="A21" s="45">
        <v>14</v>
      </c>
      <c r="B21" s="48"/>
      <c r="C21" s="5" t="s">
        <v>53</v>
      </c>
      <c r="D21" s="61" t="s">
        <v>320</v>
      </c>
      <c r="E21" s="51">
        <v>39456</v>
      </c>
      <c r="F21" s="46" t="s">
        <v>34</v>
      </c>
      <c r="G21" s="46" t="s">
        <v>63</v>
      </c>
      <c r="H21" s="46" t="s">
        <v>310</v>
      </c>
      <c r="I21" s="24">
        <v>7.8</v>
      </c>
      <c r="J21" s="25">
        <v>0.14299999999999999</v>
      </c>
      <c r="K21" s="25"/>
      <c r="L21" s="25"/>
      <c r="M21" s="26" t="str">
        <f t="shared" si="0"/>
        <v>III A</v>
      </c>
    </row>
    <row r="22" spans="1:13" ht="17.25" customHeight="1">
      <c r="A22" s="45">
        <v>15</v>
      </c>
      <c r="B22" s="48"/>
      <c r="C22" s="5" t="s">
        <v>223</v>
      </c>
      <c r="D22" s="61" t="s">
        <v>224</v>
      </c>
      <c r="E22" s="51">
        <v>39384</v>
      </c>
      <c r="F22" s="46" t="s">
        <v>34</v>
      </c>
      <c r="G22" s="46" t="s">
        <v>63</v>
      </c>
      <c r="H22" s="46" t="s">
        <v>222</v>
      </c>
      <c r="I22" s="24">
        <v>7.83</v>
      </c>
      <c r="J22" s="25">
        <v>0.159</v>
      </c>
      <c r="K22" s="25"/>
      <c r="L22" s="25"/>
      <c r="M22" s="26" t="str">
        <f t="shared" si="0"/>
        <v>III A</v>
      </c>
    </row>
    <row r="23" spans="1:13" ht="17.25" customHeight="1">
      <c r="A23" s="45">
        <v>16</v>
      </c>
      <c r="B23" s="48"/>
      <c r="C23" s="5" t="s">
        <v>52</v>
      </c>
      <c r="D23" s="61" t="s">
        <v>225</v>
      </c>
      <c r="E23" s="51">
        <v>39008</v>
      </c>
      <c r="F23" s="46" t="s">
        <v>34</v>
      </c>
      <c r="G23" s="46" t="s">
        <v>35</v>
      </c>
      <c r="H23" s="46" t="s">
        <v>222</v>
      </c>
      <c r="I23" s="24">
        <v>7.83</v>
      </c>
      <c r="J23" s="25">
        <v>0.16500000000000001</v>
      </c>
      <c r="K23" s="25"/>
      <c r="L23" s="25"/>
      <c r="M23" s="26" t="str">
        <f t="shared" si="0"/>
        <v>III A</v>
      </c>
    </row>
    <row r="24" spans="1:13" ht="17.25" customHeight="1">
      <c r="A24" s="45">
        <v>17</v>
      </c>
      <c r="B24" s="48"/>
      <c r="C24" s="5" t="s">
        <v>45</v>
      </c>
      <c r="D24" s="61" t="s">
        <v>318</v>
      </c>
      <c r="E24" s="51">
        <v>38387</v>
      </c>
      <c r="F24" s="46" t="s">
        <v>34</v>
      </c>
      <c r="G24" s="46" t="s">
        <v>63</v>
      </c>
      <c r="H24" s="46" t="s">
        <v>310</v>
      </c>
      <c r="I24" s="24">
        <v>7.84</v>
      </c>
      <c r="J24" s="25">
        <v>0.152</v>
      </c>
      <c r="K24" s="25"/>
      <c r="L24" s="25"/>
      <c r="M24" s="26" t="str">
        <f t="shared" si="0"/>
        <v>III A</v>
      </c>
    </row>
    <row r="25" spans="1:13" ht="17.25" customHeight="1">
      <c r="A25" s="45">
        <v>18</v>
      </c>
      <c r="B25" s="48"/>
      <c r="C25" s="5" t="s">
        <v>187</v>
      </c>
      <c r="D25" s="61" t="s">
        <v>188</v>
      </c>
      <c r="E25" s="51">
        <v>35954</v>
      </c>
      <c r="F25" s="46" t="s">
        <v>34</v>
      </c>
      <c r="G25" s="46"/>
      <c r="H25" s="46" t="s">
        <v>189</v>
      </c>
      <c r="I25" s="24">
        <v>7.9</v>
      </c>
      <c r="J25" s="25">
        <v>0.16800000000000001</v>
      </c>
      <c r="K25" s="25"/>
      <c r="L25" s="25"/>
      <c r="M25" s="26" t="str">
        <f t="shared" si="0"/>
        <v>III A</v>
      </c>
    </row>
    <row r="26" spans="1:13" ht="17.25" customHeight="1">
      <c r="A26" s="45">
        <v>19</v>
      </c>
      <c r="B26" s="48"/>
      <c r="C26" s="5" t="s">
        <v>177</v>
      </c>
      <c r="D26" s="61" t="s">
        <v>178</v>
      </c>
      <c r="E26" s="51">
        <v>37594</v>
      </c>
      <c r="F26" s="46" t="s">
        <v>34</v>
      </c>
      <c r="G26" s="46" t="s">
        <v>179</v>
      </c>
      <c r="H26" s="46" t="s">
        <v>180</v>
      </c>
      <c r="I26" s="24">
        <v>8.06</v>
      </c>
      <c r="J26" s="25">
        <v>0.17</v>
      </c>
      <c r="K26" s="25"/>
      <c r="L26" s="25"/>
      <c r="M26" s="26" t="str">
        <f t="shared" si="0"/>
        <v>III A</v>
      </c>
    </row>
    <row r="27" spans="1:13" ht="17.25" customHeight="1">
      <c r="A27" s="45">
        <v>20</v>
      </c>
      <c r="B27" s="48"/>
      <c r="C27" s="5" t="s">
        <v>166</v>
      </c>
      <c r="D27" s="61" t="s">
        <v>213</v>
      </c>
      <c r="E27" s="51">
        <v>39003</v>
      </c>
      <c r="F27" s="46" t="s">
        <v>34</v>
      </c>
      <c r="G27" s="46" t="s">
        <v>63</v>
      </c>
      <c r="H27" s="46" t="s">
        <v>212</v>
      </c>
      <c r="I27" s="24">
        <v>8.1300000000000008</v>
      </c>
      <c r="J27" s="25">
        <v>0.21</v>
      </c>
      <c r="K27" s="25"/>
      <c r="L27" s="25"/>
      <c r="M27" s="26" t="str">
        <f t="shared" si="0"/>
        <v>I JA</v>
      </c>
    </row>
    <row r="28" spans="1:13" ht="12" customHeight="1"/>
    <row r="29" spans="1:13" ht="12" customHeight="1"/>
    <row r="30" spans="1:13" ht="12" customHeight="1"/>
    <row r="31" spans="1:13" ht="12" customHeight="1"/>
    <row r="32" spans="1:13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</sheetData>
  <sortState ref="A7:Z12">
    <sortCondition ref="K7:K12"/>
  </sortState>
  <printOptions horizontalCentered="1"/>
  <pageMargins left="0.39370078740157499" right="0.39370078740157499" top="0.28740157500000002" bottom="0.5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2"/>
  <sheetViews>
    <sheetView workbookViewId="0">
      <selection activeCell="A4" sqref="A4"/>
    </sheetView>
  </sheetViews>
  <sheetFormatPr defaultColWidth="14.44140625" defaultRowHeight="15" customHeight="1"/>
  <cols>
    <col min="1" max="1" width="6.109375" customWidth="1"/>
    <col min="2" max="2" width="4.6640625" customWidth="1"/>
    <col min="3" max="3" width="9.44140625" customWidth="1"/>
    <col min="4" max="4" width="12.88671875" customWidth="1"/>
    <col min="5" max="5" width="10.33203125" customWidth="1"/>
    <col min="6" max="6" width="13" bestFit="1" customWidth="1"/>
    <col min="7" max="7" width="15.77734375" customWidth="1"/>
    <col min="8" max="8" width="27.21875" bestFit="1" customWidth="1"/>
    <col min="9" max="9" width="10.33203125" bestFit="1" customWidth="1"/>
    <col min="10" max="10" width="5.109375" bestFit="1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1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19</v>
      </c>
      <c r="D4" s="212" t="s">
        <v>332</v>
      </c>
      <c r="F4" s="53"/>
      <c r="G4" s="35"/>
      <c r="H4" s="35"/>
      <c r="I4" s="10"/>
    </row>
    <row r="5" spans="1:26" ht="12" customHeight="1" thickBot="1">
      <c r="A5" s="10"/>
      <c r="B5" s="10"/>
      <c r="C5" s="10"/>
      <c r="D5" s="10"/>
      <c r="E5" s="10">
        <v>1</v>
      </c>
      <c r="F5" s="12" t="s">
        <v>7</v>
      </c>
      <c r="G5" s="211" t="s">
        <v>371</v>
      </c>
      <c r="H5" s="116" t="s">
        <v>385</v>
      </c>
      <c r="I5" s="10"/>
    </row>
    <row r="6" spans="1:26" ht="12" customHeight="1" thickBot="1">
      <c r="A6" s="58" t="s">
        <v>8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20"/>
      <c r="B7" s="4"/>
      <c r="C7" s="5"/>
      <c r="D7" s="61"/>
      <c r="E7" s="51"/>
      <c r="F7" s="46"/>
      <c r="G7" s="46"/>
      <c r="H7" s="46"/>
      <c r="I7" s="59"/>
      <c r="J7" s="55"/>
    </row>
    <row r="8" spans="1:26" ht="17.25" customHeight="1">
      <c r="A8" s="20">
        <v>2</v>
      </c>
      <c r="B8" s="4">
        <v>49</v>
      </c>
      <c r="C8" s="5" t="s">
        <v>76</v>
      </c>
      <c r="D8" s="61" t="s">
        <v>77</v>
      </c>
      <c r="E8" s="51">
        <v>38034</v>
      </c>
      <c r="F8" s="46" t="s">
        <v>78</v>
      </c>
      <c r="G8" s="46" t="s">
        <v>326</v>
      </c>
      <c r="H8" s="46" t="s">
        <v>79</v>
      </c>
      <c r="I8" s="60" t="s">
        <v>361</v>
      </c>
      <c r="J8" s="55" t="str">
        <f t="shared" ref="J8:J10" si="0">IF(ISBLANK(I8),"",IF(I8&gt;0.00082337962962963,"",IF(I8&lt;=0.000616898148148148,"TSM",IF(I8&lt;=0.000638310185185185,"SM",IF(I8&lt;=0.000671296296296296,"KSM",IF(I8&lt;=0.000707175925925926,"I A",IF(I8&lt;=0.000753935185185185,"II A",IF(I8&lt;=0.00082337962962963,"III A"))))))))</f>
        <v/>
      </c>
    </row>
    <row r="9" spans="1:26" ht="17.25" customHeight="1">
      <c r="A9" s="20">
        <v>3</v>
      </c>
      <c r="B9" s="4">
        <v>50</v>
      </c>
      <c r="C9" s="5" t="s">
        <v>42</v>
      </c>
      <c r="D9" s="61" t="s">
        <v>73</v>
      </c>
      <c r="E9" s="51">
        <v>37044</v>
      </c>
      <c r="F9" s="46" t="s">
        <v>34</v>
      </c>
      <c r="G9" s="46" t="s">
        <v>74</v>
      </c>
      <c r="H9" s="46" t="s">
        <v>75</v>
      </c>
      <c r="I9" s="165">
        <v>7.2199074074074082E-4</v>
      </c>
      <c r="J9" s="55" t="str">
        <f t="shared" si="0"/>
        <v>II A</v>
      </c>
    </row>
    <row r="10" spans="1:26" ht="17.25" customHeight="1">
      <c r="A10" s="20">
        <v>4</v>
      </c>
      <c r="B10" s="4">
        <v>51</v>
      </c>
      <c r="C10" s="5" t="s">
        <v>57</v>
      </c>
      <c r="D10" s="61" t="s">
        <v>58</v>
      </c>
      <c r="E10" s="51">
        <v>38954</v>
      </c>
      <c r="F10" s="46" t="s">
        <v>34</v>
      </c>
      <c r="G10" s="46" t="s">
        <v>63</v>
      </c>
      <c r="H10" s="46" t="s">
        <v>182</v>
      </c>
      <c r="I10" s="165">
        <v>7.3749999999999998E-4</v>
      </c>
      <c r="J10" s="55" t="str">
        <f t="shared" si="0"/>
        <v>II A</v>
      </c>
    </row>
    <row r="11" spans="1:26" ht="12" customHeight="1" thickBot="1">
      <c r="E11" s="10">
        <v>2</v>
      </c>
      <c r="F11" s="12" t="s">
        <v>7</v>
      </c>
    </row>
    <row r="12" spans="1:26" ht="12" customHeight="1" thickBot="1">
      <c r="A12" s="66" t="s">
        <v>8</v>
      </c>
      <c r="B12" s="1" t="s">
        <v>0</v>
      </c>
      <c r="C12" s="1" t="s">
        <v>1</v>
      </c>
      <c r="D12" s="2" t="s">
        <v>2</v>
      </c>
      <c r="E12" s="3" t="s">
        <v>3</v>
      </c>
      <c r="F12" s="3" t="s">
        <v>4</v>
      </c>
      <c r="G12" s="3" t="s">
        <v>18</v>
      </c>
      <c r="H12" s="3" t="s">
        <v>5</v>
      </c>
      <c r="I12" s="3" t="s">
        <v>9</v>
      </c>
      <c r="J12" s="54" t="s">
        <v>14</v>
      </c>
    </row>
    <row r="13" spans="1:26" ht="17.25" customHeight="1">
      <c r="A13" s="45">
        <v>1</v>
      </c>
      <c r="B13" s="68">
        <v>55</v>
      </c>
      <c r="C13" s="5" t="s">
        <v>142</v>
      </c>
      <c r="D13" s="61" t="s">
        <v>143</v>
      </c>
      <c r="E13" s="51">
        <v>38431</v>
      </c>
      <c r="F13" s="46" t="s">
        <v>34</v>
      </c>
      <c r="G13" s="46" t="s">
        <v>63</v>
      </c>
      <c r="H13" s="46" t="s">
        <v>141</v>
      </c>
      <c r="I13" s="165">
        <v>7.5115740740740742E-4</v>
      </c>
      <c r="J13" s="55" t="str">
        <f t="shared" ref="J13:J16" si="1">IF(ISBLANK(I13),"",IF(I13&gt;0.00082337962962963,"",IF(I13&lt;=0.000616898148148148,"TSM",IF(I13&lt;=0.000638310185185185,"SM",IF(I13&lt;=0.000671296296296296,"KSM",IF(I13&lt;=0.000707175925925926,"I A",IF(I13&lt;=0.000753935185185185,"II A",IF(I13&lt;=0.00082337962962963,"III A"))))))))</f>
        <v>II A</v>
      </c>
    </row>
    <row r="14" spans="1:26" ht="17.25" customHeight="1">
      <c r="A14" s="45">
        <v>2</v>
      </c>
      <c r="B14" s="68">
        <v>56</v>
      </c>
      <c r="C14" s="5" t="s">
        <v>104</v>
      </c>
      <c r="D14" s="61" t="s">
        <v>105</v>
      </c>
      <c r="E14" s="51">
        <v>38140</v>
      </c>
      <c r="F14" s="46" t="s">
        <v>34</v>
      </c>
      <c r="G14" s="46" t="s">
        <v>63</v>
      </c>
      <c r="H14" s="46" t="s">
        <v>103</v>
      </c>
      <c r="I14" s="165">
        <v>7.0150462962962961E-4</v>
      </c>
      <c r="J14" s="55" t="str">
        <f t="shared" si="1"/>
        <v>I A</v>
      </c>
    </row>
    <row r="15" spans="1:26" ht="17.25" customHeight="1">
      <c r="A15" s="45">
        <v>3</v>
      </c>
      <c r="B15" s="68">
        <v>58</v>
      </c>
      <c r="C15" s="5" t="s">
        <v>72</v>
      </c>
      <c r="D15" s="61" t="s">
        <v>73</v>
      </c>
      <c r="E15" s="51">
        <v>37044</v>
      </c>
      <c r="F15" s="46" t="s">
        <v>34</v>
      </c>
      <c r="G15" s="46" t="s">
        <v>74</v>
      </c>
      <c r="H15" s="46" t="s">
        <v>75</v>
      </c>
      <c r="I15" s="165">
        <v>6.7731481481481494E-4</v>
      </c>
      <c r="J15" s="55" t="str">
        <f t="shared" si="1"/>
        <v>I A</v>
      </c>
    </row>
    <row r="16" spans="1:26" ht="17.25" customHeight="1">
      <c r="A16" s="45">
        <v>4</v>
      </c>
      <c r="B16" s="68">
        <v>59</v>
      </c>
      <c r="C16" s="5" t="s">
        <v>245</v>
      </c>
      <c r="D16" s="61" t="s">
        <v>246</v>
      </c>
      <c r="E16" s="51">
        <v>38145</v>
      </c>
      <c r="F16" s="46" t="s">
        <v>34</v>
      </c>
      <c r="G16" s="46" t="s">
        <v>63</v>
      </c>
      <c r="H16" s="46" t="s">
        <v>247</v>
      </c>
      <c r="I16" s="165">
        <v>6.7986111111111112E-4</v>
      </c>
      <c r="J16" s="55" t="str">
        <f t="shared" si="1"/>
        <v>I A</v>
      </c>
    </row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</sheetData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8"/>
  <sheetViews>
    <sheetView workbookViewId="0">
      <selection activeCell="G5" sqref="G5:H5"/>
    </sheetView>
  </sheetViews>
  <sheetFormatPr defaultColWidth="14.44140625" defaultRowHeight="15" customHeight="1"/>
  <cols>
    <col min="1" max="1" width="6.109375" customWidth="1"/>
    <col min="2" max="2" width="4.6640625" customWidth="1"/>
    <col min="3" max="3" width="9.44140625" customWidth="1"/>
    <col min="4" max="4" width="12.88671875" customWidth="1"/>
    <col min="5" max="5" width="10.33203125" customWidth="1"/>
    <col min="6" max="6" width="13" bestFit="1" customWidth="1"/>
    <col min="7" max="7" width="15.77734375" customWidth="1"/>
    <col min="8" max="8" width="27.21875" bestFit="1" customWidth="1"/>
    <col min="9" max="9" width="10.33203125" bestFit="1" customWidth="1"/>
    <col min="10" max="10" width="5.109375" bestFit="1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52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19</v>
      </c>
      <c r="D4" s="12"/>
      <c r="E4" s="12" t="s">
        <v>332</v>
      </c>
      <c r="F4" s="53"/>
      <c r="G4" s="35"/>
      <c r="H4" s="35"/>
      <c r="I4" s="10"/>
    </row>
    <row r="5" spans="1:26" ht="12" customHeight="1" thickBot="1">
      <c r="A5" s="10"/>
      <c r="B5" s="10"/>
      <c r="C5" s="10"/>
      <c r="D5" s="10"/>
      <c r="E5" s="10"/>
      <c r="F5" s="12"/>
      <c r="G5" s="211" t="s">
        <v>371</v>
      </c>
      <c r="H5" s="116" t="s">
        <v>385</v>
      </c>
      <c r="I5" s="10"/>
    </row>
    <row r="6" spans="1:26" ht="12" customHeight="1" thickBot="1">
      <c r="A6" s="66" t="s">
        <v>12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45">
        <v>1</v>
      </c>
      <c r="B7" s="68">
        <v>58</v>
      </c>
      <c r="C7" s="5" t="s">
        <v>72</v>
      </c>
      <c r="D7" s="61" t="s">
        <v>73</v>
      </c>
      <c r="E7" s="51">
        <v>37044</v>
      </c>
      <c r="F7" s="46" t="s">
        <v>34</v>
      </c>
      <c r="G7" s="46" t="s">
        <v>74</v>
      </c>
      <c r="H7" s="46" t="s">
        <v>75</v>
      </c>
      <c r="I7" s="185">
        <v>6.7731481481481494E-4</v>
      </c>
      <c r="J7" s="55" t="str">
        <f t="shared" ref="J7:J12" si="0">IF(ISBLANK(I7),"",IF(I7&gt;0.00082337962962963,"",IF(I7&lt;=0.000616898148148148,"TSM",IF(I7&lt;=0.000638310185185185,"SM",IF(I7&lt;=0.000671296296296296,"KSM",IF(I7&lt;=0.000707175925925926,"I A",IF(I7&lt;=0.000753935185185185,"II A",IF(I7&lt;=0.00082337962962963,"III A"))))))))</f>
        <v>I A</v>
      </c>
    </row>
    <row r="8" spans="1:26" ht="17.25" customHeight="1">
      <c r="A8" s="45">
        <v>2</v>
      </c>
      <c r="B8" s="68">
        <v>59</v>
      </c>
      <c r="C8" s="5" t="s">
        <v>245</v>
      </c>
      <c r="D8" s="61" t="s">
        <v>246</v>
      </c>
      <c r="E8" s="51">
        <v>38145</v>
      </c>
      <c r="F8" s="46" t="s">
        <v>34</v>
      </c>
      <c r="G8" s="46" t="s">
        <v>63</v>
      </c>
      <c r="H8" s="46" t="s">
        <v>247</v>
      </c>
      <c r="I8" s="185">
        <v>6.7986111111111112E-4</v>
      </c>
      <c r="J8" s="55" t="str">
        <f t="shared" si="0"/>
        <v>I A</v>
      </c>
    </row>
    <row r="9" spans="1:26" ht="17.25" customHeight="1">
      <c r="A9" s="45">
        <v>3</v>
      </c>
      <c r="B9" s="68">
        <v>56</v>
      </c>
      <c r="C9" s="5" t="s">
        <v>104</v>
      </c>
      <c r="D9" s="61" t="s">
        <v>105</v>
      </c>
      <c r="E9" s="51">
        <v>38140</v>
      </c>
      <c r="F9" s="46" t="s">
        <v>34</v>
      </c>
      <c r="G9" s="46" t="s">
        <v>63</v>
      </c>
      <c r="H9" s="46" t="s">
        <v>103</v>
      </c>
      <c r="I9" s="185">
        <v>7.0150462962962961E-4</v>
      </c>
      <c r="J9" s="55" t="str">
        <f t="shared" si="0"/>
        <v>I A</v>
      </c>
    </row>
    <row r="10" spans="1:26" ht="17.25" customHeight="1">
      <c r="A10" s="45">
        <v>4</v>
      </c>
      <c r="B10" s="68">
        <v>50</v>
      </c>
      <c r="C10" s="5" t="s">
        <v>42</v>
      </c>
      <c r="D10" s="61" t="s">
        <v>73</v>
      </c>
      <c r="E10" s="51">
        <v>37044</v>
      </c>
      <c r="F10" s="46" t="s">
        <v>34</v>
      </c>
      <c r="G10" s="46" t="s">
        <v>74</v>
      </c>
      <c r="H10" s="46" t="s">
        <v>75</v>
      </c>
      <c r="I10" s="185">
        <v>7.2199074074074082E-4</v>
      </c>
      <c r="J10" s="55" t="str">
        <f t="shared" si="0"/>
        <v>II A</v>
      </c>
    </row>
    <row r="11" spans="1:26" ht="17.25" customHeight="1">
      <c r="A11" s="45">
        <v>5</v>
      </c>
      <c r="B11" s="68">
        <v>51</v>
      </c>
      <c r="C11" s="5" t="s">
        <v>57</v>
      </c>
      <c r="D11" s="61" t="s">
        <v>58</v>
      </c>
      <c r="E11" s="51">
        <v>38954</v>
      </c>
      <c r="F11" s="46" t="s">
        <v>34</v>
      </c>
      <c r="G11" s="46" t="s">
        <v>63</v>
      </c>
      <c r="H11" s="46" t="s">
        <v>182</v>
      </c>
      <c r="I11" s="185">
        <v>7.3749999999999998E-4</v>
      </c>
      <c r="J11" s="55" t="str">
        <f t="shared" si="0"/>
        <v>II A</v>
      </c>
    </row>
    <row r="12" spans="1:26" ht="17.25" customHeight="1">
      <c r="A12" s="45">
        <v>6</v>
      </c>
      <c r="B12" s="68">
        <v>55</v>
      </c>
      <c r="C12" s="5" t="s">
        <v>142</v>
      </c>
      <c r="D12" s="61" t="s">
        <v>143</v>
      </c>
      <c r="E12" s="51">
        <v>38431</v>
      </c>
      <c r="F12" s="46" t="s">
        <v>34</v>
      </c>
      <c r="G12" s="46" t="s">
        <v>63</v>
      </c>
      <c r="H12" s="46" t="s">
        <v>141</v>
      </c>
      <c r="I12" s="185">
        <v>7.5115740740740742E-4</v>
      </c>
      <c r="J12" s="55" t="str">
        <f t="shared" si="0"/>
        <v>II A</v>
      </c>
    </row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</sheetData>
  <sortState ref="A7:Z16">
    <sortCondition ref="I7:I16"/>
  </sortState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5"/>
  <sheetViews>
    <sheetView workbookViewId="0">
      <selection activeCell="A4" sqref="A4"/>
    </sheetView>
  </sheetViews>
  <sheetFormatPr defaultColWidth="14.44140625" defaultRowHeight="15" customHeight="1"/>
  <cols>
    <col min="1" max="1" width="6.109375" customWidth="1"/>
    <col min="2" max="2" width="4.6640625" customWidth="1"/>
    <col min="3" max="3" width="9.44140625" customWidth="1"/>
    <col min="4" max="4" width="12.88671875" customWidth="1"/>
    <col min="5" max="5" width="10.33203125" customWidth="1"/>
    <col min="6" max="6" width="15.6640625" customWidth="1"/>
    <col min="7" max="7" width="17.6640625" customWidth="1"/>
    <col min="8" max="8" width="26.109375" customWidth="1"/>
    <col min="9" max="9" width="10.33203125" bestFit="1" customWidth="1"/>
    <col min="10" max="10" width="5.109375" bestFit="1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11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19</v>
      </c>
      <c r="D4" s="12"/>
      <c r="E4" s="12" t="s">
        <v>33</v>
      </c>
      <c r="F4" s="53"/>
      <c r="I4" s="10"/>
    </row>
    <row r="5" spans="1:26" ht="12" customHeight="1">
      <c r="A5" s="10"/>
      <c r="B5" s="10"/>
      <c r="C5" s="10"/>
      <c r="D5" s="10"/>
      <c r="E5" s="12">
        <v>1</v>
      </c>
      <c r="F5" s="12" t="s">
        <v>7</v>
      </c>
      <c r="G5" s="211" t="s">
        <v>371</v>
      </c>
      <c r="H5" s="116" t="s">
        <v>387</v>
      </c>
      <c r="I5" s="10"/>
    </row>
    <row r="6" spans="1:26" ht="12" customHeight="1">
      <c r="A6" s="58" t="s">
        <v>8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20">
        <v>1</v>
      </c>
      <c r="B7" s="21"/>
      <c r="C7" s="5"/>
      <c r="D7" s="6"/>
      <c r="E7" s="7"/>
      <c r="F7" s="8"/>
      <c r="G7" s="8"/>
      <c r="H7" s="8"/>
      <c r="I7" s="62"/>
      <c r="J7" s="55" t="str">
        <f t="shared" ref="J7:J10" si="0">IF(ISBLANK(I7),"",IF(I7&gt;63.14,"",IF(I7&lt;=46.8,"TSM",IF(I7&lt;=48.5,"SM",IF(I7&lt;=50.2,"KSM",IF(I7&lt;=52.5,"I A",IF(I7&lt;=57.14,"II A",IF(I7&lt;=63.14,"III A"))))))))</f>
        <v/>
      </c>
    </row>
    <row r="8" spans="1:26" ht="17.25" customHeight="1">
      <c r="A8" s="20">
        <v>2</v>
      </c>
      <c r="B8" s="21">
        <v>60</v>
      </c>
      <c r="C8" s="5" t="s">
        <v>99</v>
      </c>
      <c r="D8" s="61" t="s">
        <v>100</v>
      </c>
      <c r="E8" s="51">
        <v>35606</v>
      </c>
      <c r="F8" s="46" t="s">
        <v>34</v>
      </c>
      <c r="G8" s="46" t="s">
        <v>68</v>
      </c>
      <c r="H8" s="46" t="s">
        <v>101</v>
      </c>
      <c r="I8" s="63">
        <v>55.24</v>
      </c>
      <c r="J8" s="55" t="str">
        <f t="shared" si="0"/>
        <v>II A</v>
      </c>
    </row>
    <row r="9" spans="1:26" ht="17.25" customHeight="1">
      <c r="A9" s="20">
        <v>3</v>
      </c>
      <c r="B9" s="21">
        <v>62</v>
      </c>
      <c r="C9" s="5" t="s">
        <v>130</v>
      </c>
      <c r="D9" s="61" t="s">
        <v>131</v>
      </c>
      <c r="E9" s="51">
        <v>34729</v>
      </c>
      <c r="F9" s="46" t="s">
        <v>34</v>
      </c>
      <c r="G9" s="46" t="s">
        <v>35</v>
      </c>
      <c r="H9" s="46" t="s">
        <v>115</v>
      </c>
      <c r="I9" s="63">
        <v>56.78</v>
      </c>
      <c r="J9" s="55" t="str">
        <f t="shared" si="0"/>
        <v>II A</v>
      </c>
    </row>
    <row r="10" spans="1:26" ht="17.25" customHeight="1">
      <c r="A10" s="20">
        <v>4</v>
      </c>
      <c r="B10" s="21">
        <v>63</v>
      </c>
      <c r="C10" s="5" t="s">
        <v>252</v>
      </c>
      <c r="D10" s="61" t="s">
        <v>253</v>
      </c>
      <c r="E10" s="51">
        <v>37279</v>
      </c>
      <c r="F10" s="46" t="s">
        <v>34</v>
      </c>
      <c r="G10" s="46" t="s">
        <v>35</v>
      </c>
      <c r="H10" s="46" t="s">
        <v>254</v>
      </c>
      <c r="I10" s="63">
        <v>54.73</v>
      </c>
      <c r="J10" s="55" t="str">
        <f t="shared" si="0"/>
        <v>II A</v>
      </c>
    </row>
    <row r="11" spans="1:26" ht="12" customHeight="1">
      <c r="A11" s="10"/>
      <c r="B11" s="10"/>
      <c r="C11" s="10"/>
      <c r="D11" s="10"/>
      <c r="E11" s="12">
        <v>2</v>
      </c>
      <c r="F11" s="12" t="s">
        <v>7</v>
      </c>
      <c r="H11" s="12"/>
      <c r="I11" s="10"/>
    </row>
    <row r="12" spans="1:26" ht="17.25" customHeight="1">
      <c r="A12" s="45">
        <v>1</v>
      </c>
      <c r="B12" s="48"/>
      <c r="C12" s="5"/>
      <c r="D12" s="61"/>
      <c r="E12" s="51"/>
      <c r="F12" s="46"/>
      <c r="G12" s="46"/>
      <c r="H12" s="46"/>
      <c r="I12" s="63"/>
      <c r="J12" s="55" t="str">
        <f t="shared" ref="J12:J15" si="1">IF(ISBLANK(I12),"",IF(I12&gt;63.14,"",IF(I12&lt;=46.8,"TSM",IF(I12&lt;=48.5,"SM",IF(I12&lt;=50.2,"KSM",IF(I12&lt;=52.5,"I A",IF(I12&lt;=57.14,"II A",IF(I12&lt;=63.14,"III A"))))))))</f>
        <v/>
      </c>
    </row>
    <row r="13" spans="1:26" ht="17.25" customHeight="1">
      <c r="A13" s="20">
        <v>2</v>
      </c>
      <c r="B13" s="21">
        <v>64</v>
      </c>
      <c r="C13" s="5" t="s">
        <v>45</v>
      </c>
      <c r="D13" s="61" t="s">
        <v>70</v>
      </c>
      <c r="E13" s="51">
        <v>37952</v>
      </c>
      <c r="F13" s="46" t="s">
        <v>34</v>
      </c>
      <c r="G13" s="46" t="s">
        <v>68</v>
      </c>
      <c r="H13" s="46" t="s">
        <v>71</v>
      </c>
      <c r="I13" s="62">
        <v>53.52</v>
      </c>
      <c r="J13" s="55" t="str">
        <f t="shared" si="1"/>
        <v>II A</v>
      </c>
    </row>
    <row r="14" spans="1:26" ht="17.25" customHeight="1">
      <c r="A14" s="20">
        <v>3</v>
      </c>
      <c r="B14" s="48">
        <v>76</v>
      </c>
      <c r="C14" s="5" t="s">
        <v>345</v>
      </c>
      <c r="D14" s="61" t="s">
        <v>346</v>
      </c>
      <c r="E14" s="51">
        <v>38448</v>
      </c>
      <c r="F14" s="46" t="s">
        <v>34</v>
      </c>
      <c r="G14" s="46" t="s">
        <v>63</v>
      </c>
      <c r="H14" s="46" t="s">
        <v>347</v>
      </c>
      <c r="I14" s="64" t="s">
        <v>361</v>
      </c>
      <c r="J14" s="55" t="str">
        <f t="shared" si="1"/>
        <v/>
      </c>
    </row>
    <row r="15" spans="1:26" ht="17.25" customHeight="1">
      <c r="A15" s="20">
        <v>4</v>
      </c>
      <c r="B15" s="21">
        <v>68</v>
      </c>
      <c r="C15" s="5" t="s">
        <v>155</v>
      </c>
      <c r="D15" s="61" t="s">
        <v>156</v>
      </c>
      <c r="E15" s="51">
        <v>38004</v>
      </c>
      <c r="F15" s="46" t="s">
        <v>34</v>
      </c>
      <c r="G15" s="46" t="s">
        <v>63</v>
      </c>
      <c r="H15" s="46" t="s">
        <v>157</v>
      </c>
      <c r="I15" s="65">
        <v>51.89</v>
      </c>
      <c r="J15" s="55" t="str">
        <f t="shared" si="1"/>
        <v>I A</v>
      </c>
    </row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</sheetData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1"/>
  <sheetViews>
    <sheetView workbookViewId="0">
      <selection activeCell="A5" sqref="A5"/>
    </sheetView>
  </sheetViews>
  <sheetFormatPr defaultColWidth="14.44140625" defaultRowHeight="15" customHeight="1"/>
  <cols>
    <col min="1" max="1" width="6.109375" customWidth="1"/>
    <col min="2" max="2" width="4.6640625" customWidth="1"/>
    <col min="3" max="3" width="9.44140625" customWidth="1"/>
    <col min="4" max="4" width="12.88671875" customWidth="1"/>
    <col min="5" max="5" width="10.33203125" customWidth="1"/>
    <col min="6" max="6" width="15.6640625" customWidth="1"/>
    <col min="7" max="7" width="17.6640625" customWidth="1"/>
    <col min="8" max="8" width="26.109375" customWidth="1"/>
    <col min="9" max="9" width="10.33203125" bestFit="1" customWidth="1"/>
    <col min="10" max="10" width="5.109375" bestFit="1" customWidth="1"/>
    <col min="11" max="26" width="8.6640625" customWidth="1"/>
  </cols>
  <sheetData>
    <row r="1" spans="1:26" ht="15.6">
      <c r="A1" s="99" t="s">
        <v>339</v>
      </c>
      <c r="B1" s="100"/>
      <c r="C1" s="101"/>
      <c r="D1" s="102"/>
      <c r="E1" s="103"/>
      <c r="F1" s="103"/>
      <c r="G1" s="104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" customHeight="1">
      <c r="A2" s="100" t="s">
        <v>341</v>
      </c>
      <c r="B2" s="100"/>
      <c r="C2" s="101"/>
      <c r="D2" s="102"/>
      <c r="E2" s="103"/>
      <c r="F2" s="104"/>
      <c r="G2" s="124" t="s">
        <v>342</v>
      </c>
      <c r="H2" s="52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" customHeight="1">
      <c r="A3" s="10"/>
      <c r="B3" s="10"/>
      <c r="C3" s="10"/>
      <c r="D3" s="10"/>
      <c r="E3" s="10"/>
      <c r="F3" s="10"/>
      <c r="G3" s="10"/>
      <c r="H3" s="10"/>
      <c r="I3" s="10"/>
    </row>
    <row r="4" spans="1:26" ht="12" customHeight="1">
      <c r="A4" s="10"/>
      <c r="B4" s="10"/>
      <c r="C4" s="12" t="s">
        <v>19</v>
      </c>
      <c r="D4" s="12"/>
      <c r="E4" s="12" t="s">
        <v>33</v>
      </c>
      <c r="F4" s="53"/>
      <c r="G4" s="35"/>
      <c r="H4" s="35"/>
      <c r="I4" s="10"/>
    </row>
    <row r="5" spans="1:26" ht="12" customHeight="1" thickBot="1">
      <c r="A5" s="10"/>
      <c r="B5" s="10"/>
      <c r="C5" s="10"/>
      <c r="D5" s="10"/>
      <c r="E5" s="10"/>
      <c r="F5" s="12"/>
      <c r="G5" s="211" t="s">
        <v>371</v>
      </c>
      <c r="H5" s="116" t="s">
        <v>387</v>
      </c>
      <c r="I5" s="10"/>
    </row>
    <row r="6" spans="1:26" ht="12" customHeight="1" thickBot="1">
      <c r="A6" s="66" t="s">
        <v>12</v>
      </c>
      <c r="B6" s="1" t="s">
        <v>0</v>
      </c>
      <c r="C6" s="1" t="s">
        <v>1</v>
      </c>
      <c r="D6" s="2" t="s">
        <v>2</v>
      </c>
      <c r="E6" s="3" t="s">
        <v>3</v>
      </c>
      <c r="F6" s="3" t="s">
        <v>4</v>
      </c>
      <c r="G6" s="3" t="s">
        <v>18</v>
      </c>
      <c r="H6" s="3" t="s">
        <v>5</v>
      </c>
      <c r="I6" s="3" t="s">
        <v>9</v>
      </c>
      <c r="J6" s="54" t="s">
        <v>14</v>
      </c>
    </row>
    <row r="7" spans="1:26" ht="17.25" customHeight="1">
      <c r="A7" s="45">
        <v>1</v>
      </c>
      <c r="B7" s="48">
        <v>68</v>
      </c>
      <c r="C7" s="5" t="s">
        <v>155</v>
      </c>
      <c r="D7" s="61" t="s">
        <v>156</v>
      </c>
      <c r="E7" s="51">
        <v>38004</v>
      </c>
      <c r="F7" s="46" t="s">
        <v>34</v>
      </c>
      <c r="G7" s="46" t="s">
        <v>63</v>
      </c>
      <c r="H7" s="46" t="s">
        <v>157</v>
      </c>
      <c r="I7" s="65">
        <v>51.89</v>
      </c>
      <c r="J7" s="55" t="str">
        <f t="shared" ref="J7:J11" si="0">IF(ISBLANK(I7),"",IF(I7&gt;63.14,"",IF(I7&lt;=46.8,"TSM",IF(I7&lt;=48.5,"SM",IF(I7&lt;=50.2,"KSM",IF(I7&lt;=52.5,"I A",IF(I7&lt;=57.14,"II A",IF(I7&lt;=63.14,"III A"))))))))</f>
        <v>I A</v>
      </c>
    </row>
    <row r="8" spans="1:26" ht="17.25" customHeight="1">
      <c r="A8" s="45">
        <v>2</v>
      </c>
      <c r="B8" s="48">
        <v>64</v>
      </c>
      <c r="C8" s="5" t="s">
        <v>45</v>
      </c>
      <c r="D8" s="61" t="s">
        <v>70</v>
      </c>
      <c r="E8" s="51">
        <v>37952</v>
      </c>
      <c r="F8" s="46" t="s">
        <v>34</v>
      </c>
      <c r="G8" s="46" t="s">
        <v>68</v>
      </c>
      <c r="H8" s="46" t="s">
        <v>71</v>
      </c>
      <c r="I8" s="65">
        <v>53.52</v>
      </c>
      <c r="J8" s="55" t="str">
        <f t="shared" si="0"/>
        <v>II A</v>
      </c>
    </row>
    <row r="9" spans="1:26" ht="17.25" customHeight="1">
      <c r="A9" s="45">
        <v>3</v>
      </c>
      <c r="B9" s="48">
        <v>63</v>
      </c>
      <c r="C9" s="5" t="s">
        <v>252</v>
      </c>
      <c r="D9" s="61" t="s">
        <v>253</v>
      </c>
      <c r="E9" s="51">
        <v>37279</v>
      </c>
      <c r="F9" s="46" t="s">
        <v>34</v>
      </c>
      <c r="G9" s="46" t="s">
        <v>35</v>
      </c>
      <c r="H9" s="46" t="s">
        <v>254</v>
      </c>
      <c r="I9" s="65">
        <v>54.73</v>
      </c>
      <c r="J9" s="55" t="str">
        <f t="shared" si="0"/>
        <v>II A</v>
      </c>
    </row>
    <row r="10" spans="1:26" ht="17.25" customHeight="1">
      <c r="A10" s="45">
        <v>4</v>
      </c>
      <c r="B10" s="48">
        <v>60</v>
      </c>
      <c r="C10" s="5" t="s">
        <v>99</v>
      </c>
      <c r="D10" s="61" t="s">
        <v>100</v>
      </c>
      <c r="E10" s="51">
        <v>35606</v>
      </c>
      <c r="F10" s="46" t="s">
        <v>34</v>
      </c>
      <c r="G10" s="46" t="s">
        <v>68</v>
      </c>
      <c r="H10" s="46" t="s">
        <v>101</v>
      </c>
      <c r="I10" s="65">
        <v>55.24</v>
      </c>
      <c r="J10" s="55" t="str">
        <f t="shared" si="0"/>
        <v>II A</v>
      </c>
    </row>
    <row r="11" spans="1:26" ht="17.25" customHeight="1">
      <c r="A11" s="45">
        <v>5</v>
      </c>
      <c r="B11" s="48">
        <v>62</v>
      </c>
      <c r="C11" s="5" t="s">
        <v>130</v>
      </c>
      <c r="D11" s="61" t="s">
        <v>131</v>
      </c>
      <c r="E11" s="51">
        <v>34729</v>
      </c>
      <c r="F11" s="46" t="s">
        <v>34</v>
      </c>
      <c r="G11" s="46" t="s">
        <v>35</v>
      </c>
      <c r="H11" s="46" t="s">
        <v>115</v>
      </c>
      <c r="I11" s="65">
        <v>56.78</v>
      </c>
      <c r="J11" s="55" t="str">
        <f t="shared" si="0"/>
        <v>II A</v>
      </c>
    </row>
    <row r="12" spans="1:26" ht="12" customHeight="1"/>
    <row r="13" spans="1:26" ht="12" customHeight="1"/>
    <row r="14" spans="1:26" ht="12" customHeight="1"/>
    <row r="15" spans="1:26" ht="12" customHeight="1"/>
    <row r="16" spans="1:26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</sheetData>
  <sortState ref="A7:Z15">
    <sortCondition ref="I7:I15"/>
  </sortState>
  <printOptions horizontalCentered="1"/>
  <pageMargins left="0.39370078740157483" right="0.39370078740157483" top="0.78740157480314965" bottom="0.39370078740157483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KC</vt:lpstr>
      <vt:lpstr>60M</vt:lpstr>
      <vt:lpstr>60M (g)</vt:lpstr>
      <vt:lpstr>60V</vt:lpstr>
      <vt:lpstr>60V (g)</vt:lpstr>
      <vt:lpstr>400M</vt:lpstr>
      <vt:lpstr>400M (g)</vt:lpstr>
      <vt:lpstr>400V</vt:lpstr>
      <vt:lpstr>400V (g)</vt:lpstr>
      <vt:lpstr>800MV</vt:lpstr>
      <vt:lpstr>1500M</vt:lpstr>
      <vt:lpstr>1500V</vt:lpstr>
      <vt:lpstr>3000V</vt:lpstr>
      <vt:lpstr>60bb M </vt:lpstr>
      <vt:lpstr>60bbV </vt:lpstr>
      <vt:lpstr>AukštisM</vt:lpstr>
      <vt:lpstr>AukštisV</vt:lpstr>
      <vt:lpstr>KartisM</vt:lpstr>
      <vt:lpstr>KartisV</vt:lpstr>
      <vt:lpstr>TolisM</vt:lpstr>
      <vt:lpstr>TolisV</vt:lpstr>
      <vt:lpstr>TrišuolisMV</vt:lpstr>
      <vt:lpstr>RutulysM</vt:lpstr>
      <vt:lpstr>RutulysV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Drąsutis Barkauskas</dc:creator>
  <cp:lastModifiedBy>Step</cp:lastModifiedBy>
  <cp:lastPrinted>2024-02-08T14:36:54Z</cp:lastPrinted>
  <dcterms:created xsi:type="dcterms:W3CDTF">2022-01-14T07:23:36Z</dcterms:created>
  <dcterms:modified xsi:type="dcterms:W3CDTF">2024-02-08T17:34:42Z</dcterms:modified>
</cp:coreProperties>
</file>