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45BB7879-0E3F-4FFC-A0EC-09EAFEDC09A5}" xr6:coauthVersionLast="47" xr6:coauthVersionMax="47" xr10:uidLastSave="{00000000-0000-0000-0000-000000000000}"/>
  <bookViews>
    <workbookView xWindow="-108" yWindow="-108" windowWidth="23256" windowHeight="12456" tabRatio="875" xr2:uid="{00000000-000D-0000-FFFF-FFFF00000000}"/>
  </bookViews>
  <sheets>
    <sheet name="KJnC" sheetId="33" r:id="rId1"/>
    <sheet name="60M" sheetId="2" r:id="rId2"/>
    <sheet name="60M (g)" sheetId="55" r:id="rId3"/>
    <sheet name="60V" sheetId="5" r:id="rId4"/>
    <sheet name="60V (g)" sheetId="56" r:id="rId5"/>
    <sheet name="200M" sheetId="8" r:id="rId6"/>
    <sheet name="200M (g)" sheetId="60" r:id="rId7"/>
    <sheet name="200V" sheetId="10" r:id="rId8"/>
    <sheet name="200V (g)" sheetId="61" r:id="rId9"/>
    <sheet name="400M" sheetId="12" r:id="rId10"/>
    <sheet name="400M (g)" sheetId="57" r:id="rId11"/>
    <sheet name="400V" sheetId="14" r:id="rId12"/>
    <sheet name="400V (g)" sheetId="58" r:id="rId13"/>
    <sheet name="800M" sheetId="16" r:id="rId14"/>
    <sheet name="800M (g)" sheetId="62" r:id="rId15"/>
    <sheet name="800V" sheetId="17" r:id="rId16"/>
    <sheet name="800V (g)" sheetId="63" r:id="rId17"/>
    <sheet name="1500M" sheetId="18" r:id="rId18"/>
    <sheet name="1500V" sheetId="19" r:id="rId19"/>
    <sheet name="3000MV" sheetId="20" r:id="rId20"/>
    <sheet name="60bbM" sheetId="22" r:id="rId21"/>
    <sheet name="60bbV" sheetId="32" r:id="rId22"/>
    <sheet name="estafete 4x200" sheetId="42" r:id="rId23"/>
    <sheet name="AukštisM" sheetId="50" r:id="rId24"/>
    <sheet name="AukštisV" sheetId="51" r:id="rId25"/>
    <sheet name="KartisM" sheetId="46" r:id="rId26"/>
    <sheet name="KartisV" sheetId="47" r:id="rId27"/>
    <sheet name="TolisM" sheetId="44" r:id="rId28"/>
    <sheet name="TolisV" sheetId="45" r:id="rId29"/>
    <sheet name="TrišuolisMV" sheetId="43" r:id="rId30"/>
    <sheet name="RutulysM" sheetId="48" r:id="rId31"/>
    <sheet name="RutulysV" sheetId="49" r:id="rId32"/>
    <sheet name="MVspĖj" sheetId="53" r:id="rId33"/>
  </sheets>
  <definedNames>
    <definedName name="_xlnm._FilterDatabase" localSheetId="27" hidden="1">TolisM!$O$7:$O$21</definedName>
    <definedName name="_xlnm._FilterDatabase" localSheetId="28" hidden="1">TolisV!$O$7:$O$16</definedName>
    <definedName name="_xlnm._FilterDatabase" localSheetId="29" hidden="1">TrišuolisMV!$O$17:$O$19</definedName>
    <definedName name="ddd" localSheetId="23">#REF!</definedName>
    <definedName name="ddd" localSheetId="24">#REF!</definedName>
    <definedName name="ddd" localSheetId="22">#REF!</definedName>
    <definedName name="ddd" localSheetId="25">#REF!</definedName>
    <definedName name="ddd" localSheetId="26">#REF!</definedName>
    <definedName name="ddd" localSheetId="32">#REF!</definedName>
    <definedName name="ddd" localSheetId="30">#REF!</definedName>
    <definedName name="ddd" localSheetId="31">#REF!</definedName>
    <definedName name="ddd" localSheetId="27">#REF!</definedName>
    <definedName name="ddd" localSheetId="28">#REF!</definedName>
    <definedName name="ddd" localSheetId="29">#REF!</definedName>
    <definedName name="ddd">#REF!</definedName>
    <definedName name="Sektoriu_Tolis_V_List" localSheetId="23">#REF!</definedName>
    <definedName name="Sektoriu_Tolis_V_List" localSheetId="24">#REF!</definedName>
    <definedName name="Sektoriu_Tolis_V_List" localSheetId="22">#REF!</definedName>
    <definedName name="Sektoriu_Tolis_V_List" localSheetId="25">#REF!</definedName>
    <definedName name="Sektoriu_Tolis_V_List" localSheetId="26">#REF!</definedName>
    <definedName name="Sektoriu_Tolis_V_List" localSheetId="32">#REF!</definedName>
    <definedName name="Sektoriu_Tolis_V_List" localSheetId="30">#REF!</definedName>
    <definedName name="Sektoriu_Tolis_V_List" localSheetId="31">#REF!</definedName>
    <definedName name="Sektoriu_Tolis_V_List" localSheetId="27">#REF!</definedName>
    <definedName name="Sektoriu_Tolis_V_List" localSheetId="28">#REF!</definedName>
    <definedName name="Sektoriu_Tolis_V_List" localSheetId="29">#REF!</definedName>
    <definedName name="Sektoriu_Tolis_V_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62" l="1"/>
  <c r="J8" i="62"/>
  <c r="J9" i="62"/>
  <c r="J10" i="62"/>
  <c r="J11" i="62"/>
  <c r="J12" i="62"/>
  <c r="J13" i="62"/>
  <c r="J16" i="16"/>
  <c r="J17" i="16"/>
  <c r="J18" i="16"/>
  <c r="J19" i="16"/>
  <c r="J15" i="16"/>
  <c r="O7" i="45"/>
  <c r="J20" i="16"/>
  <c r="J14" i="16"/>
  <c r="J10" i="16"/>
  <c r="J12" i="16"/>
  <c r="J11" i="16"/>
  <c r="J7" i="16"/>
  <c r="J9" i="16"/>
  <c r="I14" i="61"/>
  <c r="I8" i="61"/>
  <c r="I7" i="61"/>
  <c r="I10" i="61"/>
  <c r="I21" i="61"/>
  <c r="I12" i="61"/>
  <c r="I13" i="61"/>
  <c r="I11" i="61"/>
  <c r="I9" i="61"/>
  <c r="I27" i="61"/>
  <c r="I16" i="61"/>
  <c r="I22" i="61"/>
  <c r="I24" i="61"/>
  <c r="I19" i="61"/>
  <c r="I18" i="61"/>
  <c r="I17" i="61"/>
  <c r="I20" i="61"/>
  <c r="I15" i="61"/>
  <c r="I25" i="61"/>
  <c r="I23" i="61"/>
  <c r="I26" i="61"/>
  <c r="I40" i="10"/>
  <c r="I39" i="10"/>
  <c r="I37" i="10"/>
  <c r="I36" i="10"/>
  <c r="I35" i="10"/>
  <c r="I32" i="10"/>
  <c r="I31" i="10"/>
  <c r="I30" i="10"/>
  <c r="I29" i="10"/>
  <c r="I19" i="10"/>
  <c r="I18" i="10"/>
  <c r="I17" i="10"/>
  <c r="I16" i="10"/>
  <c r="I15" i="10"/>
  <c r="I14" i="10"/>
  <c r="I11" i="10"/>
  <c r="I10" i="10"/>
  <c r="I8" i="10"/>
  <c r="I7" i="10"/>
  <c r="I8" i="60"/>
  <c r="I7" i="60"/>
  <c r="I16" i="60"/>
  <c r="I11" i="60"/>
  <c r="I14" i="60"/>
  <c r="I12" i="60"/>
  <c r="I19" i="60"/>
  <c r="I21" i="60"/>
  <c r="I51" i="60"/>
  <c r="I15" i="60"/>
  <c r="I20" i="60"/>
  <c r="I22" i="60"/>
  <c r="I23" i="60"/>
  <c r="I27" i="60"/>
  <c r="I24" i="60"/>
  <c r="I26" i="60"/>
  <c r="I28" i="60"/>
  <c r="I31" i="60"/>
  <c r="I33" i="60"/>
  <c r="I42" i="60"/>
  <c r="I36" i="60"/>
  <c r="I35" i="60"/>
  <c r="I30" i="60"/>
  <c r="I37" i="60"/>
  <c r="I55" i="60"/>
  <c r="I25" i="60"/>
  <c r="I41" i="60"/>
  <c r="I38" i="60"/>
  <c r="I34" i="60"/>
  <c r="I47" i="60"/>
  <c r="I17" i="60"/>
  <c r="I9" i="60"/>
  <c r="I49" i="60"/>
  <c r="I54" i="60"/>
  <c r="I48" i="60"/>
  <c r="I45" i="60"/>
  <c r="I40" i="60"/>
  <c r="I29" i="60"/>
  <c r="I32" i="60"/>
  <c r="I43" i="60"/>
  <c r="I50" i="60"/>
  <c r="I52" i="60"/>
  <c r="I13" i="60"/>
  <c r="I10" i="60"/>
  <c r="I44" i="60"/>
  <c r="I53" i="60"/>
  <c r="I39" i="60"/>
  <c r="I56" i="60"/>
  <c r="I18" i="60"/>
  <c r="I46" i="60"/>
  <c r="I86" i="8"/>
  <c r="I85" i="8"/>
  <c r="I84" i="8"/>
  <c r="I83" i="8"/>
  <c r="I82" i="8"/>
  <c r="I81" i="8"/>
  <c r="I79" i="8"/>
  <c r="I78" i="8"/>
  <c r="I77" i="8"/>
  <c r="I75" i="8"/>
  <c r="I74" i="8"/>
  <c r="I70" i="8"/>
  <c r="I69" i="8"/>
  <c r="I68" i="8"/>
  <c r="I67" i="8"/>
  <c r="I59" i="8"/>
  <c r="I57" i="8"/>
  <c r="I56" i="8"/>
  <c r="I53" i="8"/>
  <c r="I52" i="8"/>
  <c r="I51" i="8"/>
  <c r="I50" i="8"/>
  <c r="I49" i="8"/>
  <c r="I47" i="8"/>
  <c r="I46" i="8"/>
  <c r="I45" i="8"/>
  <c r="I43" i="8"/>
  <c r="I42" i="8"/>
  <c r="I38" i="8"/>
  <c r="I39" i="8"/>
  <c r="I40" i="8"/>
  <c r="I30" i="8"/>
  <c r="I24" i="8"/>
  <c r="I23" i="8"/>
  <c r="I17" i="8"/>
  <c r="I16" i="8"/>
  <c r="I12" i="8"/>
  <c r="I11" i="8"/>
  <c r="I9" i="8"/>
  <c r="I7" i="8"/>
  <c r="O19" i="44"/>
  <c r="P19" i="44"/>
  <c r="O24" i="44"/>
  <c r="P24" i="44"/>
  <c r="O14" i="44"/>
  <c r="P14" i="44"/>
  <c r="O18" i="44"/>
  <c r="P18" i="44"/>
  <c r="O22" i="44"/>
  <c r="P22" i="44"/>
  <c r="O21" i="44"/>
  <c r="P21" i="44"/>
  <c r="O20" i="44"/>
  <c r="P20" i="44"/>
  <c r="O8" i="49"/>
  <c r="P8" i="49"/>
  <c r="O14" i="49"/>
  <c r="P14" i="49"/>
  <c r="I21" i="10"/>
  <c r="M33" i="56"/>
  <c r="M26" i="56"/>
  <c r="J10" i="58"/>
  <c r="J8" i="58"/>
  <c r="J9" i="58"/>
  <c r="J7" i="58"/>
  <c r="J11" i="58"/>
  <c r="J16" i="58"/>
  <c r="J14" i="58"/>
  <c r="J15" i="58"/>
  <c r="J12" i="58"/>
  <c r="J18" i="58"/>
  <c r="J13" i="58"/>
  <c r="J17" i="58"/>
  <c r="J19" i="58"/>
  <c r="J20" i="58"/>
  <c r="J18" i="14"/>
  <c r="J17" i="14"/>
  <c r="J16" i="14"/>
  <c r="J15" i="14"/>
  <c r="J14" i="14"/>
  <c r="J24" i="14"/>
  <c r="J23" i="14"/>
  <c r="J21" i="14"/>
  <c r="J9" i="14"/>
  <c r="J10" i="14"/>
  <c r="J15" i="57"/>
  <c r="J9" i="57"/>
  <c r="J7" i="57"/>
  <c r="J13" i="57"/>
  <c r="J12" i="57"/>
  <c r="J11" i="57"/>
  <c r="J18" i="57"/>
  <c r="J8" i="57"/>
  <c r="J20" i="57"/>
  <c r="J14" i="57"/>
  <c r="J17" i="57"/>
  <c r="J10" i="57"/>
  <c r="J19" i="57"/>
  <c r="J21" i="57"/>
  <c r="J16" i="57"/>
  <c r="M22" i="56"/>
  <c r="M19" i="56"/>
  <c r="M14" i="56"/>
  <c r="M16" i="56"/>
  <c r="M12" i="56"/>
  <c r="M23" i="56"/>
  <c r="M7" i="56"/>
  <c r="M31" i="56"/>
  <c r="M30" i="56"/>
  <c r="M24" i="56"/>
  <c r="M29" i="56"/>
  <c r="M18" i="56"/>
  <c r="M20" i="56"/>
  <c r="M32" i="56"/>
  <c r="M10" i="56"/>
  <c r="M28" i="56"/>
  <c r="M11" i="56"/>
  <c r="M9" i="56"/>
  <c r="M21" i="56"/>
  <c r="M8" i="56"/>
  <c r="M25" i="56"/>
  <c r="M13" i="56"/>
  <c r="M17" i="56"/>
  <c r="M27" i="56"/>
  <c r="M25" i="55"/>
  <c r="M26" i="55"/>
  <c r="M27" i="55"/>
  <c r="M28" i="55"/>
  <c r="M29" i="55"/>
  <c r="M30" i="55"/>
  <c r="M31" i="55"/>
  <c r="M32" i="55"/>
  <c r="M33" i="55"/>
  <c r="M34" i="55"/>
  <c r="M35" i="55"/>
  <c r="M36" i="55"/>
  <c r="M37" i="55"/>
  <c r="M38" i="55"/>
  <c r="M39" i="55"/>
  <c r="M40" i="55"/>
  <c r="M41" i="55"/>
  <c r="M42" i="55"/>
  <c r="M43" i="55"/>
  <c r="M44" i="55"/>
  <c r="M45" i="55"/>
  <c r="M46" i="55"/>
  <c r="M47" i="55"/>
  <c r="M48" i="55"/>
  <c r="M49" i="55"/>
  <c r="M50" i="55"/>
  <c r="M51" i="55"/>
  <c r="M52" i="55"/>
  <c r="M53" i="55"/>
  <c r="M54" i="55"/>
  <c r="M55" i="55"/>
  <c r="M56" i="55"/>
  <c r="M57" i="55"/>
  <c r="M58" i="55"/>
  <c r="M59" i="55"/>
  <c r="M60" i="55"/>
  <c r="M61" i="55"/>
  <c r="M62" i="55"/>
  <c r="M63" i="55"/>
  <c r="M64" i="55"/>
  <c r="M65" i="55"/>
  <c r="M66" i="55"/>
  <c r="M67" i="55"/>
  <c r="M68" i="55"/>
  <c r="M69" i="55"/>
  <c r="M70" i="55"/>
  <c r="M71" i="55"/>
  <c r="M72" i="55"/>
  <c r="M73" i="55"/>
  <c r="M74" i="55"/>
  <c r="M75" i="55"/>
  <c r="M76" i="55"/>
  <c r="M77" i="55"/>
  <c r="M78" i="55"/>
  <c r="M79" i="55"/>
  <c r="M80" i="55"/>
  <c r="M16" i="55"/>
  <c r="M82" i="55"/>
  <c r="M81" i="55"/>
  <c r="M11" i="55"/>
  <c r="M21" i="55"/>
  <c r="M13" i="55"/>
  <c r="M18" i="55"/>
  <c r="M22" i="55"/>
  <c r="M14" i="55"/>
  <c r="M17" i="55"/>
  <c r="M20" i="55"/>
  <c r="M9" i="55"/>
  <c r="M10" i="55"/>
  <c r="M24" i="55"/>
  <c r="M19" i="55"/>
  <c r="M12" i="55"/>
  <c r="M7" i="55"/>
  <c r="M8" i="55"/>
  <c r="M23" i="55"/>
  <c r="K13" i="53"/>
  <c r="Z14" i="46"/>
  <c r="Z15" i="46"/>
  <c r="Z17" i="46"/>
  <c r="Z19" i="46"/>
  <c r="Z20" i="46"/>
  <c r="Z12" i="46"/>
  <c r="Z11" i="46"/>
  <c r="Z10" i="46"/>
  <c r="Z9" i="46"/>
  <c r="Z8" i="46"/>
  <c r="Z7" i="46"/>
  <c r="J41" i="18"/>
  <c r="J40" i="18"/>
  <c r="J39" i="18"/>
  <c r="J38" i="18"/>
  <c r="J32" i="18"/>
  <c r="J31" i="18"/>
  <c r="J30" i="18"/>
  <c r="J29" i="18"/>
  <c r="J28" i="18"/>
  <c r="J27" i="18"/>
  <c r="J26" i="18"/>
  <c r="J25" i="18"/>
  <c r="J24" i="18"/>
  <c r="J29" i="12"/>
  <c r="J30" i="12"/>
  <c r="J31" i="12"/>
  <c r="J32" i="12"/>
  <c r="J33" i="12"/>
  <c r="J23" i="12"/>
  <c r="J24" i="12"/>
  <c r="J25" i="12"/>
  <c r="J26" i="12"/>
  <c r="J16" i="12"/>
  <c r="J17" i="12"/>
  <c r="J18" i="12"/>
  <c r="J19" i="12"/>
  <c r="J9" i="12"/>
  <c r="J10" i="12"/>
  <c r="J11" i="12"/>
  <c r="J12" i="12"/>
  <c r="K8" i="5"/>
  <c r="K9" i="5"/>
  <c r="K10" i="5"/>
  <c r="K11" i="5"/>
  <c r="K12" i="5"/>
  <c r="K13" i="5"/>
  <c r="K14" i="5"/>
  <c r="J9" i="32"/>
  <c r="J15" i="12"/>
  <c r="J14" i="12"/>
  <c r="I26" i="8"/>
  <c r="I22" i="8"/>
  <c r="I21" i="8"/>
  <c r="K50" i="5"/>
  <c r="K49" i="5"/>
  <c r="K48" i="5"/>
  <c r="K47" i="5"/>
  <c r="K46" i="5"/>
  <c r="K45" i="5"/>
  <c r="K44" i="5"/>
  <c r="K43" i="5"/>
  <c r="K95" i="2"/>
  <c r="K94" i="2"/>
  <c r="K93" i="2"/>
  <c r="K92" i="2"/>
  <c r="K91" i="2"/>
  <c r="K90" i="2"/>
  <c r="K89" i="2"/>
  <c r="K88" i="2"/>
  <c r="K14" i="53"/>
  <c r="K12" i="53"/>
  <c r="K10" i="53"/>
  <c r="K8" i="53"/>
  <c r="K9" i="53"/>
  <c r="K7" i="53"/>
  <c r="K16" i="53"/>
  <c r="K15" i="53"/>
  <c r="K11" i="53"/>
  <c r="AG11" i="50"/>
  <c r="AG8" i="50"/>
  <c r="AG9" i="50"/>
  <c r="AG13" i="50"/>
  <c r="AG14" i="50"/>
  <c r="AG12" i="50"/>
  <c r="AG10" i="50"/>
  <c r="AG7" i="50"/>
  <c r="X7" i="51"/>
  <c r="X8" i="51"/>
  <c r="X9" i="51"/>
  <c r="Z16" i="46"/>
  <c r="Z18" i="46"/>
  <c r="Z13" i="46"/>
  <c r="J26" i="14"/>
  <c r="J25" i="14"/>
  <c r="J22" i="14"/>
  <c r="J19" i="14"/>
  <c r="J8" i="14"/>
  <c r="J11" i="14"/>
  <c r="J12" i="14"/>
  <c r="J7" i="14"/>
  <c r="J28" i="12"/>
  <c r="J22" i="12"/>
  <c r="J21" i="12"/>
  <c r="J8" i="12"/>
  <c r="J7" i="12"/>
  <c r="K41" i="5"/>
  <c r="K40" i="5"/>
  <c r="K39" i="5"/>
  <c r="K38" i="5"/>
  <c r="K37" i="5"/>
  <c r="K35" i="5"/>
  <c r="K34" i="5"/>
  <c r="K32" i="5"/>
  <c r="K31" i="5"/>
  <c r="K30" i="5"/>
  <c r="K29" i="5"/>
  <c r="K28" i="5"/>
  <c r="K27" i="5"/>
  <c r="K26" i="5"/>
  <c r="K25" i="5"/>
  <c r="K23" i="5"/>
  <c r="K22" i="5"/>
  <c r="K21" i="5"/>
  <c r="K20" i="5"/>
  <c r="K19" i="5"/>
  <c r="K18" i="5"/>
  <c r="K17" i="5"/>
  <c r="K16" i="5"/>
  <c r="K7" i="5"/>
  <c r="K7" i="2"/>
  <c r="K86" i="2"/>
  <c r="K85" i="2"/>
  <c r="K84" i="2"/>
  <c r="K83" i="2"/>
  <c r="K82" i="2"/>
  <c r="K81" i="2"/>
  <c r="K80" i="2"/>
  <c r="K79" i="2"/>
  <c r="K77" i="2"/>
  <c r="K76" i="2"/>
  <c r="K75" i="2"/>
  <c r="K74" i="2"/>
  <c r="K73" i="2"/>
  <c r="K72" i="2"/>
  <c r="K71" i="2"/>
  <c r="K70" i="2"/>
  <c r="K68" i="2"/>
  <c r="K67" i="2"/>
  <c r="K66" i="2"/>
  <c r="K65" i="2"/>
  <c r="K64" i="2"/>
  <c r="K63" i="2"/>
  <c r="K62" i="2"/>
  <c r="K61" i="2"/>
  <c r="K59" i="2"/>
  <c r="K58" i="2"/>
  <c r="K57" i="2"/>
  <c r="K56" i="2"/>
  <c r="K55" i="2"/>
  <c r="K54" i="2"/>
  <c r="K53" i="2"/>
  <c r="K52" i="2"/>
  <c r="K50" i="2"/>
  <c r="K49" i="2"/>
  <c r="K48" i="2"/>
  <c r="K47" i="2"/>
  <c r="K46" i="2"/>
  <c r="K45" i="2"/>
  <c r="K44" i="2"/>
  <c r="K43" i="2"/>
  <c r="K41" i="2"/>
  <c r="K40" i="2"/>
  <c r="K39" i="2"/>
  <c r="K38" i="2"/>
  <c r="K37" i="2"/>
  <c r="K36" i="2"/>
  <c r="K35" i="2"/>
  <c r="K34" i="2"/>
  <c r="K32" i="2"/>
  <c r="K31" i="2"/>
  <c r="K30" i="2"/>
  <c r="K29" i="2"/>
  <c r="K28" i="2"/>
  <c r="K27" i="2"/>
  <c r="K26" i="2"/>
  <c r="K25" i="2"/>
  <c r="K23" i="2"/>
  <c r="K22" i="2"/>
  <c r="K21" i="2"/>
  <c r="K20" i="2"/>
  <c r="K19" i="2"/>
  <c r="K18" i="2"/>
  <c r="K17" i="2"/>
  <c r="K16" i="2"/>
  <c r="K8" i="2"/>
  <c r="K9" i="2"/>
  <c r="K10" i="2"/>
  <c r="K11" i="2"/>
  <c r="K12" i="2"/>
  <c r="K13" i="2"/>
  <c r="K14" i="2"/>
  <c r="O15" i="44"/>
  <c r="P15" i="44"/>
  <c r="O12" i="44"/>
  <c r="P12" i="44" s="1"/>
  <c r="O7" i="44"/>
  <c r="P7" i="44"/>
  <c r="O23" i="44"/>
  <c r="P23" i="44" s="1"/>
  <c r="O10" i="44"/>
  <c r="P10" i="44"/>
  <c r="O13" i="44"/>
  <c r="P13" i="44" s="1"/>
  <c r="O11" i="44"/>
  <c r="P11" i="44"/>
  <c r="O9" i="44"/>
  <c r="P9" i="44" s="1"/>
  <c r="O8" i="44"/>
  <c r="P8" i="44"/>
  <c r="O17" i="44"/>
  <c r="P17" i="44" s="1"/>
  <c r="O16" i="44"/>
  <c r="P16" i="44"/>
  <c r="P7" i="45"/>
  <c r="O16" i="45"/>
  <c r="P16" i="45"/>
  <c r="O14" i="45"/>
  <c r="P14" i="45"/>
  <c r="O13" i="45"/>
  <c r="P13" i="45" s="1"/>
  <c r="O10" i="45"/>
  <c r="P10" i="45" s="1"/>
  <c r="O12" i="45"/>
  <c r="P12" i="45"/>
  <c r="O15" i="45"/>
  <c r="P15" i="45"/>
  <c r="O11" i="45"/>
  <c r="P11" i="45"/>
  <c r="O8" i="45"/>
  <c r="P8" i="45"/>
  <c r="O9" i="45"/>
  <c r="P9" i="45" s="1"/>
  <c r="O18" i="43"/>
  <c r="P18" i="43" s="1"/>
  <c r="O19" i="43"/>
  <c r="P19" i="43"/>
  <c r="O11" i="43"/>
  <c r="P11" i="43"/>
  <c r="O9" i="43"/>
  <c r="P9" i="43"/>
  <c r="O8" i="43"/>
  <c r="P8" i="43"/>
  <c r="O12" i="43"/>
  <c r="P12" i="43" s="1"/>
  <c r="O7" i="43"/>
  <c r="P7" i="43" s="1"/>
  <c r="O13" i="43"/>
  <c r="P13" i="43"/>
  <c r="O10" i="43"/>
  <c r="P10" i="43"/>
  <c r="O19" i="48"/>
  <c r="P19" i="48"/>
  <c r="O11" i="48"/>
  <c r="P11" i="48"/>
  <c r="O13" i="49"/>
  <c r="P13" i="49" s="1"/>
  <c r="O9" i="49"/>
  <c r="P9" i="49" s="1"/>
  <c r="O12" i="49"/>
  <c r="P12" i="49"/>
  <c r="I72" i="8"/>
  <c r="I71" i="8"/>
  <c r="I36" i="8"/>
  <c r="J8" i="32"/>
  <c r="J7" i="32"/>
  <c r="J8" i="22"/>
  <c r="J7" i="22"/>
  <c r="J8" i="16"/>
  <c r="I26" i="10"/>
  <c r="I23" i="10"/>
  <c r="I12" i="10"/>
  <c r="I61" i="8"/>
  <c r="I60" i="8"/>
  <c r="I29" i="8"/>
  <c r="I28" i="8"/>
  <c r="I19" i="8"/>
  <c r="I18" i="8"/>
  <c r="I14" i="8"/>
  <c r="I8" i="8"/>
  <c r="O10" i="49"/>
  <c r="P10" i="49"/>
  <c r="O7" i="49"/>
  <c r="P7" i="49" s="1"/>
  <c r="O11" i="49"/>
  <c r="P11" i="49"/>
  <c r="O15" i="48"/>
  <c r="P15" i="48" s="1"/>
  <c r="O9" i="48"/>
  <c r="P9" i="48"/>
  <c r="O8" i="48"/>
  <c r="P8" i="48" s="1"/>
  <c r="O17" i="48"/>
  <c r="P17" i="48"/>
  <c r="O13" i="48"/>
  <c r="P13" i="48" s="1"/>
  <c r="O10" i="48"/>
  <c r="P10" i="48"/>
  <c r="O14" i="48"/>
  <c r="P14" i="48" s="1"/>
  <c r="O12" i="48"/>
  <c r="P12" i="48"/>
  <c r="O16" i="48"/>
  <c r="P16" i="48" s="1"/>
  <c r="O7" i="48"/>
  <c r="P7" i="48"/>
  <c r="O18" i="48"/>
  <c r="P18" i="48" s="1"/>
</calcChain>
</file>

<file path=xl/sharedStrings.xml><?xml version="1.0" encoding="utf-8"?>
<sst xmlns="http://schemas.openxmlformats.org/spreadsheetml/2006/main" count="4101" uniqueCount="565">
  <si>
    <t>Nr.</t>
  </si>
  <si>
    <t>Vardas</t>
  </si>
  <si>
    <t>Pavardė</t>
  </si>
  <si>
    <t>Gim.data</t>
  </si>
  <si>
    <t>Treneris</t>
  </si>
  <si>
    <t xml:space="preserve">60 m </t>
  </si>
  <si>
    <t>bėgimas</t>
  </si>
  <si>
    <t>Takas</t>
  </si>
  <si>
    <t>Rez.</t>
  </si>
  <si>
    <t>Kv. l.</t>
  </si>
  <si>
    <t xml:space="preserve">200 m </t>
  </si>
  <si>
    <t>1</t>
  </si>
  <si>
    <t>Kv.l.</t>
  </si>
  <si>
    <t>2</t>
  </si>
  <si>
    <t>3</t>
  </si>
  <si>
    <t>4</t>
  </si>
  <si>
    <t>SUC</t>
  </si>
  <si>
    <t>200 m</t>
  </si>
  <si>
    <t xml:space="preserve">400 m </t>
  </si>
  <si>
    <t xml:space="preserve">800 m </t>
  </si>
  <si>
    <t>1500 m</t>
  </si>
  <si>
    <t>Eilė</t>
  </si>
  <si>
    <t>3000m</t>
  </si>
  <si>
    <t>60 m b.b.</t>
  </si>
  <si>
    <t>Šuolis į aukštį</t>
  </si>
  <si>
    <t>Rezult.</t>
  </si>
  <si>
    <t>Šuolis su kartimi</t>
  </si>
  <si>
    <t>Šuolis į tolį</t>
  </si>
  <si>
    <t>Bandymai</t>
  </si>
  <si>
    <t>5</t>
  </si>
  <si>
    <t>6</t>
  </si>
  <si>
    <t>Trišuolis</t>
  </si>
  <si>
    <t>Rutulio stūmimas</t>
  </si>
  <si>
    <t>Jauniai (5 kg.)</t>
  </si>
  <si>
    <t>Jauniai</t>
  </si>
  <si>
    <t>Jaunės</t>
  </si>
  <si>
    <t>Jaunės (3kg)</t>
  </si>
  <si>
    <t>Atėnė</t>
  </si>
  <si>
    <t>Gūdmantaitė</t>
  </si>
  <si>
    <t>Kaunas</t>
  </si>
  <si>
    <t>Startas</t>
  </si>
  <si>
    <t>J.Čižauskas</t>
  </si>
  <si>
    <t>Emilija</t>
  </si>
  <si>
    <t>Urtė</t>
  </si>
  <si>
    <t>Juškaitė</t>
  </si>
  <si>
    <t>Augustė</t>
  </si>
  <si>
    <t>K.Ščiglo</t>
  </si>
  <si>
    <t>G.Šerėnienė</t>
  </si>
  <si>
    <t>Rusnė</t>
  </si>
  <si>
    <t>Matulytė</t>
  </si>
  <si>
    <t>I.Šukevičiūtė</t>
  </si>
  <si>
    <t>Ugnė</t>
  </si>
  <si>
    <t>Žukauskaitė</t>
  </si>
  <si>
    <t>Austėja</t>
  </si>
  <si>
    <t>Čekanauskaitė</t>
  </si>
  <si>
    <t>Elzė</t>
  </si>
  <si>
    <t>E.Dilys</t>
  </si>
  <si>
    <t>Saulė</t>
  </si>
  <si>
    <t>Ema</t>
  </si>
  <si>
    <t>Kamilė</t>
  </si>
  <si>
    <t>N.Gedgaudienė</t>
  </si>
  <si>
    <t>Viltė</t>
  </si>
  <si>
    <t>Karina</t>
  </si>
  <si>
    <t>Kauno r.</t>
  </si>
  <si>
    <t>Goda</t>
  </si>
  <si>
    <t>Ieva</t>
  </si>
  <si>
    <t>Smiltė</t>
  </si>
  <si>
    <t>A.Kazlauskas</t>
  </si>
  <si>
    <t>Eva</t>
  </si>
  <si>
    <t>Paliokaitė</t>
  </si>
  <si>
    <t>I.Gricevičienė</t>
  </si>
  <si>
    <t>Maja</t>
  </si>
  <si>
    <t>Rugilė</t>
  </si>
  <si>
    <t>Jonava</t>
  </si>
  <si>
    <t>Jonavos SC</t>
  </si>
  <si>
    <t>V.Lebeckienė</t>
  </si>
  <si>
    <t>A.Skujytė</t>
  </si>
  <si>
    <t>G.Goštautaitė</t>
  </si>
  <si>
    <t>R.Ramanauskaitė</t>
  </si>
  <si>
    <t>Liepa</t>
  </si>
  <si>
    <t>Marijampolė</t>
  </si>
  <si>
    <t>L.Vadeikienė</t>
  </si>
  <si>
    <t>Simona</t>
  </si>
  <si>
    <t>Kuprėnaitė</t>
  </si>
  <si>
    <t>R.Sadzevičienė</t>
  </si>
  <si>
    <t>Gustė</t>
  </si>
  <si>
    <t>Stanislovaitytė</t>
  </si>
  <si>
    <t>Stanislava</t>
  </si>
  <si>
    <t>Kanarskaitė</t>
  </si>
  <si>
    <t>Kupstaitė</t>
  </si>
  <si>
    <t>Kauno m. atviras jaunių čempionatas</t>
  </si>
  <si>
    <t>Simonas</t>
  </si>
  <si>
    <t>Jonas</t>
  </si>
  <si>
    <t>Taruta</t>
  </si>
  <si>
    <t>Karolis</t>
  </si>
  <si>
    <t>Adomas</t>
  </si>
  <si>
    <t>R.Norkus</t>
  </si>
  <si>
    <t>Jokūbas</t>
  </si>
  <si>
    <t>Nojus</t>
  </si>
  <si>
    <t>Rokas</t>
  </si>
  <si>
    <t>Adomaitis</t>
  </si>
  <si>
    <t>Stasytis</t>
  </si>
  <si>
    <t>Ignas</t>
  </si>
  <si>
    <t>-</t>
  </si>
  <si>
    <t>Martynas</t>
  </si>
  <si>
    <t>Akelaitis</t>
  </si>
  <si>
    <t>Paulius</t>
  </si>
  <si>
    <t>Galinskas</t>
  </si>
  <si>
    <t>Vyšniauskas</t>
  </si>
  <si>
    <t>Eimantas</t>
  </si>
  <si>
    <t>Gytis</t>
  </si>
  <si>
    <t>Dominykas</t>
  </si>
  <si>
    <t>Andrius</t>
  </si>
  <si>
    <t>Venckūnas</t>
  </si>
  <si>
    <t>Gerda</t>
  </si>
  <si>
    <t>Garšanovaitė</t>
  </si>
  <si>
    <t>Luknė</t>
  </si>
  <si>
    <t>Elija</t>
  </si>
  <si>
    <t>Miglė</t>
  </si>
  <si>
    <t>D.Jankauskaitė</t>
  </si>
  <si>
    <t>Gabrielė</t>
  </si>
  <si>
    <t>Šapokaitė</t>
  </si>
  <si>
    <t>Marmaitė</t>
  </si>
  <si>
    <t>Koklevičiūtė</t>
  </si>
  <si>
    <t>Vytenis</t>
  </si>
  <si>
    <t>Gustas</t>
  </si>
  <si>
    <t>Tomas</t>
  </si>
  <si>
    <t>Slučka</t>
  </si>
  <si>
    <t>Matas</t>
  </si>
  <si>
    <t>Benas</t>
  </si>
  <si>
    <t>Lukas</t>
  </si>
  <si>
    <t>Matuzevičius</t>
  </si>
  <si>
    <t>Monika</t>
  </si>
  <si>
    <t>Agnė</t>
  </si>
  <si>
    <t>Dovydas</t>
  </si>
  <si>
    <t>Obelenius</t>
  </si>
  <si>
    <t>Viktorija</t>
  </si>
  <si>
    <t>Beniušytė</t>
  </si>
  <si>
    <t>Gurskas</t>
  </si>
  <si>
    <t>Žilinskaitė</t>
  </si>
  <si>
    <t>Orinta</t>
  </si>
  <si>
    <t>Stanevičiūtė</t>
  </si>
  <si>
    <t>Grigaitis</t>
  </si>
  <si>
    <t>(13/8.50/0.76)</t>
  </si>
  <si>
    <t>Dija</t>
  </si>
  <si>
    <t>Ušinskaitė</t>
  </si>
  <si>
    <t>Augustas</t>
  </si>
  <si>
    <t>Iršaitė</t>
  </si>
  <si>
    <t>Užpalevičiūtė</t>
  </si>
  <si>
    <t>Lantuchaitė</t>
  </si>
  <si>
    <t>Kupčiūnaitė</t>
  </si>
  <si>
    <t>Valinčiūtė</t>
  </si>
  <si>
    <t>Mantas</t>
  </si>
  <si>
    <t>Petras</t>
  </si>
  <si>
    <t>Urbonas</t>
  </si>
  <si>
    <t>Gertė</t>
  </si>
  <si>
    <t>Žičkutė</t>
  </si>
  <si>
    <t>Sofija</t>
  </si>
  <si>
    <t>Bieliūnaitė</t>
  </si>
  <si>
    <t>Radvilė</t>
  </si>
  <si>
    <t>Aistė</t>
  </si>
  <si>
    <t>Sereikytė</t>
  </si>
  <si>
    <t>Urbelytė</t>
  </si>
  <si>
    <t>Vasiliauskaitė</t>
  </si>
  <si>
    <t>Guoda</t>
  </si>
  <si>
    <t>Monkevičiūtė</t>
  </si>
  <si>
    <t>A.Inda</t>
  </si>
  <si>
    <t>Modestas</t>
  </si>
  <si>
    <t>Vyr. varžybų teisėjas</t>
  </si>
  <si>
    <t>Kauno lengvosios atletikos jaunių čempionatas</t>
  </si>
  <si>
    <t>4x200 mišri</t>
  </si>
  <si>
    <t>( 0.914-9.14)</t>
  </si>
  <si>
    <t>Miestas</t>
  </si>
  <si>
    <t>S.Obelienienė</t>
  </si>
  <si>
    <t>Rūta</t>
  </si>
  <si>
    <t>Šulekaitė</t>
  </si>
  <si>
    <t>Elžbieta</t>
  </si>
  <si>
    <t>Rimaitė</t>
  </si>
  <si>
    <t>Akvilė</t>
  </si>
  <si>
    <t>Bajarskaitė</t>
  </si>
  <si>
    <t>Greta</t>
  </si>
  <si>
    <t>Daugėlaitė</t>
  </si>
  <si>
    <t>Vaičekauskaitė</t>
  </si>
  <si>
    <t>Mija</t>
  </si>
  <si>
    <t>Lapėnaitė</t>
  </si>
  <si>
    <t>Linas</t>
  </si>
  <si>
    <t>Venclauskas</t>
  </si>
  <si>
    <t>Ridas</t>
  </si>
  <si>
    <t>Jančauskas</t>
  </si>
  <si>
    <t>Ceslevičius</t>
  </si>
  <si>
    <t>Liucija</t>
  </si>
  <si>
    <t>Džiaugytė</t>
  </si>
  <si>
    <t>Adelė</t>
  </si>
  <si>
    <t>Čepulytė</t>
  </si>
  <si>
    <t>Kailiūtė</t>
  </si>
  <si>
    <t>I.Juodeškienė</t>
  </si>
  <si>
    <t>Šimkevičiūtė</t>
  </si>
  <si>
    <t>Noreikaitė</t>
  </si>
  <si>
    <t>Ąžuolas</t>
  </si>
  <si>
    <t>Gurevičius</t>
  </si>
  <si>
    <t>MSC</t>
  </si>
  <si>
    <t>G.Janušauskas</t>
  </si>
  <si>
    <t>Justas</t>
  </si>
  <si>
    <t>Osadčij</t>
  </si>
  <si>
    <t>Deividas</t>
  </si>
  <si>
    <t>Juozaitytė</t>
  </si>
  <si>
    <t>Vėjūnė</t>
  </si>
  <si>
    <t>Jonavičiūtė</t>
  </si>
  <si>
    <t>Jogailė</t>
  </si>
  <si>
    <t>Butėnaitė</t>
  </si>
  <si>
    <t>Elena</t>
  </si>
  <si>
    <t>Akelytė</t>
  </si>
  <si>
    <t>Grinkevičiūtė</t>
  </si>
  <si>
    <t>Kiaušaitė</t>
  </si>
  <si>
    <t>Darija</t>
  </si>
  <si>
    <t>Al Bakri</t>
  </si>
  <si>
    <t>Abračinskaitė</t>
  </si>
  <si>
    <t>Laura</t>
  </si>
  <si>
    <t>Nesteckytė</t>
  </si>
  <si>
    <t>Kvietinskas</t>
  </si>
  <si>
    <t>Martišius</t>
  </si>
  <si>
    <t>Mitkutė</t>
  </si>
  <si>
    <t>O.Pavilionienė</t>
  </si>
  <si>
    <t>Pakalnytė</t>
  </si>
  <si>
    <t>Juodytė</t>
  </si>
  <si>
    <t>Milda</t>
  </si>
  <si>
    <t>Arnas</t>
  </si>
  <si>
    <t>Pestrikovas</t>
  </si>
  <si>
    <t>Džiugas</t>
  </si>
  <si>
    <t>Gudžiūnas</t>
  </si>
  <si>
    <t>Pečiulytė</t>
  </si>
  <si>
    <t>DSC</t>
  </si>
  <si>
    <t>Emilis</t>
  </si>
  <si>
    <t>Kelpšė</t>
  </si>
  <si>
    <t>Daunytė</t>
  </si>
  <si>
    <t>Ališauskas</t>
  </si>
  <si>
    <t>Jankauskaitė</t>
  </si>
  <si>
    <t>Jaudegis</t>
  </si>
  <si>
    <t>Kėdainiai</t>
  </si>
  <si>
    <t>R. Kaselis</t>
  </si>
  <si>
    <t>Viktoras</t>
  </si>
  <si>
    <t>Petryla</t>
  </si>
  <si>
    <t>Klaudijus</t>
  </si>
  <si>
    <t>Kudabajavas</t>
  </si>
  <si>
    <t>Bartošiūtė</t>
  </si>
  <si>
    <t>Milena</t>
  </si>
  <si>
    <t>Reinikova</t>
  </si>
  <si>
    <t>Jurevičiūtė</t>
  </si>
  <si>
    <t>Neidas</t>
  </si>
  <si>
    <t>Venskus</t>
  </si>
  <si>
    <t>Metričenka</t>
  </si>
  <si>
    <t>Stragytė</t>
  </si>
  <si>
    <t>Aurėja</t>
  </si>
  <si>
    <t>Asakavičiūtė</t>
  </si>
  <si>
    <t>Simas</t>
  </si>
  <si>
    <t>Narbūda</t>
  </si>
  <si>
    <t>Sipavičiūtė</t>
  </si>
  <si>
    <t>Sveikataitė</t>
  </si>
  <si>
    <t>Arnoldas</t>
  </si>
  <si>
    <t>Kucinas</t>
  </si>
  <si>
    <t>I.Jakubaitytė</t>
  </si>
  <si>
    <t>E. Gustaitis</t>
  </si>
  <si>
    <t>Yehor</t>
  </si>
  <si>
    <t>Dutsenko</t>
  </si>
  <si>
    <t>K.Shastun</t>
  </si>
  <si>
    <t>Karolina</t>
  </si>
  <si>
    <t>Erika</t>
  </si>
  <si>
    <t>Vasaitytė</t>
  </si>
  <si>
    <t>Panevėžys</t>
  </si>
  <si>
    <t>PSC</t>
  </si>
  <si>
    <t>R.Jakubauskas</t>
  </si>
  <si>
    <t>Rapolas</t>
  </si>
  <si>
    <t>Juknius</t>
  </si>
  <si>
    <t>Mažukna</t>
  </si>
  <si>
    <t>Mackevičiūtė</t>
  </si>
  <si>
    <t>Kropaitė</t>
  </si>
  <si>
    <t>Matukaitytė</t>
  </si>
  <si>
    <t>R.Sakalauskienė, R.Jakubauskas</t>
  </si>
  <si>
    <t>Uršulė</t>
  </si>
  <si>
    <t>Šveinauskė</t>
  </si>
  <si>
    <t>Gelažiūtė</t>
  </si>
  <si>
    <t>Aušrinė</t>
  </si>
  <si>
    <t>Simonaitytė</t>
  </si>
  <si>
    <t>Joris</t>
  </si>
  <si>
    <t>Zdebskis</t>
  </si>
  <si>
    <t>Motėjūnaitė</t>
  </si>
  <si>
    <t>Ūla</t>
  </si>
  <si>
    <t>Ptakauskaitė</t>
  </si>
  <si>
    <t>Jurgis</t>
  </si>
  <si>
    <t>Nikliauza</t>
  </si>
  <si>
    <t>Vanesa</t>
  </si>
  <si>
    <t>Blekaitytė</t>
  </si>
  <si>
    <t>Mickevičiūtė</t>
  </si>
  <si>
    <t>Jasevičiūtė</t>
  </si>
  <si>
    <t>Pangonytė</t>
  </si>
  <si>
    <t>A.Gricevičius</t>
  </si>
  <si>
    <t>Gytė</t>
  </si>
  <si>
    <t>Montvilaitė</t>
  </si>
  <si>
    <t>Gansiniauskas</t>
  </si>
  <si>
    <t>Emilė</t>
  </si>
  <si>
    <t>N.Sabaliauskienė</t>
  </si>
  <si>
    <t>Justė</t>
  </si>
  <si>
    <t>Navikauskaitė</t>
  </si>
  <si>
    <t>Kasparas</t>
  </si>
  <si>
    <t>Jakubauskas</t>
  </si>
  <si>
    <t>Pijus</t>
  </si>
  <si>
    <t>Ugenskaitė</t>
  </si>
  <si>
    <t>Perkūnas</t>
  </si>
  <si>
    <t>Kučinskas</t>
  </si>
  <si>
    <t>Mikėnaitė</t>
  </si>
  <si>
    <t>3000m sp. ėjimas</t>
  </si>
  <si>
    <t>5000m sp. ėjimas</t>
  </si>
  <si>
    <t>Kėdainių SC</t>
  </si>
  <si>
    <t>Dorotėja</t>
  </si>
  <si>
    <t>Jazgevičiūtė</t>
  </si>
  <si>
    <t>Įsp.</t>
  </si>
  <si>
    <t>2026 m. sausio 21-22 d.</t>
  </si>
  <si>
    <t>Indrė Gricevičienė</t>
  </si>
  <si>
    <t>Prezidento V.Adamkaus LA maniežas</t>
  </si>
  <si>
    <t>A.Baranauskienė</t>
  </si>
  <si>
    <t>Lilija</t>
  </si>
  <si>
    <t>Karpavičiūtė</t>
  </si>
  <si>
    <t>Timotiejus</t>
  </si>
  <si>
    <t>Pehk-Ivaščenko</t>
  </si>
  <si>
    <t>Paužaitė</t>
  </si>
  <si>
    <t>Steponavičiūtė</t>
  </si>
  <si>
    <t>Šmitas</t>
  </si>
  <si>
    <t>R.Kaselis</t>
  </si>
  <si>
    <t>Izabelė</t>
  </si>
  <si>
    <t>Žemaitytė</t>
  </si>
  <si>
    <t>Vladimiras</t>
  </si>
  <si>
    <t>Belovas</t>
  </si>
  <si>
    <t>Andrėja</t>
  </si>
  <si>
    <t>Auškalnytė</t>
  </si>
  <si>
    <t>Kubiliūtė</t>
  </si>
  <si>
    <t>Norkutė</t>
  </si>
  <si>
    <t>Jackūnaitė</t>
  </si>
  <si>
    <t>Žemyna</t>
  </si>
  <si>
    <t>Žalandauskaitė</t>
  </si>
  <si>
    <t>Vaiva</t>
  </si>
  <si>
    <t>Rakevičiūtė</t>
  </si>
  <si>
    <t>Sajūtė</t>
  </si>
  <si>
    <t>Mačiulytė</t>
  </si>
  <si>
    <t>Durneikaitė</t>
  </si>
  <si>
    <t>Jurkonis</t>
  </si>
  <si>
    <t>Saulena</t>
  </si>
  <si>
    <t>Pakuckaitė</t>
  </si>
  <si>
    <t>Balašaitė</t>
  </si>
  <si>
    <t>M.Vadeikis, R.Sadzevičienė</t>
  </si>
  <si>
    <t>Morkevičiūtė</t>
  </si>
  <si>
    <t>Ziminskaitė</t>
  </si>
  <si>
    <t>Diana</t>
  </si>
  <si>
    <t>Stynavska</t>
  </si>
  <si>
    <t>Vladyslava</t>
  </si>
  <si>
    <t>Olefir</t>
  </si>
  <si>
    <t>Mariana</t>
  </si>
  <si>
    <t>Horobets</t>
  </si>
  <si>
    <t>Mindaugas</t>
  </si>
  <si>
    <t>Bagdonavičius</t>
  </si>
  <si>
    <t>V.Komisaraitis</t>
  </si>
  <si>
    <t>Grėtė</t>
  </si>
  <si>
    <t>Vilkaitė</t>
  </si>
  <si>
    <t>Agota</t>
  </si>
  <si>
    <t>Nerilė</t>
  </si>
  <si>
    <t>Ašmonaitė</t>
  </si>
  <si>
    <t>Adrijus</t>
  </si>
  <si>
    <t>Kiršanskas</t>
  </si>
  <si>
    <t>Nedas</t>
  </si>
  <si>
    <t>Goštautas</t>
  </si>
  <si>
    <t>Žygas</t>
  </si>
  <si>
    <t>Tėja</t>
  </si>
  <si>
    <t>Paulauskaitė</t>
  </si>
  <si>
    <t>Milašauskas</t>
  </si>
  <si>
    <t>R. Bindokienė</t>
  </si>
  <si>
    <t>Kauno r. SC</t>
  </si>
  <si>
    <t>R. Bindokienėį</t>
  </si>
  <si>
    <t>Paulikaitė</t>
  </si>
  <si>
    <t>Adas</t>
  </si>
  <si>
    <t>Jaras</t>
  </si>
  <si>
    <t>Kauno r.SC</t>
  </si>
  <si>
    <t>Karilė</t>
  </si>
  <si>
    <t>Petrauskaitė</t>
  </si>
  <si>
    <t>Jokimaitytė</t>
  </si>
  <si>
    <t>Šivickas</t>
  </si>
  <si>
    <t>A. Skujytė, G. Goštautaitė</t>
  </si>
  <si>
    <t>Julija</t>
  </si>
  <si>
    <t>Nėniūtė</t>
  </si>
  <si>
    <t>A. Skujytė, A. Starkevčius</t>
  </si>
  <si>
    <t>Laurinčikaitė</t>
  </si>
  <si>
    <t>Kisieliūtė</t>
  </si>
  <si>
    <t>Sara</t>
  </si>
  <si>
    <t>Vaitkevičiūtė</t>
  </si>
  <si>
    <t>Agija</t>
  </si>
  <si>
    <t>Petraitytė</t>
  </si>
  <si>
    <t>Vaičiūnaitė</t>
  </si>
  <si>
    <t>Mikšėnaitė</t>
  </si>
  <si>
    <t>I. Kondratavičiūtė</t>
  </si>
  <si>
    <t>Inesa</t>
  </si>
  <si>
    <t>Tamulevičiūtė</t>
  </si>
  <si>
    <t>Augonytė</t>
  </si>
  <si>
    <t>Vincaitytė</t>
  </si>
  <si>
    <t>Mintautė</t>
  </si>
  <si>
    <t>Kernazickaitė</t>
  </si>
  <si>
    <t>Giedraitytė</t>
  </si>
  <si>
    <t>R.Kančys, I.Juodeškienė</t>
  </si>
  <si>
    <t>Vainikonis</t>
  </si>
  <si>
    <t>Baltbarzdytė</t>
  </si>
  <si>
    <t>Kostas</t>
  </si>
  <si>
    <t>Kubilius</t>
  </si>
  <si>
    <t>Oržekauskaitė</t>
  </si>
  <si>
    <t>Krėpštaitė</t>
  </si>
  <si>
    <t>Antanavičiūtė</t>
  </si>
  <si>
    <t>German</t>
  </si>
  <si>
    <t>Družinin</t>
  </si>
  <si>
    <t>Juškys</t>
  </si>
  <si>
    <t>Melani</t>
  </si>
  <si>
    <t>Servaitė</t>
  </si>
  <si>
    <t>Maurukas</t>
  </si>
  <si>
    <t>Kulbokaitė</t>
  </si>
  <si>
    <t>Dovydė</t>
  </si>
  <si>
    <t>Nemunas</t>
  </si>
  <si>
    <t>Šlekytė</t>
  </si>
  <si>
    <t>Jaramčiukas</t>
  </si>
  <si>
    <t>Geležius</t>
  </si>
  <si>
    <t>Armandas</t>
  </si>
  <si>
    <t>Šulcas</t>
  </si>
  <si>
    <t>Erdvilas</t>
  </si>
  <si>
    <t>Padervinskis</t>
  </si>
  <si>
    <t>Einaras</t>
  </si>
  <si>
    <t>Jasiūnas</t>
  </si>
  <si>
    <t>Simonas Lukas</t>
  </si>
  <si>
    <t>Voerman</t>
  </si>
  <si>
    <t>Beleišis</t>
  </si>
  <si>
    <t>Aidas</t>
  </si>
  <si>
    <t>Danyla</t>
  </si>
  <si>
    <t>Ne</t>
  </si>
  <si>
    <t>Lozanikovaitė</t>
  </si>
  <si>
    <t>Stankevičiūtė</t>
  </si>
  <si>
    <t>Auškalnis</t>
  </si>
  <si>
    <t>Jeronimas</t>
  </si>
  <si>
    <t>Zokas</t>
  </si>
  <si>
    <t>Šipailaitė</t>
  </si>
  <si>
    <t>Simanaitytė</t>
  </si>
  <si>
    <t>Julius</t>
  </si>
  <si>
    <t>Aukštikalnis</t>
  </si>
  <si>
    <t>Panevėžio SC</t>
  </si>
  <si>
    <t>Dagys</t>
  </si>
  <si>
    <t>Selina</t>
  </si>
  <si>
    <t>Mikulskytė</t>
  </si>
  <si>
    <t>Ivanovas</t>
  </si>
  <si>
    <t>Valavičiūtė</t>
  </si>
  <si>
    <t>Gumbinas</t>
  </si>
  <si>
    <t>B. Šaučiūnaitė</t>
  </si>
  <si>
    <t>Laivytė</t>
  </si>
  <si>
    <t>Meda</t>
  </si>
  <si>
    <t>Koženiauskaitė</t>
  </si>
  <si>
    <t>Pavlijutė</t>
  </si>
  <si>
    <t>Tolevaišaitė</t>
  </si>
  <si>
    <t>V./Lebeckienė</t>
  </si>
  <si>
    <t>Ugnius</t>
  </si>
  <si>
    <t>Janušauskas</t>
  </si>
  <si>
    <t>R. Smilgys</t>
  </si>
  <si>
    <t>Bartusevičius</t>
  </si>
  <si>
    <t>V. Barvičiūtė</t>
  </si>
  <si>
    <t>Šteinaitė</t>
  </si>
  <si>
    <t>Janevičius</t>
  </si>
  <si>
    <t>R. Sargūno s.g.</t>
  </si>
  <si>
    <t>Vaičekauskas</t>
  </si>
  <si>
    <t>R.Jakubauskas, R.Smilgys</t>
  </si>
  <si>
    <t>Lemis</t>
  </si>
  <si>
    <t>Žentelytė</t>
  </si>
  <si>
    <t>Margevičiūtė</t>
  </si>
  <si>
    <t>Mulevičius</t>
  </si>
  <si>
    <t>G. Krivickas</t>
  </si>
  <si>
    <t>Janušauskaitė</t>
  </si>
  <si>
    <t>Dovilė</t>
  </si>
  <si>
    <t>Vetlovaitė</t>
  </si>
  <si>
    <t>Garška</t>
  </si>
  <si>
    <t>Beraitė</t>
  </si>
  <si>
    <t>Gabrielius</t>
  </si>
  <si>
    <t>Stulpinas</t>
  </si>
  <si>
    <t>Augūnaitė</t>
  </si>
  <si>
    <t>Dieninytė</t>
  </si>
  <si>
    <t>Kamarauskaitė</t>
  </si>
  <si>
    <t>Valiukevičiūtė</t>
  </si>
  <si>
    <t>Simonavičiūtė</t>
  </si>
  <si>
    <t>Petkus</t>
  </si>
  <si>
    <t>P.Bieliūnas</t>
  </si>
  <si>
    <t>Astijus</t>
  </si>
  <si>
    <t>Peknerius</t>
  </si>
  <si>
    <t>Danielė</t>
  </si>
  <si>
    <t>Revuckaitė</t>
  </si>
  <si>
    <t>Prienai</t>
  </si>
  <si>
    <t>Prienų SC</t>
  </si>
  <si>
    <t>K. Kuzmickienė</t>
  </si>
  <si>
    <t>Sofija Kotryna</t>
  </si>
  <si>
    <t>Juškevičiūtė</t>
  </si>
  <si>
    <t>Gresiūtė</t>
  </si>
  <si>
    <t>Agniya</t>
  </si>
  <si>
    <t>Lyavdanskaya</t>
  </si>
  <si>
    <t>Steponkevičiūtė</t>
  </si>
  <si>
    <t>Afanasjevaite</t>
  </si>
  <si>
    <t>Daubaras</t>
  </si>
  <si>
    <t>Darvidaitė</t>
  </si>
  <si>
    <t>Utena</t>
  </si>
  <si>
    <t>Utenos dsc</t>
  </si>
  <si>
    <t>M. Saliamonas</t>
  </si>
  <si>
    <t>Keragalvis</t>
  </si>
  <si>
    <t>Ernestas</t>
  </si>
  <si>
    <t>Utenos</t>
  </si>
  <si>
    <t>Utenos daugiafunkcijos centras</t>
  </si>
  <si>
    <t>J.kirilovienė</t>
  </si>
  <si>
    <t>Katinas</t>
  </si>
  <si>
    <t>Utenos DSC</t>
  </si>
  <si>
    <t>J.Kirilovienė</t>
  </si>
  <si>
    <t>Amelija</t>
  </si>
  <si>
    <t>Baltaduonytė</t>
  </si>
  <si>
    <t>Oskaras</t>
  </si>
  <si>
    <t>Vorotinskas</t>
  </si>
  <si>
    <t>Norvaiša</t>
  </si>
  <si>
    <t>Rudaitis</t>
  </si>
  <si>
    <t>Vilius</t>
  </si>
  <si>
    <t>Litvinas</t>
  </si>
  <si>
    <t>—-</t>
  </si>
  <si>
    <t>R.Kančys</t>
  </si>
  <si>
    <t>Žasetytė</t>
  </si>
  <si>
    <t>—</t>
  </si>
  <si>
    <t>Kazlauskas bk</t>
  </si>
  <si>
    <t>Volskytė bk</t>
  </si>
  <si>
    <t>Kripcevičiūtė</t>
  </si>
  <si>
    <t>Medišauskas</t>
  </si>
  <si>
    <t>Glorija Ana</t>
  </si>
  <si>
    <t>Juraitė</t>
  </si>
  <si>
    <t>bk</t>
  </si>
  <si>
    <t>Ralickaitė</t>
  </si>
  <si>
    <t>Kate</t>
  </si>
  <si>
    <t>Birzniece</t>
  </si>
  <si>
    <t>LAT</t>
  </si>
  <si>
    <t>TeamGoTime</t>
  </si>
  <si>
    <t>U.Jocis</t>
  </si>
  <si>
    <t>Vieta</t>
  </si>
  <si>
    <t xml:space="preserve">Vincentas </t>
  </si>
  <si>
    <t>Radzevičius</t>
  </si>
  <si>
    <t>b.k.</t>
  </si>
  <si>
    <t>DNS</t>
  </si>
  <si>
    <t>,3,17</t>
  </si>
  <si>
    <t>DQ</t>
  </si>
  <si>
    <t>Finalas</t>
  </si>
  <si>
    <t>Rez.f</t>
  </si>
  <si>
    <t>x</t>
  </si>
  <si>
    <t>x0</t>
  </si>
  <si>
    <t>xxx</t>
  </si>
  <si>
    <t>xx0</t>
  </si>
  <si>
    <t>NM</t>
  </si>
  <si>
    <t>r</t>
  </si>
  <si>
    <t>R.l</t>
  </si>
  <si>
    <t>Viera</t>
  </si>
  <si>
    <t>Volskytė</t>
  </si>
  <si>
    <t>Kazlauskas</t>
  </si>
  <si>
    <t>I A</t>
  </si>
  <si>
    <t>III A</t>
  </si>
  <si>
    <t>I JA</t>
  </si>
  <si>
    <t>II JA</t>
  </si>
  <si>
    <t>III JA</t>
  </si>
  <si>
    <t>II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</si>
</sst>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m:ss.00"/>
    <numFmt numFmtId="166" formatCode="mm:ss.00"/>
    <numFmt numFmtId="167" formatCode="#.00;&quot;&quot;;&quot;&quot;"/>
    <numFmt numFmtId="168" formatCode="0.000"/>
  </numFmts>
  <fonts count="37">
    <font>
      <sz val="10"/>
      <color rgb="FF000000"/>
      <name val="Calibri"/>
      <scheme val="minor"/>
    </font>
    <font>
      <b/>
      <sz val="10"/>
      <color theme="1"/>
      <name val="Times New Roman"/>
      <family val="1"/>
    </font>
    <font>
      <b/>
      <sz val="10"/>
      <color rgb="FF7030A0"/>
      <name val="Times New Roman"/>
      <family val="1"/>
    </font>
    <font>
      <sz val="10"/>
      <color theme="1"/>
      <name val="Times New Roman"/>
      <family val="1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&quot;Times New Roman&quot;"/>
    </font>
    <font>
      <sz val="10"/>
      <color theme="1"/>
      <name val="Arial"/>
      <family val="2"/>
    </font>
    <font>
      <sz val="10"/>
      <color theme="1"/>
      <name val="&quot;Times New Roman&quot;"/>
    </font>
    <font>
      <b/>
      <sz val="10"/>
      <color theme="1"/>
      <name val="Arial"/>
      <family val="2"/>
    </font>
    <font>
      <sz val="7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6"/>
      <name val="Times New Roman"/>
      <family val="1"/>
    </font>
    <font>
      <sz val="12"/>
      <color indexed="1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name val="Arial"/>
      <family val="2"/>
      <charset val="186"/>
    </font>
    <font>
      <sz val="10"/>
      <name val="Times New Roman"/>
      <family val="1"/>
    </font>
    <font>
      <b/>
      <sz val="9"/>
      <color theme="1"/>
      <name val="Times New Roman"/>
      <family val="1"/>
    </font>
    <font>
      <sz val="6"/>
      <color theme="1"/>
      <name val="Times New Roman"/>
      <family val="1"/>
    </font>
    <font>
      <b/>
      <sz val="8"/>
      <color theme="1"/>
      <name val="Arial"/>
      <family val="2"/>
    </font>
    <font>
      <sz val="11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&quot;Times New Roman&quot;"/>
      <charset val="186"/>
    </font>
    <font>
      <b/>
      <sz val="10"/>
      <color theme="1"/>
      <name val="&quot;Times New Roman&quot;"/>
      <charset val="186"/>
    </font>
    <font>
      <sz val="6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D9E1F2"/>
        <bgColor rgb="FFD9E1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1" fillId="0" borderId="12"/>
    <xf numFmtId="0" fontId="20" fillId="0" borderId="12"/>
    <xf numFmtId="0" fontId="20" fillId="0" borderId="12"/>
    <xf numFmtId="0" fontId="21" fillId="0" borderId="12"/>
    <xf numFmtId="0" fontId="27" fillId="0" borderId="12"/>
    <xf numFmtId="0" fontId="27" fillId="0" borderId="12"/>
  </cellStyleXfs>
  <cellXfs count="16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3" fillId="0" borderId="0" xfId="0" applyFont="1"/>
    <xf numFmtId="0" fontId="1" fillId="0" borderId="0" xfId="0" applyFont="1"/>
    <xf numFmtId="0" fontId="1" fillId="0" borderId="8" xfId="0" applyFont="1" applyBorder="1"/>
    <xf numFmtId="0" fontId="1" fillId="0" borderId="9" xfId="0" applyFont="1" applyBorder="1"/>
    <xf numFmtId="0" fontId="1" fillId="0" borderId="1" xfId="0" applyFont="1" applyBorder="1" applyAlignment="1">
      <alignment horizontal="right"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164" fontId="8" fillId="0" borderId="0" xfId="0" applyNumberFormat="1" applyFont="1" applyAlignment="1">
      <alignment horizontal="left" vertical="center"/>
    </xf>
    <xf numFmtId="164" fontId="3" fillId="0" borderId="0" xfId="0" applyNumberFormat="1" applyFont="1"/>
    <xf numFmtId="2" fontId="9" fillId="0" borderId="4" xfId="0" applyNumberFormat="1" applyFont="1" applyBorder="1" applyAlignment="1">
      <alignment horizontal="center"/>
    </xf>
    <xf numFmtId="2" fontId="9" fillId="0" borderId="7" xfId="0" applyNumberFormat="1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3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2" fillId="0" borderId="13" xfId="0" applyFont="1" applyBorder="1"/>
    <xf numFmtId="2" fontId="12" fillId="0" borderId="4" xfId="0" applyNumberFormat="1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" fillId="0" borderId="6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center" vertical="center"/>
    </xf>
    <xf numFmtId="0" fontId="10" fillId="2" borderId="14" xfId="0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49" fontId="1" fillId="0" borderId="0" xfId="0" applyNumberFormat="1" applyFont="1"/>
    <xf numFmtId="2" fontId="1" fillId="0" borderId="7" xfId="0" applyNumberFormat="1" applyFont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8" fillId="0" borderId="12" xfId="0" applyFont="1" applyBorder="1" applyAlignment="1">
      <alignment wrapText="1"/>
    </xf>
    <xf numFmtId="14" fontId="18" fillId="0" borderId="12" xfId="0" applyNumberFormat="1" applyFont="1" applyBorder="1" applyAlignment="1">
      <alignment horizontal="right" wrapText="1"/>
    </xf>
    <xf numFmtId="0" fontId="14" fillId="0" borderId="12" xfId="0" applyFont="1" applyBorder="1" applyAlignment="1">
      <alignment horizontal="center" vertical="center"/>
    </xf>
    <xf numFmtId="0" fontId="19" fillId="0" borderId="0" xfId="0" applyFont="1"/>
    <xf numFmtId="0" fontId="3" fillId="0" borderId="14" xfId="0" applyFont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49" fontId="22" fillId="0" borderId="12" xfId="1" applyNumberFormat="1" applyFont="1" applyAlignment="1">
      <alignment horizontal="center"/>
    </xf>
    <xf numFmtId="0" fontId="21" fillId="0" borderId="12" xfId="1"/>
    <xf numFmtId="49" fontId="22" fillId="0" borderId="12" xfId="1" applyNumberFormat="1" applyFont="1"/>
    <xf numFmtId="49" fontId="22" fillId="0" borderId="12" xfId="1" applyNumberFormat="1" applyFont="1" applyAlignment="1">
      <alignment horizontal="right"/>
    </xf>
    <xf numFmtId="49" fontId="22" fillId="0" borderId="27" xfId="1" applyNumberFormat="1" applyFont="1" applyBorder="1" applyAlignment="1">
      <alignment horizontal="center"/>
    </xf>
    <xf numFmtId="49" fontId="23" fillId="0" borderId="27" xfId="1" applyNumberFormat="1" applyFont="1" applyBorder="1" applyAlignment="1">
      <alignment horizontal="left"/>
    </xf>
    <xf numFmtId="49" fontId="22" fillId="0" borderId="27" xfId="1" applyNumberFormat="1" applyFont="1" applyBorder="1" applyAlignment="1">
      <alignment horizontal="left"/>
    </xf>
    <xf numFmtId="49" fontId="24" fillId="0" borderId="12" xfId="1" applyNumberFormat="1" applyFont="1"/>
    <xf numFmtId="49" fontId="22" fillId="0" borderId="12" xfId="1" applyNumberFormat="1" applyFont="1" applyAlignment="1">
      <alignment horizontal="left"/>
    </xf>
    <xf numFmtId="165" fontId="15" fillId="0" borderId="4" xfId="0" applyNumberFormat="1" applyFont="1" applyBorder="1" applyAlignment="1">
      <alignment horizontal="center"/>
    </xf>
    <xf numFmtId="165" fontId="14" fillId="0" borderId="7" xfId="0" applyNumberFormat="1" applyFont="1" applyBorder="1" applyAlignment="1">
      <alignment horizontal="center" vertical="center"/>
    </xf>
    <xf numFmtId="165" fontId="14" fillId="0" borderId="4" xfId="0" applyNumberFormat="1" applyFont="1" applyBorder="1" applyAlignment="1">
      <alignment horizontal="center" vertical="center"/>
    </xf>
    <xf numFmtId="166" fontId="14" fillId="0" borderId="7" xfId="0" applyNumberFormat="1" applyFont="1" applyBorder="1" applyAlignment="1">
      <alignment horizontal="center" vertical="center"/>
    </xf>
    <xf numFmtId="0" fontId="4" fillId="0" borderId="12" xfId="3" applyFont="1"/>
    <xf numFmtId="0" fontId="5" fillId="0" borderId="12" xfId="3" applyFont="1" applyAlignment="1">
      <alignment horizontal="left" vertical="center"/>
    </xf>
    <xf numFmtId="0" fontId="3" fillId="0" borderId="12" xfId="3" applyFont="1"/>
    <xf numFmtId="0" fontId="20" fillId="0" borderId="12" xfId="3"/>
    <xf numFmtId="164" fontId="3" fillId="0" borderId="12" xfId="3" applyNumberFormat="1" applyFont="1" applyAlignment="1">
      <alignment horizontal="right" vertical="center"/>
    </xf>
    <xf numFmtId="0" fontId="10" fillId="0" borderId="12" xfId="3" applyFont="1" applyAlignment="1">
      <alignment horizontal="center" vertical="center"/>
    </xf>
    <xf numFmtId="0" fontId="3" fillId="0" borderId="12" xfId="3" applyFont="1" applyAlignment="1">
      <alignment horizontal="right" vertical="center"/>
    </xf>
    <xf numFmtId="0" fontId="1" fillId="0" borderId="12" xfId="3" applyFont="1" applyAlignment="1">
      <alignment horizontal="left" vertical="center"/>
    </xf>
    <xf numFmtId="164" fontId="3" fillId="0" borderId="12" xfId="3" applyNumberFormat="1" applyFont="1" applyAlignment="1">
      <alignment horizontal="center" vertical="center"/>
    </xf>
    <xf numFmtId="0" fontId="3" fillId="0" borderId="12" xfId="3" applyFont="1" applyAlignment="1">
      <alignment horizontal="left" vertical="center"/>
    </xf>
    <xf numFmtId="2" fontId="3" fillId="0" borderId="12" xfId="3" applyNumberFormat="1" applyFont="1" applyAlignment="1">
      <alignment horizontal="center" vertical="center"/>
    </xf>
    <xf numFmtId="1" fontId="3" fillId="0" borderId="12" xfId="3" applyNumberFormat="1" applyFont="1" applyAlignment="1">
      <alignment horizontal="center" vertical="center"/>
    </xf>
    <xf numFmtId="2" fontId="12" fillId="0" borderId="12" xfId="3" applyNumberFormat="1" applyFont="1" applyAlignment="1">
      <alignment horizontal="center" vertical="center"/>
    </xf>
    <xf numFmtId="2" fontId="3" fillId="0" borderId="12" xfId="3" applyNumberFormat="1" applyFont="1" applyAlignment="1">
      <alignment horizontal="center"/>
    </xf>
    <xf numFmtId="0" fontId="1" fillId="0" borderId="12" xfId="3" applyFont="1"/>
    <xf numFmtId="0" fontId="1" fillId="0" borderId="19" xfId="3" applyFont="1" applyBorder="1" applyAlignment="1">
      <alignment horizontal="center"/>
    </xf>
    <xf numFmtId="0" fontId="1" fillId="0" borderId="20" xfId="3" applyFont="1" applyBorder="1" applyAlignment="1">
      <alignment horizontal="right" vertical="center"/>
    </xf>
    <xf numFmtId="0" fontId="1" fillId="0" borderId="21" xfId="3" applyFont="1" applyBorder="1"/>
    <xf numFmtId="0" fontId="1" fillId="0" borderId="22" xfId="3" applyFont="1" applyBorder="1"/>
    <xf numFmtId="0" fontId="12" fillId="0" borderId="22" xfId="3" applyFont="1" applyBorder="1" applyAlignment="1">
      <alignment horizontal="center" vertical="center"/>
    </xf>
    <xf numFmtId="0" fontId="1" fillId="0" borderId="22" xfId="3" applyFont="1" applyBorder="1" applyAlignment="1">
      <alignment horizontal="center" vertical="center"/>
    </xf>
    <xf numFmtId="0" fontId="1" fillId="0" borderId="23" xfId="3" applyFont="1" applyBorder="1"/>
    <xf numFmtId="0" fontId="10" fillId="0" borderId="14" xfId="3" applyFont="1" applyBorder="1" applyAlignment="1">
      <alignment horizontal="center" vertical="center"/>
    </xf>
    <xf numFmtId="2" fontId="3" fillId="0" borderId="14" xfId="3" applyNumberFormat="1" applyFont="1" applyBorder="1" applyAlignment="1">
      <alignment horizontal="center" vertical="center"/>
    </xf>
    <xf numFmtId="1" fontId="3" fillId="0" borderId="14" xfId="3" applyNumberFormat="1" applyFont="1" applyBorder="1" applyAlignment="1">
      <alignment horizontal="center" vertical="center"/>
    </xf>
    <xf numFmtId="2" fontId="3" fillId="2" borderId="14" xfId="3" applyNumberFormat="1" applyFont="1" applyFill="1" applyBorder="1" applyAlignment="1">
      <alignment horizontal="center"/>
    </xf>
    <xf numFmtId="0" fontId="10" fillId="0" borderId="4" xfId="3" applyFont="1" applyBorder="1" applyAlignment="1">
      <alignment horizontal="center" vertical="center"/>
    </xf>
    <xf numFmtId="2" fontId="3" fillId="0" borderId="4" xfId="3" applyNumberFormat="1" applyFont="1" applyBorder="1" applyAlignment="1">
      <alignment horizontal="center" vertical="center"/>
    </xf>
    <xf numFmtId="1" fontId="3" fillId="0" borderId="4" xfId="3" applyNumberFormat="1" applyFont="1" applyBorder="1" applyAlignment="1">
      <alignment horizontal="center" vertical="center"/>
    </xf>
    <xf numFmtId="14" fontId="3" fillId="0" borderId="12" xfId="3" applyNumberFormat="1" applyFont="1" applyAlignment="1">
      <alignment horizontal="center" vertical="center"/>
    </xf>
    <xf numFmtId="2" fontId="17" fillId="0" borderId="12" xfId="3" applyNumberFormat="1" applyFont="1" applyAlignment="1">
      <alignment horizontal="center" vertical="center"/>
    </xf>
    <xf numFmtId="0" fontId="10" fillId="0" borderId="12" xfId="3" applyFont="1"/>
    <xf numFmtId="2" fontId="12" fillId="0" borderId="22" xfId="3" applyNumberFormat="1" applyFont="1" applyBorder="1" applyAlignment="1">
      <alignment horizontal="center" vertical="center"/>
    </xf>
    <xf numFmtId="2" fontId="11" fillId="0" borderId="11" xfId="3" applyNumberFormat="1" applyFont="1" applyBorder="1" applyAlignment="1">
      <alignment horizontal="center"/>
    </xf>
    <xf numFmtId="0" fontId="16" fillId="0" borderId="12" xfId="3" applyFont="1"/>
    <xf numFmtId="0" fontId="26" fillId="0" borderId="31" xfId="3" applyFont="1" applyBorder="1" applyAlignment="1">
      <alignment horizontal="center" vertical="center" wrapText="1"/>
    </xf>
    <xf numFmtId="0" fontId="26" fillId="0" borderId="32" xfId="3" applyFont="1" applyBorder="1" applyAlignment="1">
      <alignment horizontal="center" vertical="center" wrapText="1"/>
    </xf>
    <xf numFmtId="0" fontId="3" fillId="0" borderId="14" xfId="3" applyFont="1" applyBorder="1" applyAlignment="1">
      <alignment horizontal="center" vertical="center"/>
    </xf>
    <xf numFmtId="0" fontId="3" fillId="0" borderId="14" xfId="3" applyFont="1" applyBorder="1" applyAlignment="1">
      <alignment horizontal="left"/>
    </xf>
    <xf numFmtId="2" fontId="1" fillId="0" borderId="11" xfId="3" applyNumberFormat="1" applyFont="1" applyBorder="1" applyAlignment="1">
      <alignment horizontal="center" vertical="center"/>
    </xf>
    <xf numFmtId="2" fontId="3" fillId="2" borderId="14" xfId="3" applyNumberFormat="1" applyFont="1" applyFill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2" fontId="1" fillId="0" borderId="6" xfId="3" applyNumberFormat="1" applyFont="1" applyBorder="1" applyAlignment="1">
      <alignment horizontal="center" vertical="center"/>
    </xf>
    <xf numFmtId="0" fontId="8" fillId="0" borderId="12" xfId="3" applyFont="1" applyAlignment="1">
      <alignment horizontal="left" vertical="center"/>
    </xf>
    <xf numFmtId="49" fontId="1" fillId="0" borderId="12" xfId="3" applyNumberFormat="1" applyFont="1"/>
    <xf numFmtId="0" fontId="10" fillId="0" borderId="12" xfId="0" applyFont="1" applyBorder="1" applyAlignment="1">
      <alignment horizontal="center"/>
    </xf>
    <xf numFmtId="0" fontId="29" fillId="0" borderId="0" xfId="0" applyFont="1" applyAlignment="1">
      <alignment horizontal="left" vertical="center"/>
    </xf>
    <xf numFmtId="0" fontId="3" fillId="0" borderId="12" xfId="3" applyFont="1" applyAlignment="1">
      <alignment horizontal="center"/>
    </xf>
    <xf numFmtId="1" fontId="1" fillId="0" borderId="22" xfId="3" applyNumberFormat="1" applyFont="1" applyBorder="1" applyAlignment="1">
      <alignment horizontal="center" vertical="center"/>
    </xf>
    <xf numFmtId="2" fontId="1" fillId="0" borderId="14" xfId="3" applyNumberFormat="1" applyFont="1" applyBorder="1" applyAlignment="1">
      <alignment horizontal="center" vertical="center"/>
    </xf>
    <xf numFmtId="0" fontId="3" fillId="0" borderId="14" xfId="3" applyFont="1" applyBorder="1" applyAlignment="1">
      <alignment horizontal="center"/>
    </xf>
    <xf numFmtId="0" fontId="7" fillId="0" borderId="4" xfId="0" applyFont="1" applyBorder="1" applyAlignment="1">
      <alignment horizontal="left" vertical="center"/>
    </xf>
    <xf numFmtId="0" fontId="30" fillId="0" borderId="4" xfId="0" applyFont="1" applyBorder="1" applyAlignment="1">
      <alignment horizontal="left" vertical="center"/>
    </xf>
    <xf numFmtId="2" fontId="9" fillId="0" borderId="14" xfId="0" applyNumberFormat="1" applyFont="1" applyBorder="1" applyAlignment="1">
      <alignment horizontal="center"/>
    </xf>
    <xf numFmtId="0" fontId="31" fillId="0" borderId="22" xfId="3" applyFont="1" applyBorder="1" applyAlignment="1">
      <alignment horizontal="center" vertical="center"/>
    </xf>
    <xf numFmtId="167" fontId="12" fillId="0" borderId="14" xfId="3" applyNumberFormat="1" applyFont="1" applyBorder="1" applyAlignment="1">
      <alignment horizontal="center" vertical="center"/>
    </xf>
    <xf numFmtId="0" fontId="6" fillId="0" borderId="22" xfId="3" applyFont="1" applyBorder="1" applyAlignment="1">
      <alignment horizontal="center" vertical="center"/>
    </xf>
    <xf numFmtId="167" fontId="12" fillId="0" borderId="11" xfId="3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3" fillId="4" borderId="5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left" vertical="center"/>
    </xf>
    <xf numFmtId="49" fontId="28" fillId="0" borderId="12" xfId="1" applyNumberFormat="1" applyFont="1" applyAlignment="1">
      <alignment horizontal="left"/>
    </xf>
    <xf numFmtId="0" fontId="1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164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68" fontId="7" fillId="0" borderId="4" xfId="0" applyNumberFormat="1" applyFont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0" fontId="32" fillId="0" borderId="0" xfId="0" applyFont="1"/>
    <xf numFmtId="0" fontId="14" fillId="0" borderId="3" xfId="0" applyFont="1" applyBorder="1" applyAlignment="1">
      <alignment horizontal="center" vertical="center"/>
    </xf>
    <xf numFmtId="2" fontId="14" fillId="0" borderId="4" xfId="0" applyNumberFormat="1" applyFont="1" applyBorder="1" applyAlignment="1">
      <alignment horizontal="center"/>
    </xf>
    <xf numFmtId="0" fontId="14" fillId="0" borderId="0" xfId="0" applyFont="1" applyAlignment="1">
      <alignment horizontal="left" vertical="center"/>
    </xf>
    <xf numFmtId="0" fontId="33" fillId="0" borderId="0" xfId="0" applyFont="1"/>
    <xf numFmtId="2" fontId="34" fillId="0" borderId="14" xfId="0" applyNumberFormat="1" applyFont="1" applyBorder="1" applyAlignment="1">
      <alignment horizontal="center"/>
    </xf>
    <xf numFmtId="2" fontId="34" fillId="0" borderId="11" xfId="0" applyNumberFormat="1" applyFont="1" applyBorder="1" applyAlignment="1">
      <alignment horizontal="center"/>
    </xf>
    <xf numFmtId="167" fontId="35" fillId="0" borderId="11" xfId="3" applyNumberFormat="1" applyFont="1" applyBorder="1" applyAlignment="1">
      <alignment horizontal="center"/>
    </xf>
    <xf numFmtId="2" fontId="34" fillId="3" borderId="11" xfId="0" applyNumberFormat="1" applyFont="1" applyFill="1" applyBorder="1" applyAlignment="1">
      <alignment horizontal="center"/>
    </xf>
    <xf numFmtId="1" fontId="34" fillId="0" borderId="11" xfId="0" applyNumberFormat="1" applyFont="1" applyBorder="1" applyAlignment="1">
      <alignment horizontal="center"/>
    </xf>
    <xf numFmtId="1" fontId="11" fillId="0" borderId="11" xfId="3" applyNumberFormat="1" applyFont="1" applyBorder="1" applyAlignment="1">
      <alignment horizontal="center"/>
    </xf>
    <xf numFmtId="0" fontId="20" fillId="0" borderId="33" xfId="3" applyBorder="1" applyAlignment="1">
      <alignment horizontal="center" vertical="center" wrapText="1"/>
    </xf>
    <xf numFmtId="0" fontId="25" fillId="0" borderId="33" xfId="3" applyFont="1" applyBorder="1" applyAlignment="1">
      <alignment horizontal="center" vertical="center" wrapText="1"/>
    </xf>
    <xf numFmtId="0" fontId="25" fillId="0" borderId="30" xfId="3" applyFont="1" applyBorder="1" applyAlignment="1">
      <alignment horizontal="center" vertical="center" wrapText="1"/>
    </xf>
    <xf numFmtId="0" fontId="20" fillId="0" borderId="30" xfId="3" applyBorder="1" applyAlignment="1">
      <alignment horizontal="center" vertical="center" wrapText="1"/>
    </xf>
    <xf numFmtId="2" fontId="12" fillId="0" borderId="12" xfId="0" applyNumberFormat="1" applyFont="1" applyBorder="1" applyAlignment="1">
      <alignment horizontal="center" vertical="center"/>
    </xf>
    <xf numFmtId="168" fontId="7" fillId="0" borderId="14" xfId="0" applyNumberFormat="1" applyFont="1" applyBorder="1" applyAlignment="1">
      <alignment horizontal="center"/>
    </xf>
    <xf numFmtId="165" fontId="14" fillId="5" borderId="4" xfId="0" applyNumberFormat="1" applyFont="1" applyFill="1" applyBorder="1" applyAlignment="1">
      <alignment horizontal="center" vertical="center"/>
    </xf>
    <xf numFmtId="0" fontId="30" fillId="0" borderId="0" xfId="0" applyFont="1"/>
    <xf numFmtId="0" fontId="36" fillId="0" borderId="0" xfId="0" applyFont="1"/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65" fontId="14" fillId="0" borderId="28" xfId="0" applyNumberFormat="1" applyFont="1" applyBorder="1" applyAlignment="1">
      <alignment horizontal="center" vertical="center"/>
    </xf>
    <xf numFmtId="165" fontId="14" fillId="0" borderId="29" xfId="0" applyNumberFormat="1" applyFont="1" applyBorder="1" applyAlignment="1">
      <alignment horizontal="center" vertical="center"/>
    </xf>
    <xf numFmtId="165" fontId="14" fillId="0" borderId="14" xfId="0" applyNumberFormat="1" applyFont="1" applyBorder="1" applyAlignment="1">
      <alignment horizontal="center" vertical="center"/>
    </xf>
    <xf numFmtId="0" fontId="3" fillId="0" borderId="24" xfId="3" applyFont="1" applyBorder="1" applyAlignment="1">
      <alignment horizontal="center"/>
    </xf>
    <xf numFmtId="0" fontId="3" fillId="0" borderId="25" xfId="3" applyFont="1" applyBorder="1" applyAlignment="1">
      <alignment horizontal="center"/>
    </xf>
    <xf numFmtId="0" fontId="3" fillId="0" borderId="26" xfId="3" applyFont="1" applyBorder="1" applyAlignment="1">
      <alignment horizontal="center"/>
    </xf>
    <xf numFmtId="0" fontId="3" fillId="0" borderId="16" xfId="3" applyFont="1" applyBorder="1" applyAlignment="1">
      <alignment horizontal="center"/>
    </xf>
    <xf numFmtId="0" fontId="3" fillId="0" borderId="17" xfId="3" applyFont="1" applyBorder="1" applyAlignment="1">
      <alignment horizontal="center"/>
    </xf>
    <xf numFmtId="0" fontId="3" fillId="0" borderId="18" xfId="3" applyFont="1" applyBorder="1" applyAlignment="1">
      <alignment horizontal="center"/>
    </xf>
  </cellXfs>
  <cellStyles count="7">
    <cellStyle name="Įprastas 2 3" xfId="4" xr:uid="{00000000-0005-0000-0000-000000000000}"/>
    <cellStyle name="Įprastas 4" xfId="2" xr:uid="{00000000-0005-0000-0000-000001000000}"/>
    <cellStyle name="Normal" xfId="0" builtinId="0"/>
    <cellStyle name="Normal 10" xfId="1" xr:uid="{00000000-0005-0000-0000-000003000000}"/>
    <cellStyle name="Normal 10 8 3" xfId="5" xr:uid="{00000000-0005-0000-0000-000004000000}"/>
    <cellStyle name="Normal 10 9" xfId="6" xr:uid="{00000000-0005-0000-0000-000005000000}"/>
    <cellStyle name="Normal 2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209550</xdr:colOff>
      <xdr:row>1</xdr:row>
      <xdr:rowOff>88900</xdr:rowOff>
    </xdr:from>
    <xdr:to>
      <xdr:col>3</xdr:col>
      <xdr:colOff>361950</xdr:colOff>
      <xdr:row>8</xdr:row>
      <xdr:rowOff>146050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550" y="28575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</xdr:colOff>
      <xdr:row>0</xdr:row>
      <xdr:rowOff>66675</xdr:rowOff>
    </xdr:from>
    <xdr:to>
      <xdr:col>9</xdr:col>
      <xdr:colOff>365760</xdr:colOff>
      <xdr:row>3</xdr:row>
      <xdr:rowOff>129835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0235" y="66675"/>
          <a:ext cx="748665" cy="649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</xdr:colOff>
      <xdr:row>0</xdr:row>
      <xdr:rowOff>66675</xdr:rowOff>
    </xdr:from>
    <xdr:to>
      <xdr:col>9</xdr:col>
      <xdr:colOff>365760</xdr:colOff>
      <xdr:row>3</xdr:row>
      <xdr:rowOff>129835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A7439884-A3CC-41FC-B226-A218FC519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0235" y="66675"/>
          <a:ext cx="748665" cy="649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40005</xdr:colOff>
      <xdr:row>0</xdr:row>
      <xdr:rowOff>0</xdr:rowOff>
    </xdr:from>
    <xdr:to>
      <xdr:col>9</xdr:col>
      <xdr:colOff>333375</xdr:colOff>
      <xdr:row>4</xdr:row>
      <xdr:rowOff>9820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5545" y="0"/>
          <a:ext cx="781050" cy="665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40005</xdr:colOff>
      <xdr:row>0</xdr:row>
      <xdr:rowOff>0</xdr:rowOff>
    </xdr:from>
    <xdr:to>
      <xdr:col>9</xdr:col>
      <xdr:colOff>333375</xdr:colOff>
      <xdr:row>4</xdr:row>
      <xdr:rowOff>9820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E675AAED-3A91-452D-8BCB-227E76D1C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3545" y="0"/>
          <a:ext cx="781050" cy="665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45027</xdr:colOff>
      <xdr:row>0</xdr:row>
      <xdr:rowOff>34637</xdr:rowOff>
    </xdr:from>
    <xdr:to>
      <xdr:col>8</xdr:col>
      <xdr:colOff>291811</xdr:colOff>
      <xdr:row>3</xdr:row>
      <xdr:rowOff>92948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1318" y="34637"/>
          <a:ext cx="752475" cy="640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45027</xdr:colOff>
      <xdr:row>0</xdr:row>
      <xdr:rowOff>34637</xdr:rowOff>
    </xdr:from>
    <xdr:to>
      <xdr:col>8</xdr:col>
      <xdr:colOff>291811</xdr:colOff>
      <xdr:row>3</xdr:row>
      <xdr:rowOff>92948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1A551F61-A774-485B-ABC6-5A9D73FC5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8547" y="34637"/>
          <a:ext cx="749704" cy="637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146538</xdr:colOff>
      <xdr:row>0</xdr:row>
      <xdr:rowOff>51288</xdr:rowOff>
    </xdr:from>
    <xdr:to>
      <xdr:col>8</xdr:col>
      <xdr:colOff>374405</xdr:colOff>
      <xdr:row>3</xdr:row>
      <xdr:rowOff>124413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1538" y="51288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146538</xdr:colOff>
      <xdr:row>0</xdr:row>
      <xdr:rowOff>51288</xdr:rowOff>
    </xdr:from>
    <xdr:to>
      <xdr:col>8</xdr:col>
      <xdr:colOff>374405</xdr:colOff>
      <xdr:row>3</xdr:row>
      <xdr:rowOff>124413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E63569C-BD78-4ACA-9227-91089A23F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4338" y="51288"/>
          <a:ext cx="746027" cy="652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389659</xdr:colOff>
      <xdr:row>0</xdr:row>
      <xdr:rowOff>8660</xdr:rowOff>
    </xdr:from>
    <xdr:to>
      <xdr:col>9</xdr:col>
      <xdr:colOff>439017</xdr:colOff>
      <xdr:row>3</xdr:row>
      <xdr:rowOff>86021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660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389659</xdr:colOff>
      <xdr:row>0</xdr:row>
      <xdr:rowOff>8660</xdr:rowOff>
    </xdr:from>
    <xdr:to>
      <xdr:col>9</xdr:col>
      <xdr:colOff>439017</xdr:colOff>
      <xdr:row>3</xdr:row>
      <xdr:rowOff>86021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8C065C93-4A79-4AEF-9636-D58AC689F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9379" y="8660"/>
          <a:ext cx="758018" cy="656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261937</xdr:colOff>
      <xdr:row>0</xdr:row>
      <xdr:rowOff>0</xdr:rowOff>
    </xdr:from>
    <xdr:to>
      <xdr:col>9</xdr:col>
      <xdr:colOff>312737</xdr:colOff>
      <xdr:row>3</xdr:row>
      <xdr:rowOff>82845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261937</xdr:colOff>
      <xdr:row>0</xdr:row>
      <xdr:rowOff>0</xdr:rowOff>
    </xdr:from>
    <xdr:to>
      <xdr:col>9</xdr:col>
      <xdr:colOff>312737</xdr:colOff>
      <xdr:row>3</xdr:row>
      <xdr:rowOff>82845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986BE93-B901-42FA-9F2D-943F9EC54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" y="0"/>
          <a:ext cx="759460" cy="661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212725</xdr:colOff>
      <xdr:row>0</xdr:row>
      <xdr:rowOff>0</xdr:rowOff>
    </xdr:from>
    <xdr:to>
      <xdr:col>9</xdr:col>
      <xdr:colOff>260350</xdr:colOff>
      <xdr:row>3</xdr:row>
      <xdr:rowOff>82845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2575" y="0"/>
          <a:ext cx="758825" cy="660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212725</xdr:colOff>
      <xdr:row>0</xdr:row>
      <xdr:rowOff>0</xdr:rowOff>
    </xdr:from>
    <xdr:to>
      <xdr:col>9</xdr:col>
      <xdr:colOff>260349</xdr:colOff>
      <xdr:row>3</xdr:row>
      <xdr:rowOff>82845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3CA0DD4-AF26-453E-A9DA-AC4896F6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845" y="0"/>
          <a:ext cx="756285" cy="661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230188</xdr:colOff>
      <xdr:row>0</xdr:row>
      <xdr:rowOff>7937</xdr:rowOff>
    </xdr:from>
    <xdr:to>
      <xdr:col>9</xdr:col>
      <xdr:colOff>324531</xdr:colOff>
      <xdr:row>3</xdr:row>
      <xdr:rowOff>90782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5688" y="7937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230188</xdr:colOff>
      <xdr:row>0</xdr:row>
      <xdr:rowOff>7937</xdr:rowOff>
    </xdr:from>
    <xdr:to>
      <xdr:col>9</xdr:col>
      <xdr:colOff>324532</xdr:colOff>
      <xdr:row>3</xdr:row>
      <xdr:rowOff>90782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24CD6F64-4C43-470B-AD68-0E858A03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4668" y="7937"/>
          <a:ext cx="757283" cy="661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209550</xdr:colOff>
      <xdr:row>0</xdr:row>
      <xdr:rowOff>47625</xdr:rowOff>
    </xdr:from>
    <xdr:to>
      <xdr:col>9</xdr:col>
      <xdr:colOff>268288</xdr:colOff>
      <xdr:row>3</xdr:row>
      <xdr:rowOff>130470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8550" y="47625"/>
          <a:ext cx="750888" cy="660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246063</xdr:colOff>
      <xdr:row>0</xdr:row>
      <xdr:rowOff>87312</xdr:rowOff>
    </xdr:from>
    <xdr:to>
      <xdr:col>9</xdr:col>
      <xdr:colOff>304800</xdr:colOff>
      <xdr:row>4</xdr:row>
      <xdr:rowOff>17757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6751" y="87312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222250</xdr:colOff>
      <xdr:row>0</xdr:row>
      <xdr:rowOff>63500</xdr:rowOff>
    </xdr:from>
    <xdr:to>
      <xdr:col>9</xdr:col>
      <xdr:colOff>280987</xdr:colOff>
      <xdr:row>3</xdr:row>
      <xdr:rowOff>146345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3375" y="63500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</xdr:colOff>
      <xdr:row>0</xdr:row>
      <xdr:rowOff>97155</xdr:rowOff>
    </xdr:from>
    <xdr:to>
      <xdr:col>8</xdr:col>
      <xdr:colOff>327660</xdr:colOff>
      <xdr:row>4</xdr:row>
      <xdr:rowOff>295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8215" y="97155"/>
          <a:ext cx="748665" cy="649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211137</xdr:colOff>
      <xdr:row>0</xdr:row>
      <xdr:rowOff>84137</xdr:rowOff>
    </xdr:from>
    <xdr:to>
      <xdr:col>9</xdr:col>
      <xdr:colOff>173037</xdr:colOff>
      <xdr:row>3</xdr:row>
      <xdr:rowOff>157457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7887" y="84137"/>
          <a:ext cx="742950" cy="6638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996950</xdr:colOff>
      <xdr:row>0</xdr:row>
      <xdr:rowOff>144462</xdr:rowOff>
    </xdr:from>
    <xdr:to>
      <xdr:col>8</xdr:col>
      <xdr:colOff>560387</xdr:colOff>
      <xdr:row>4</xdr:row>
      <xdr:rowOff>74907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1900" y="144462"/>
          <a:ext cx="750887" cy="660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38100</xdr:colOff>
      <xdr:row>0</xdr:row>
      <xdr:rowOff>66675</xdr:rowOff>
    </xdr:from>
    <xdr:to>
      <xdr:col>32</xdr:col>
      <xdr:colOff>333375</xdr:colOff>
      <xdr:row>3</xdr:row>
      <xdr:rowOff>129835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66675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66675</xdr:colOff>
      <xdr:row>0</xdr:row>
      <xdr:rowOff>19050</xdr:rowOff>
    </xdr:from>
    <xdr:to>
      <xdr:col>23</xdr:col>
      <xdr:colOff>361950</xdr:colOff>
      <xdr:row>3</xdr:row>
      <xdr:rowOff>82210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9050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276225</xdr:colOff>
      <xdr:row>0</xdr:row>
      <xdr:rowOff>9525</xdr:rowOff>
    </xdr:from>
    <xdr:to>
      <xdr:col>24</xdr:col>
      <xdr:colOff>438150</xdr:colOff>
      <xdr:row>3</xdr:row>
      <xdr:rowOff>72685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9525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0</xdr:colOff>
      <xdr:row>0</xdr:row>
      <xdr:rowOff>19050</xdr:rowOff>
    </xdr:from>
    <xdr:to>
      <xdr:col>23</xdr:col>
      <xdr:colOff>295275</xdr:colOff>
      <xdr:row>3</xdr:row>
      <xdr:rowOff>82210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19050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38100</xdr:colOff>
      <xdr:row>0</xdr:row>
      <xdr:rowOff>0</xdr:rowOff>
    </xdr:from>
    <xdr:to>
      <xdr:col>15</xdr:col>
      <xdr:colOff>285750</xdr:colOff>
      <xdr:row>3</xdr:row>
      <xdr:rowOff>31894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0"/>
          <a:ext cx="685800" cy="614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400050</xdr:colOff>
      <xdr:row>0</xdr:row>
      <xdr:rowOff>0</xdr:rowOff>
    </xdr:from>
    <xdr:to>
      <xdr:col>15</xdr:col>
      <xdr:colOff>285750</xdr:colOff>
      <xdr:row>3</xdr:row>
      <xdr:rowOff>17440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" y="0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57150</xdr:colOff>
      <xdr:row>0</xdr:row>
      <xdr:rowOff>9525</xdr:rowOff>
    </xdr:from>
    <xdr:to>
      <xdr:col>15</xdr:col>
      <xdr:colOff>276224</xdr:colOff>
      <xdr:row>2</xdr:row>
      <xdr:rowOff>164391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9525"/>
          <a:ext cx="657225" cy="589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190500</xdr:colOff>
      <xdr:row>0</xdr:row>
      <xdr:rowOff>69272</xdr:rowOff>
    </xdr:from>
    <xdr:to>
      <xdr:col>15</xdr:col>
      <xdr:colOff>406111</xdr:colOff>
      <xdr:row>3</xdr:row>
      <xdr:rowOff>10778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841" y="69272"/>
          <a:ext cx="657225" cy="589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57150</xdr:colOff>
      <xdr:row>0</xdr:row>
      <xdr:rowOff>0</xdr:rowOff>
    </xdr:from>
    <xdr:to>
      <xdr:col>15</xdr:col>
      <xdr:colOff>276225</xdr:colOff>
      <xdr:row>3</xdr:row>
      <xdr:rowOff>6276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0" y="0"/>
          <a:ext cx="657225" cy="589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238125</xdr:colOff>
      <xdr:row>0</xdr:row>
      <xdr:rowOff>107157</xdr:rowOff>
    </xdr:from>
    <xdr:to>
      <xdr:col>10</xdr:col>
      <xdr:colOff>292894</xdr:colOff>
      <xdr:row>4</xdr:row>
      <xdr:rowOff>13789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07157"/>
          <a:ext cx="7334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4"/>
  <sheetViews>
    <sheetView tabSelected="1" zoomScaleNormal="100" workbookViewId="0">
      <selection activeCell="G3" sqref="G3"/>
    </sheetView>
  </sheetViews>
  <sheetFormatPr defaultColWidth="10" defaultRowHeight="15.6"/>
  <cols>
    <col min="1" max="1" width="10" style="51"/>
    <col min="2" max="3" width="10" style="49"/>
    <col min="4" max="4" width="10" style="51"/>
    <col min="5" max="5" width="10" style="52"/>
    <col min="6" max="6" width="10" style="51"/>
    <col min="7" max="7" width="10" style="49"/>
    <col min="8" max="16384" width="10" style="51"/>
  </cols>
  <sheetData>
    <row r="2" spans="2:4">
      <c r="C2" s="50"/>
    </row>
    <row r="5" spans="2:4">
      <c r="B5" s="53"/>
    </row>
    <row r="6" spans="2:4">
      <c r="B6" s="53"/>
    </row>
    <row r="7" spans="2:4">
      <c r="B7" s="53"/>
    </row>
    <row r="8" spans="2:4">
      <c r="B8" s="53"/>
    </row>
    <row r="9" spans="2:4">
      <c r="B9" s="53"/>
    </row>
    <row r="10" spans="2:4">
      <c r="B10" s="53"/>
    </row>
    <row r="11" spans="2:4">
      <c r="B11" s="53"/>
    </row>
    <row r="12" spans="2:4" ht="21">
      <c r="B12" s="54" t="s">
        <v>169</v>
      </c>
    </row>
    <row r="13" spans="2:4" ht="21">
      <c r="B13" s="54"/>
    </row>
    <row r="14" spans="2:4">
      <c r="B14" s="55"/>
      <c r="D14" s="56"/>
    </row>
    <row r="15" spans="2:4">
      <c r="B15" s="55"/>
    </row>
    <row r="16" spans="2:4">
      <c r="B16" s="53"/>
    </row>
    <row r="17" spans="2:9">
      <c r="B17" s="53" t="s">
        <v>39</v>
      </c>
      <c r="I17" s="52" t="s">
        <v>318</v>
      </c>
    </row>
    <row r="18" spans="2:9">
      <c r="B18" s="53"/>
    </row>
    <row r="19" spans="2:9">
      <c r="B19" s="55" t="s">
        <v>316</v>
      </c>
    </row>
    <row r="20" spans="2:9">
      <c r="B20" s="53"/>
    </row>
    <row r="21" spans="2:9">
      <c r="B21" s="55" t="s">
        <v>168</v>
      </c>
      <c r="H21" s="51" t="s">
        <v>317</v>
      </c>
      <c r="I21" s="57"/>
    </row>
    <row r="22" spans="2:9" ht="14.4" customHeight="1">
      <c r="B22" s="55"/>
    </row>
    <row r="23" spans="2:9" ht="11.1" customHeight="1">
      <c r="B23" s="55"/>
    </row>
    <row r="24" spans="2:9">
      <c r="B24" s="53"/>
    </row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X888"/>
  <sheetViews>
    <sheetView topLeftCell="A27" zoomScale="130" zoomScaleNormal="130" workbookViewId="0">
      <selection activeCell="J101" sqref="J101"/>
    </sheetView>
  </sheetViews>
  <sheetFormatPr defaultColWidth="14.44140625" defaultRowHeight="15" customHeight="1"/>
  <cols>
    <col min="1" max="1" width="6.109375" customWidth="1"/>
    <col min="2" max="2" width="6.109375" hidden="1" customWidth="1"/>
    <col min="3" max="3" width="7.6640625" bestFit="1" customWidth="1"/>
    <col min="4" max="4" width="13.5546875" bestFit="1" customWidth="1"/>
    <col min="5" max="5" width="10.33203125" customWidth="1"/>
    <col min="6" max="6" width="10.5546875" bestFit="1" customWidth="1"/>
    <col min="7" max="7" width="14" bestFit="1" customWidth="1"/>
    <col min="8" max="8" width="20.6640625" bestFit="1" customWidth="1"/>
    <col min="9" max="11" width="5.6640625" customWidth="1"/>
    <col min="12" max="24" width="9.109375" customWidth="1"/>
  </cols>
  <sheetData>
    <row r="1" spans="1:24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12.75" customHeight="1">
      <c r="A2" s="57" t="s">
        <v>318</v>
      </c>
      <c r="B2" s="7"/>
      <c r="C2" s="7"/>
      <c r="D2" s="7"/>
      <c r="E2" s="7"/>
      <c r="F2" s="7"/>
      <c r="G2" s="7"/>
      <c r="H2" s="66">
        <v>46043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2.75" customHeight="1">
      <c r="A4" s="7"/>
      <c r="B4" s="7"/>
      <c r="C4" s="8" t="s">
        <v>5</v>
      </c>
      <c r="D4" s="8"/>
      <c r="E4" s="8" t="s">
        <v>35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2.75" customHeight="1" thickBot="1">
      <c r="A5" s="7"/>
      <c r="B5" s="7"/>
      <c r="C5" s="7"/>
      <c r="D5" s="7"/>
      <c r="E5" s="7"/>
      <c r="F5" s="8">
        <v>1</v>
      </c>
      <c r="G5" s="8" t="s">
        <v>6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12.75" customHeight="1" thickBot="1">
      <c r="A6" s="9" t="s">
        <v>7</v>
      </c>
      <c r="B6" s="10"/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13" t="s">
        <v>8</v>
      </c>
      <c r="J6" s="1"/>
      <c r="K6" s="14" t="s">
        <v>9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17.25" customHeight="1">
      <c r="A7" s="15">
        <v>1</v>
      </c>
      <c r="B7" s="16"/>
      <c r="C7" s="4" t="s">
        <v>51</v>
      </c>
      <c r="D7" s="34" t="s">
        <v>230</v>
      </c>
      <c r="E7" s="27">
        <v>40245</v>
      </c>
      <c r="F7" s="26" t="s">
        <v>39</v>
      </c>
      <c r="G7" s="26" t="s">
        <v>40</v>
      </c>
      <c r="H7" s="26" t="s">
        <v>222</v>
      </c>
      <c r="I7" s="17">
        <v>8.9</v>
      </c>
      <c r="J7" s="132">
        <v>0.17299999999999999</v>
      </c>
      <c r="K7" s="18" t="str">
        <f>IF(ISBLANK(I7),"",IF(I7="DQ","",IF(I7="DNF","",IF(I7="DNS","",IF(I7&gt;10.34,"",IF(I7&lt;=7.25,"TSM",IF(I7&lt;=7.45,"SM",IF(I7&lt;=7.7,"KSM",IF(I7&lt;=8,"I A",IF(I7&lt;=8.44,"II A",IF(I7&lt;=9.04,"III A",IF(I7&lt;=9.64,"I JA",IF(I7&lt;=10.04,"II JA",IF(I7&lt;=10.34,"III JA"))))))))))))))</f>
        <v>III A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17.25" customHeight="1">
      <c r="A8" s="15">
        <v>2</v>
      </c>
      <c r="B8" s="16"/>
      <c r="C8" s="4" t="s">
        <v>82</v>
      </c>
      <c r="D8" s="34" t="s">
        <v>83</v>
      </c>
      <c r="E8" s="27">
        <v>40254</v>
      </c>
      <c r="F8" s="26" t="s">
        <v>39</v>
      </c>
      <c r="G8" s="26" t="s">
        <v>40</v>
      </c>
      <c r="H8" s="26" t="s">
        <v>84</v>
      </c>
      <c r="I8" s="17" t="s">
        <v>544</v>
      </c>
      <c r="J8" s="132"/>
      <c r="K8" s="18" t="str">
        <f t="shared" ref="K8:K14" si="0">IF(ISBLANK(I8),"",IF(I8="DQ","",IF(I8="DNF","",IF(I8="DNS","",IF(I8&gt;10.34,"",IF(I8&lt;=7.25,"TSM",IF(I8&lt;=7.45,"SM",IF(I8&lt;=7.7,"KSM",IF(I8&lt;=8,"I A",IF(I8&lt;=8.44,"II A",IF(I8&lt;=9.04,"III A",IF(I8&lt;=9.64,"I JA",IF(I8&lt;=10.04,"II JA",IF(I8&lt;=10.34,"III JA"))))))))))))))</f>
        <v/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7.25" customHeight="1">
      <c r="A9" s="15">
        <v>3</v>
      </c>
      <c r="B9" s="16"/>
      <c r="C9" s="4" t="s">
        <v>71</v>
      </c>
      <c r="D9" s="34" t="s">
        <v>122</v>
      </c>
      <c r="E9" s="27">
        <v>39832</v>
      </c>
      <c r="F9" s="26" t="s">
        <v>39</v>
      </c>
      <c r="G9" s="26" t="s">
        <v>40</v>
      </c>
      <c r="H9" s="26" t="s">
        <v>173</v>
      </c>
      <c r="I9" s="17">
        <v>9.1999999999999993</v>
      </c>
      <c r="J9" s="132">
        <v>0.30499999999999999</v>
      </c>
      <c r="K9" s="18" t="str">
        <f t="shared" si="0"/>
        <v>I JA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7.25" customHeight="1">
      <c r="A10" s="15">
        <v>4</v>
      </c>
      <c r="B10" s="16"/>
      <c r="C10" s="4" t="s">
        <v>174</v>
      </c>
      <c r="D10" s="34" t="s">
        <v>213</v>
      </c>
      <c r="E10" s="27">
        <v>39870</v>
      </c>
      <c r="F10" s="26" t="s">
        <v>39</v>
      </c>
      <c r="G10" s="26" t="s">
        <v>40</v>
      </c>
      <c r="H10" s="26" t="s">
        <v>50</v>
      </c>
      <c r="I10" s="17">
        <v>8.81</v>
      </c>
      <c r="J10" s="132">
        <v>0.156</v>
      </c>
      <c r="K10" s="18" t="str">
        <f t="shared" si="0"/>
        <v>III A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7.25" customHeight="1">
      <c r="A11" s="15">
        <v>5</v>
      </c>
      <c r="B11" s="16"/>
      <c r="C11" s="4" t="s">
        <v>120</v>
      </c>
      <c r="D11" s="34" t="s">
        <v>121</v>
      </c>
      <c r="E11" s="27">
        <v>39871</v>
      </c>
      <c r="F11" s="26" t="s">
        <v>80</v>
      </c>
      <c r="G11" s="26" t="s">
        <v>200</v>
      </c>
      <c r="H11" s="26" t="s">
        <v>359</v>
      </c>
      <c r="I11" s="17">
        <v>9.34</v>
      </c>
      <c r="J11" s="132">
        <v>0.21199999999999999</v>
      </c>
      <c r="K11" s="18" t="str">
        <f t="shared" si="0"/>
        <v>I JA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7.25" customHeight="1">
      <c r="A12" s="15">
        <v>6</v>
      </c>
      <c r="B12" s="16"/>
      <c r="C12" s="4" t="s">
        <v>278</v>
      </c>
      <c r="D12" s="34" t="s">
        <v>279</v>
      </c>
      <c r="E12" s="27">
        <v>39924</v>
      </c>
      <c r="F12" s="26" t="s">
        <v>268</v>
      </c>
      <c r="G12" s="26" t="s">
        <v>466</v>
      </c>
      <c r="H12" s="26" t="s">
        <v>468</v>
      </c>
      <c r="I12" s="17">
        <v>8.6999999999999993</v>
      </c>
      <c r="J12" s="132">
        <v>0.16900000000000001</v>
      </c>
      <c r="K12" s="18" t="str">
        <f t="shared" si="0"/>
        <v>III A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7.25" customHeight="1">
      <c r="A13" s="15">
        <v>7</v>
      </c>
      <c r="B13" s="16"/>
      <c r="C13" s="4" t="s">
        <v>208</v>
      </c>
      <c r="D13" s="34" t="s">
        <v>209</v>
      </c>
      <c r="E13" s="27">
        <v>40279</v>
      </c>
      <c r="F13" s="26" t="s">
        <v>39</v>
      </c>
      <c r="G13" s="26" t="s">
        <v>40</v>
      </c>
      <c r="H13" s="26" t="s">
        <v>41</v>
      </c>
      <c r="I13" s="17">
        <v>9.11</v>
      </c>
      <c r="J13" s="132">
        <v>0.24399999999999999</v>
      </c>
      <c r="K13" s="18" t="str">
        <f t="shared" si="0"/>
        <v>I JA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7.25" customHeight="1">
      <c r="A14" s="15">
        <v>8</v>
      </c>
      <c r="B14" s="16"/>
      <c r="C14" s="4" t="s">
        <v>65</v>
      </c>
      <c r="D14" s="34" t="s">
        <v>501</v>
      </c>
      <c r="E14" s="27">
        <v>40291</v>
      </c>
      <c r="F14" s="26" t="s">
        <v>39</v>
      </c>
      <c r="G14" s="26" t="s">
        <v>40</v>
      </c>
      <c r="H14" s="26" t="s">
        <v>70</v>
      </c>
      <c r="I14" s="17">
        <v>8.99</v>
      </c>
      <c r="J14" s="132">
        <v>0.17299999999999999</v>
      </c>
      <c r="K14" s="18" t="str">
        <f t="shared" si="0"/>
        <v>III A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2.75" customHeight="1">
      <c r="A15" s="19"/>
      <c r="B15" s="19"/>
      <c r="C15" s="19"/>
      <c r="D15" s="19"/>
      <c r="E15" s="20"/>
      <c r="F15" s="8">
        <v>2</v>
      </c>
      <c r="G15" s="8" t="s">
        <v>6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</row>
    <row r="16" spans="1:24" ht="17.25" customHeight="1">
      <c r="A16" s="15">
        <v>1</v>
      </c>
      <c r="B16" s="16"/>
      <c r="C16" s="4" t="s">
        <v>61</v>
      </c>
      <c r="D16" s="34" t="s">
        <v>115</v>
      </c>
      <c r="E16" s="27">
        <v>40297</v>
      </c>
      <c r="F16" s="26" t="s">
        <v>73</v>
      </c>
      <c r="G16" s="26" t="s">
        <v>74</v>
      </c>
      <c r="H16" s="26" t="s">
        <v>75</v>
      </c>
      <c r="I16" s="17">
        <v>9.07</v>
      </c>
      <c r="J16" s="132">
        <v>0.158</v>
      </c>
      <c r="K16" s="18" t="str">
        <f>IF(ISBLANK(I16),"",IF(I16="DQ","",IF(I16="DNF","",IF(I16="DNS","",IF(I16&gt;10.34,"",IF(I16&lt;=7.25,"TSM",IF(I16&lt;=7.45,"SM",IF(I16&lt;=7.7,"KSM",IF(I16&lt;=8,"I A",IF(I16&lt;=8.44,"II A",IF(I16&lt;=9.04,"III A",IF(I16&lt;=9.64,"I JA",IF(I16&lt;=10.04,"II JA",IF(I16&lt;=10.34,"III JA"))))))))))))))</f>
        <v>I JA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7.25" customHeight="1">
      <c r="A17" s="15">
        <v>2</v>
      </c>
      <c r="B17" s="16"/>
      <c r="C17" s="4" t="s">
        <v>118</v>
      </c>
      <c r="D17" s="34" t="s">
        <v>292</v>
      </c>
      <c r="E17" s="27">
        <v>40303</v>
      </c>
      <c r="F17" s="26" t="s">
        <v>39</v>
      </c>
      <c r="G17" s="26" t="s">
        <v>40</v>
      </c>
      <c r="H17" s="26" t="s">
        <v>56</v>
      </c>
      <c r="I17" s="17">
        <v>8.9499999999999993</v>
      </c>
      <c r="J17" s="132">
        <v>0.33500000000000002</v>
      </c>
      <c r="K17" s="18" t="str">
        <f t="shared" ref="K17:K23" si="1">IF(ISBLANK(I17),"",IF(I17="DQ","",IF(I17="DNF","",IF(I17="DNS","",IF(I17&gt;10.34,"",IF(I17&lt;=7.25,"TSM",IF(I17&lt;=7.45,"SM",IF(I17&lt;=7.7,"KSM",IF(I17&lt;=8,"I A",IF(I17&lt;=8.44,"II A",IF(I17&lt;=9.04,"III A",IF(I17&lt;=9.64,"I JA",IF(I17&lt;=10.04,"II JA",IF(I17&lt;=10.34,"III JA"))))))))))))))</f>
        <v>III A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7.25" customHeight="1">
      <c r="A18" s="15">
        <v>3</v>
      </c>
      <c r="B18" s="16"/>
      <c r="C18" s="4" t="s">
        <v>174</v>
      </c>
      <c r="D18" s="34" t="s">
        <v>175</v>
      </c>
      <c r="E18" s="27">
        <v>39931</v>
      </c>
      <c r="F18" s="26" t="s">
        <v>39</v>
      </c>
      <c r="G18" s="26" t="s">
        <v>40</v>
      </c>
      <c r="H18" s="26" t="s">
        <v>173</v>
      </c>
      <c r="I18" s="17">
        <v>9.2799999999999994</v>
      </c>
      <c r="J18" s="132" t="s">
        <v>545</v>
      </c>
      <c r="K18" s="18" t="str">
        <f t="shared" si="1"/>
        <v>I JA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7.25" customHeight="1">
      <c r="A19" s="15">
        <v>4</v>
      </c>
      <c r="B19" s="16"/>
      <c r="C19" s="4" t="s">
        <v>82</v>
      </c>
      <c r="D19" s="34" t="s">
        <v>149</v>
      </c>
      <c r="E19" s="27">
        <v>39941</v>
      </c>
      <c r="F19" s="26" t="s">
        <v>39</v>
      </c>
      <c r="G19" s="26" t="s">
        <v>40</v>
      </c>
      <c r="H19" s="26" t="s">
        <v>76</v>
      </c>
      <c r="I19" s="17">
        <v>8.1999999999999993</v>
      </c>
      <c r="J19" s="132">
        <v>0.21</v>
      </c>
      <c r="K19" s="18" t="str">
        <f t="shared" si="1"/>
        <v>II A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7.25" customHeight="1">
      <c r="A20" s="15">
        <v>5</v>
      </c>
      <c r="B20" s="16"/>
      <c r="C20" s="4" t="s">
        <v>42</v>
      </c>
      <c r="D20" s="34" t="s">
        <v>275</v>
      </c>
      <c r="E20" s="27">
        <v>39950</v>
      </c>
      <c r="F20" s="26" t="s">
        <v>268</v>
      </c>
      <c r="G20" s="26" t="s">
        <v>466</v>
      </c>
      <c r="H20" s="26" t="s">
        <v>270</v>
      </c>
      <c r="I20" s="17">
        <v>7.83</v>
      </c>
      <c r="J20" s="132">
        <v>0.17599999999999999</v>
      </c>
      <c r="K20" s="18" t="str">
        <f t="shared" si="1"/>
        <v>I A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7.25" customHeight="1">
      <c r="A21" s="15">
        <v>6</v>
      </c>
      <c r="B21" s="16"/>
      <c r="C21" s="4" t="s">
        <v>281</v>
      </c>
      <c r="D21" s="34" t="s">
        <v>282</v>
      </c>
      <c r="E21" s="27">
        <v>39953</v>
      </c>
      <c r="F21" s="26" t="s">
        <v>80</v>
      </c>
      <c r="G21" s="26" t="s">
        <v>200</v>
      </c>
      <c r="H21" s="26" t="s">
        <v>359</v>
      </c>
      <c r="I21" s="17" t="s">
        <v>544</v>
      </c>
      <c r="J21" s="132"/>
      <c r="K21" s="18" t="str">
        <f t="shared" si="1"/>
        <v/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7.25" customHeight="1">
      <c r="A22" s="15">
        <v>7</v>
      </c>
      <c r="B22" s="16"/>
      <c r="C22" s="4" t="s">
        <v>353</v>
      </c>
      <c r="D22" s="34" t="s">
        <v>354</v>
      </c>
      <c r="E22" s="27">
        <v>40318</v>
      </c>
      <c r="F22" s="26" t="s">
        <v>39</v>
      </c>
      <c r="G22" s="26" t="s">
        <v>40</v>
      </c>
      <c r="H22" s="26" t="s">
        <v>264</v>
      </c>
      <c r="I22" s="17">
        <v>9.52</v>
      </c>
      <c r="J22" s="132">
        <v>0.29699999999999999</v>
      </c>
      <c r="K22" s="18" t="str">
        <f t="shared" si="1"/>
        <v>I JA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7.25" customHeight="1">
      <c r="A23" s="15">
        <v>8</v>
      </c>
      <c r="B23" s="16"/>
      <c r="C23" s="4" t="s">
        <v>313</v>
      </c>
      <c r="D23" s="34" t="s">
        <v>314</v>
      </c>
      <c r="E23" s="27">
        <v>40337</v>
      </c>
      <c r="F23" s="26" t="s">
        <v>39</v>
      </c>
      <c r="G23" s="26" t="s">
        <v>40</v>
      </c>
      <c r="H23" s="26" t="s">
        <v>84</v>
      </c>
      <c r="I23" s="17">
        <v>9.7100000000000009</v>
      </c>
      <c r="J23" s="132">
        <v>0.34599999999999997</v>
      </c>
      <c r="K23" s="18" t="str">
        <f t="shared" si="1"/>
        <v>II JA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2.75" customHeight="1">
      <c r="A24" s="7"/>
      <c r="B24" s="7"/>
      <c r="C24" s="7"/>
      <c r="D24" s="7"/>
      <c r="E24" s="21"/>
      <c r="F24" s="8">
        <v>3</v>
      </c>
      <c r="G24" s="8" t="s">
        <v>6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7.25" customHeight="1">
      <c r="A25" s="15">
        <v>1</v>
      </c>
      <c r="B25" s="16"/>
      <c r="C25" s="4" t="s">
        <v>48</v>
      </c>
      <c r="D25" s="34" t="s">
        <v>49</v>
      </c>
      <c r="E25" s="27">
        <v>40342</v>
      </c>
      <c r="F25" s="26" t="s">
        <v>39</v>
      </c>
      <c r="G25" s="26" t="s">
        <v>40</v>
      </c>
      <c r="H25" s="26" t="s">
        <v>50</v>
      </c>
      <c r="I25" s="22">
        <v>9.16</v>
      </c>
      <c r="J25" s="132">
        <v>0.152</v>
      </c>
      <c r="K25" s="18" t="str">
        <f>IF(ISBLANK(I25),"",IF(I25="DQ","",IF(I25="DNF","",IF(I25="DNS","",IF(I25&gt;10.34,"",IF(I25&lt;=7.25,"TSM",IF(I25&lt;=7.45,"SM",IF(I25&lt;=7.7,"KSM",IF(I25&lt;=8,"I A",IF(I25&lt;=8.44,"II A",IF(I25&lt;=9.04,"III A",IF(I25&lt;=9.64,"I JA",IF(I25&lt;=10.04,"II JA",IF(I25&lt;=10.34,"III JA"))))))))))))))</f>
        <v>I JA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7.25" customHeight="1">
      <c r="A26" s="15">
        <v>2</v>
      </c>
      <c r="B26" s="16"/>
      <c r="C26" s="4" t="s">
        <v>66</v>
      </c>
      <c r="D26" s="34" t="s">
        <v>485</v>
      </c>
      <c r="E26" s="27">
        <v>40347</v>
      </c>
      <c r="F26" s="26" t="s">
        <v>39</v>
      </c>
      <c r="G26" s="26" t="s">
        <v>40</v>
      </c>
      <c r="H26" s="26" t="s">
        <v>60</v>
      </c>
      <c r="I26" s="23">
        <v>8.39</v>
      </c>
      <c r="J26" s="132">
        <v>0.17399999999999999</v>
      </c>
      <c r="K26" s="18" t="str">
        <f t="shared" ref="K26:K32" si="2">IF(ISBLANK(I26),"",IF(I26="DQ","",IF(I26="DNF","",IF(I26="DNS","",IF(I26&gt;10.34,"",IF(I26&lt;=7.25,"TSM",IF(I26&lt;=7.45,"SM",IF(I26&lt;=7.7,"KSM",IF(I26&lt;=8,"I A",IF(I26&lt;=8.44,"II A",IF(I26&lt;=9.04,"III A",IF(I26&lt;=9.64,"I JA",IF(I26&lt;=10.04,"II JA",IF(I26&lt;=10.34,"III JA"))))))))))))))</f>
        <v>II A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7.25" customHeight="1">
      <c r="A27" s="15">
        <v>3</v>
      </c>
      <c r="B27" s="16"/>
      <c r="C27" s="4" t="s">
        <v>120</v>
      </c>
      <c r="D27" s="34" t="s">
        <v>194</v>
      </c>
      <c r="E27" s="27">
        <v>39955</v>
      </c>
      <c r="F27" s="26" t="s">
        <v>39</v>
      </c>
      <c r="G27" s="26" t="s">
        <v>40</v>
      </c>
      <c r="H27" s="26" t="s">
        <v>47</v>
      </c>
      <c r="I27" s="23">
        <v>9.2799999999999994</v>
      </c>
      <c r="J27" s="132">
        <v>0.187</v>
      </c>
      <c r="K27" s="18" t="str">
        <f t="shared" si="2"/>
        <v>I JA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7.25" customHeight="1">
      <c r="A28" s="15">
        <v>4</v>
      </c>
      <c r="B28" s="16"/>
      <c r="C28" s="4" t="s">
        <v>490</v>
      </c>
      <c r="D28" s="34" t="s">
        <v>491</v>
      </c>
      <c r="E28" s="27">
        <v>40006</v>
      </c>
      <c r="F28" s="26" t="s">
        <v>492</v>
      </c>
      <c r="G28" s="26" t="s">
        <v>493</v>
      </c>
      <c r="H28" s="26" t="s">
        <v>494</v>
      </c>
      <c r="I28" s="23">
        <v>9.9700000000000006</v>
      </c>
      <c r="J28" s="132">
        <v>0.20899999999999999</v>
      </c>
      <c r="K28" s="18" t="str">
        <f t="shared" si="2"/>
        <v>II JA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7.25" customHeight="1">
      <c r="A29" s="15">
        <v>5</v>
      </c>
      <c r="B29" s="16"/>
      <c r="C29" s="4" t="s">
        <v>178</v>
      </c>
      <c r="D29" s="34" t="s">
        <v>179</v>
      </c>
      <c r="E29" s="27">
        <v>40008</v>
      </c>
      <c r="F29" s="26" t="s">
        <v>39</v>
      </c>
      <c r="G29" s="26" t="s">
        <v>40</v>
      </c>
      <c r="H29" s="26" t="s">
        <v>173</v>
      </c>
      <c r="I29" s="23" t="s">
        <v>544</v>
      </c>
      <c r="J29" s="132"/>
      <c r="K29" s="18" t="str">
        <f t="shared" si="2"/>
        <v/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7.25" customHeight="1">
      <c r="A30" s="15">
        <v>6</v>
      </c>
      <c r="B30" s="16"/>
      <c r="C30" s="4" t="s">
        <v>59</v>
      </c>
      <c r="D30" s="34" t="s">
        <v>224</v>
      </c>
      <c r="E30" s="27">
        <v>40010</v>
      </c>
      <c r="F30" s="26" t="s">
        <v>39</v>
      </c>
      <c r="G30" s="26" t="s">
        <v>40</v>
      </c>
      <c r="H30" s="26" t="s">
        <v>222</v>
      </c>
      <c r="I30" s="115">
        <v>9.07</v>
      </c>
      <c r="J30" s="132">
        <v>0.182</v>
      </c>
      <c r="K30" s="18" t="str">
        <f t="shared" si="2"/>
        <v>I JA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7.25" customHeight="1">
      <c r="A31" s="15">
        <v>7</v>
      </c>
      <c r="B31" s="16"/>
      <c r="C31" s="4" t="s">
        <v>192</v>
      </c>
      <c r="D31" s="34" t="s">
        <v>395</v>
      </c>
      <c r="E31" s="27">
        <v>40358</v>
      </c>
      <c r="F31" s="26" t="s">
        <v>63</v>
      </c>
      <c r="G31" s="26" t="s">
        <v>374</v>
      </c>
      <c r="H31" s="26" t="s">
        <v>396</v>
      </c>
      <c r="I31" s="115">
        <v>8.9</v>
      </c>
      <c r="J31" s="132">
        <v>0.28599999999999998</v>
      </c>
      <c r="K31" s="18" t="str">
        <f t="shared" si="2"/>
        <v>III A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7.25" customHeight="1">
      <c r="A32" s="15">
        <v>8</v>
      </c>
      <c r="B32" s="16"/>
      <c r="C32" s="4" t="s">
        <v>266</v>
      </c>
      <c r="D32" s="34" t="s">
        <v>267</v>
      </c>
      <c r="E32" s="27">
        <v>40373</v>
      </c>
      <c r="F32" s="26" t="s">
        <v>39</v>
      </c>
      <c r="G32" s="26" t="s">
        <v>40</v>
      </c>
      <c r="H32" s="26" t="s">
        <v>56</v>
      </c>
      <c r="I32" s="23">
        <v>9.57</v>
      </c>
      <c r="J32" s="132">
        <v>0.247</v>
      </c>
      <c r="K32" s="18" t="str">
        <f t="shared" si="2"/>
        <v>I JA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2.75" customHeight="1">
      <c r="A33" s="19"/>
      <c r="B33" s="19"/>
      <c r="C33" s="19"/>
      <c r="D33" s="19"/>
      <c r="E33" s="20"/>
      <c r="F33" s="8">
        <v>4</v>
      </c>
      <c r="G33" s="8" t="s">
        <v>6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1:24" ht="17.25" customHeight="1">
      <c r="A34" s="15">
        <v>1</v>
      </c>
      <c r="B34" s="16"/>
      <c r="C34" s="4" t="s">
        <v>118</v>
      </c>
      <c r="D34" s="34" t="s">
        <v>450</v>
      </c>
      <c r="E34" s="27">
        <v>40385</v>
      </c>
      <c r="F34" s="26" t="s">
        <v>73</v>
      </c>
      <c r="G34" s="26" t="s">
        <v>74</v>
      </c>
      <c r="H34" s="26" t="s">
        <v>75</v>
      </c>
      <c r="I34" s="17">
        <v>9.68</v>
      </c>
      <c r="J34" s="132">
        <v>0.252</v>
      </c>
      <c r="K34" s="18" t="str">
        <f>IF(ISBLANK(I34),"",IF(I34="DQ","",IF(I34="DNF","",IF(I34="DNS","",IF(I34&gt;10.34,"",IF(I34&lt;=7.25,"TSM",IF(I34&lt;=7.45,"SM",IF(I34&lt;=7.7,"KSM",IF(I34&lt;=8,"I A",IF(I34&lt;=8.44,"II A",IF(I34&lt;=9.04,"III A",IF(I34&lt;=9.64,"I JA",IF(I34&lt;=10.04,"II JA",IF(I34&lt;=10.34,"III JA"))))))))))))))</f>
        <v>II JA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7.25" customHeight="1">
      <c r="A35" s="15">
        <v>2</v>
      </c>
      <c r="B35" s="16"/>
      <c r="C35" s="4" t="s">
        <v>65</v>
      </c>
      <c r="D35" s="34" t="s">
        <v>306</v>
      </c>
      <c r="E35" s="27">
        <v>40385</v>
      </c>
      <c r="F35" s="26" t="s">
        <v>39</v>
      </c>
      <c r="G35" s="26" t="s">
        <v>40</v>
      </c>
      <c r="H35" s="26" t="s">
        <v>84</v>
      </c>
      <c r="I35" s="17">
        <v>9.57</v>
      </c>
      <c r="J35" s="132">
        <v>0.33300000000000002</v>
      </c>
      <c r="K35" s="18" t="str">
        <f t="shared" ref="K35:K41" si="3">IF(ISBLANK(I35),"",IF(I35="DQ","",IF(I35="DNF","",IF(I35="DNS","",IF(I35&gt;10.34,"",IF(I35&lt;=7.25,"TSM",IF(I35&lt;=7.45,"SM",IF(I35&lt;=7.7,"KSM",IF(I35&lt;=8,"I A",IF(I35&lt;=8.44,"II A",IF(I35&lt;=9.04,"III A",IF(I35&lt;=9.64,"I JA",IF(I35&lt;=10.04,"II JA",IF(I35&lt;=10.34,"III JA"))))))))))))))</f>
        <v>I JA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7.25" customHeight="1">
      <c r="A36" s="15">
        <v>3</v>
      </c>
      <c r="B36" s="16"/>
      <c r="C36" s="4" t="s">
        <v>252</v>
      </c>
      <c r="D36" s="34" t="s">
        <v>274</v>
      </c>
      <c r="E36" s="27">
        <v>40022</v>
      </c>
      <c r="F36" s="26" t="s">
        <v>268</v>
      </c>
      <c r="G36" s="26" t="s">
        <v>269</v>
      </c>
      <c r="H36" s="26" t="s">
        <v>270</v>
      </c>
      <c r="I36" s="17">
        <v>8.5500000000000007</v>
      </c>
      <c r="J36" s="132">
        <v>0.20899999999999999</v>
      </c>
      <c r="K36" s="18" t="str">
        <f t="shared" si="3"/>
        <v>III A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7.25" customHeight="1">
      <c r="A37" s="15">
        <v>4</v>
      </c>
      <c r="B37" s="16"/>
      <c r="C37" s="4" t="s">
        <v>79</v>
      </c>
      <c r="D37" s="34" t="s">
        <v>376</v>
      </c>
      <c r="E37" s="27">
        <v>40028</v>
      </c>
      <c r="F37" s="26" t="s">
        <v>63</v>
      </c>
      <c r="G37" s="26" t="s">
        <v>374</v>
      </c>
      <c r="H37" s="26" t="s">
        <v>67</v>
      </c>
      <c r="I37" s="17" t="s">
        <v>544</v>
      </c>
      <c r="J37" s="132"/>
      <c r="K37" s="18" t="str">
        <f t="shared" si="3"/>
        <v/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7.25" customHeight="1">
      <c r="A38" s="15">
        <v>5</v>
      </c>
      <c r="B38" s="16"/>
      <c r="C38" s="4" t="s">
        <v>43</v>
      </c>
      <c r="D38" s="34" t="s">
        <v>123</v>
      </c>
      <c r="E38" s="27">
        <v>40035</v>
      </c>
      <c r="F38" s="26" t="s">
        <v>39</v>
      </c>
      <c r="G38" s="26" t="s">
        <v>40</v>
      </c>
      <c r="H38" s="26" t="s">
        <v>173</v>
      </c>
      <c r="I38" s="17">
        <v>8.7200000000000006</v>
      </c>
      <c r="J38" s="132">
        <v>0.32700000000000001</v>
      </c>
      <c r="K38" s="18" t="str">
        <f t="shared" si="3"/>
        <v>III A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7.25" customHeight="1">
      <c r="A39" s="15">
        <v>6</v>
      </c>
      <c r="B39" s="16"/>
      <c r="C39" s="4" t="s">
        <v>120</v>
      </c>
      <c r="D39" s="34" t="s">
        <v>184</v>
      </c>
      <c r="E39" s="27">
        <v>40041</v>
      </c>
      <c r="F39" s="26" t="s">
        <v>39</v>
      </c>
      <c r="G39" s="26" t="s">
        <v>40</v>
      </c>
      <c r="H39" s="26" t="s">
        <v>78</v>
      </c>
      <c r="I39" s="17">
        <v>9.34</v>
      </c>
      <c r="J39" s="132">
        <v>0.30599999999999999</v>
      </c>
      <c r="K39" s="18" t="str">
        <f t="shared" si="3"/>
        <v>I JA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7.25" customHeight="1">
      <c r="A40" s="15">
        <v>7</v>
      </c>
      <c r="B40" s="16"/>
      <c r="C40" s="4" t="s">
        <v>206</v>
      </c>
      <c r="D40" s="34" t="s">
        <v>207</v>
      </c>
      <c r="E40" s="27">
        <v>40388</v>
      </c>
      <c r="F40" s="26" t="s">
        <v>39</v>
      </c>
      <c r="G40" s="26" t="s">
        <v>40</v>
      </c>
      <c r="H40" s="26" t="s">
        <v>41</v>
      </c>
      <c r="I40" s="17">
        <v>8.6999999999999993</v>
      </c>
      <c r="J40" s="132">
        <v>0.23200000000000001</v>
      </c>
      <c r="K40" s="18" t="str">
        <f t="shared" si="3"/>
        <v>III A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7.25" customHeight="1">
      <c r="A41" s="15">
        <v>8</v>
      </c>
      <c r="B41" s="16"/>
      <c r="C41" s="4" t="s">
        <v>286</v>
      </c>
      <c r="D41" s="34" t="s">
        <v>287</v>
      </c>
      <c r="E41" s="27">
        <v>40396</v>
      </c>
      <c r="F41" s="26" t="s">
        <v>39</v>
      </c>
      <c r="G41" s="26" t="s">
        <v>40</v>
      </c>
      <c r="H41" s="26" t="s">
        <v>56</v>
      </c>
      <c r="I41" s="17">
        <v>8.26</v>
      </c>
      <c r="J41" s="132">
        <v>0.24299999999999999</v>
      </c>
      <c r="K41" s="18" t="str">
        <f t="shared" si="3"/>
        <v>II A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2.75" customHeight="1">
      <c r="A42" s="19"/>
      <c r="B42" s="19"/>
      <c r="C42" s="19"/>
      <c r="D42" s="19"/>
      <c r="E42" s="20"/>
      <c r="F42" s="8">
        <v>5</v>
      </c>
      <c r="G42" s="8" t="s">
        <v>6</v>
      </c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spans="1:24" ht="17.25" customHeight="1">
      <c r="A43" s="15">
        <v>1</v>
      </c>
      <c r="B43" s="16"/>
      <c r="C43" s="4" t="s">
        <v>85</v>
      </c>
      <c r="D43" s="34" t="s">
        <v>399</v>
      </c>
      <c r="E43" s="27">
        <v>40407</v>
      </c>
      <c r="F43" s="26" t="s">
        <v>63</v>
      </c>
      <c r="G43" s="26" t="s">
        <v>374</v>
      </c>
      <c r="H43" s="26" t="s">
        <v>396</v>
      </c>
      <c r="I43" s="17">
        <v>9.5</v>
      </c>
      <c r="J43" s="132">
        <v>0.27600000000000002</v>
      </c>
      <c r="K43" s="18" t="str">
        <f>IF(ISBLANK(I43),"",IF(I43="DQ","",IF(I43="DNF","",IF(I43="DNS","",IF(I43&gt;10.34,"",IF(I43&lt;=7.25,"TSM",IF(I43&lt;=7.45,"SM",IF(I43&lt;=7.7,"KSM",IF(I43&lt;=8,"I A",IF(I43&lt;=8.44,"II A",IF(I43&lt;=9.04,"III A",IF(I43&lt;=9.64,"I JA",IF(I43&lt;=10.04,"II JA",IF(I43&lt;=10.34,"III JA"))))))))))))))</f>
        <v>I JA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7.25" customHeight="1">
      <c r="A44" s="15">
        <v>2</v>
      </c>
      <c r="B44" s="16"/>
      <c r="C44" s="4" t="s">
        <v>345</v>
      </c>
      <c r="D44" s="34" t="s">
        <v>346</v>
      </c>
      <c r="E44" s="27">
        <v>40413</v>
      </c>
      <c r="F44" s="26" t="s">
        <v>80</v>
      </c>
      <c r="G44" s="26" t="s">
        <v>200</v>
      </c>
      <c r="H44" s="26" t="s">
        <v>201</v>
      </c>
      <c r="I44" s="17" t="s">
        <v>544</v>
      </c>
      <c r="J44" s="132"/>
      <c r="K44" s="18" t="str">
        <f t="shared" ref="K44:K50" si="4">IF(ISBLANK(I44),"",IF(I44="DQ","",IF(I44="DNF","",IF(I44="DNS","",IF(I44&gt;10.34,"",IF(I44&lt;=7.25,"TSM",IF(I44&lt;=7.45,"SM",IF(I44&lt;=7.7,"KSM",IF(I44&lt;=8,"I A",IF(I44&lt;=8.44,"II A",IF(I44&lt;=9.04,"III A",IF(I44&lt;=9.64,"I JA",IF(I44&lt;=10.04,"II JA",IF(I44&lt;=10.34,"III JA"))))))))))))))</f>
        <v/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7.25" customHeight="1">
      <c r="A45" s="15">
        <v>3</v>
      </c>
      <c r="B45" s="16"/>
      <c r="C45" s="4" t="s">
        <v>45</v>
      </c>
      <c r="D45" s="34" t="s">
        <v>147</v>
      </c>
      <c r="E45" s="27">
        <v>40077</v>
      </c>
      <c r="F45" s="26" t="s">
        <v>39</v>
      </c>
      <c r="G45" s="26" t="s">
        <v>40</v>
      </c>
      <c r="H45" s="26" t="s">
        <v>84</v>
      </c>
      <c r="I45" s="17">
        <v>8.81</v>
      </c>
      <c r="J45" s="132">
        <v>0.13200000000000001</v>
      </c>
      <c r="K45" s="18" t="str">
        <f t="shared" si="4"/>
        <v>III A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7.25" customHeight="1">
      <c r="A46" s="15">
        <v>4</v>
      </c>
      <c r="B46" s="16"/>
      <c r="C46" s="4" t="s">
        <v>53</v>
      </c>
      <c r="D46" s="34" t="s">
        <v>221</v>
      </c>
      <c r="E46" s="27">
        <v>40105</v>
      </c>
      <c r="F46" s="26" t="s">
        <v>39</v>
      </c>
      <c r="G46" s="26" t="s">
        <v>40</v>
      </c>
      <c r="H46" s="26" t="s">
        <v>222</v>
      </c>
      <c r="I46" s="17">
        <v>8.24</v>
      </c>
      <c r="J46" s="132">
        <v>0.188</v>
      </c>
      <c r="K46" s="18" t="str">
        <f t="shared" si="4"/>
        <v>II A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7.25" customHeight="1">
      <c r="A47" s="15">
        <v>5</v>
      </c>
      <c r="B47" s="16"/>
      <c r="C47" s="4" t="s">
        <v>133</v>
      </c>
      <c r="D47" s="34" t="s">
        <v>223</v>
      </c>
      <c r="E47" s="27">
        <v>40154</v>
      </c>
      <c r="F47" s="26" t="s">
        <v>39</v>
      </c>
      <c r="G47" s="26" t="s">
        <v>40</v>
      </c>
      <c r="H47" s="26" t="s">
        <v>222</v>
      </c>
      <c r="I47" s="17">
        <v>9.25</v>
      </c>
      <c r="J47" s="132">
        <v>0.214</v>
      </c>
      <c r="K47" s="18" t="str">
        <f t="shared" si="4"/>
        <v>I JA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7.25" customHeight="1">
      <c r="A48" s="15">
        <v>6</v>
      </c>
      <c r="B48" s="16"/>
      <c r="C48" s="4" t="s">
        <v>57</v>
      </c>
      <c r="D48" s="34" t="s">
        <v>89</v>
      </c>
      <c r="E48" s="27">
        <v>40174</v>
      </c>
      <c r="F48" s="26" t="s">
        <v>39</v>
      </c>
      <c r="G48" s="26" t="s">
        <v>40</v>
      </c>
      <c r="H48" s="26" t="s">
        <v>84</v>
      </c>
      <c r="I48" s="17">
        <v>9.93</v>
      </c>
      <c r="J48" s="132">
        <v>0.23400000000000001</v>
      </c>
      <c r="K48" s="18" t="str">
        <f t="shared" si="4"/>
        <v>II JA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7.25" customHeight="1">
      <c r="A49" s="15">
        <v>7</v>
      </c>
      <c r="B49" s="16"/>
      <c r="C49" s="4" t="s">
        <v>42</v>
      </c>
      <c r="D49" s="34" t="s">
        <v>256</v>
      </c>
      <c r="E49" s="27">
        <v>40416</v>
      </c>
      <c r="F49" s="26" t="s">
        <v>39</v>
      </c>
      <c r="G49" s="26" t="s">
        <v>40</v>
      </c>
      <c r="H49" s="26" t="s">
        <v>60</v>
      </c>
      <c r="I49" s="17">
        <v>8.57</v>
      </c>
      <c r="J49" s="132">
        <v>0.14899999999999999</v>
      </c>
      <c r="K49" s="18" t="str">
        <f t="shared" si="4"/>
        <v>III A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7.25" customHeight="1">
      <c r="A50" s="15">
        <v>8</v>
      </c>
      <c r="B50" s="16"/>
      <c r="C50" s="4" t="s">
        <v>397</v>
      </c>
      <c r="D50" s="34" t="s">
        <v>398</v>
      </c>
      <c r="E50" s="27">
        <v>40441</v>
      </c>
      <c r="F50" s="26" t="s">
        <v>63</v>
      </c>
      <c r="G50" s="26" t="s">
        <v>374</v>
      </c>
      <c r="H50" s="26" t="s">
        <v>396</v>
      </c>
      <c r="I50" s="17">
        <v>8.4499999999999993</v>
      </c>
      <c r="J50" s="132">
        <v>0.254</v>
      </c>
      <c r="K50" s="18" t="str">
        <f t="shared" si="4"/>
        <v>III A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2.75" customHeight="1">
      <c r="A51" s="19"/>
      <c r="B51" s="19"/>
      <c r="C51" s="19"/>
      <c r="D51" s="19"/>
      <c r="E51" s="20"/>
      <c r="F51" s="8">
        <v>6</v>
      </c>
      <c r="G51" s="8" t="s">
        <v>6</v>
      </c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spans="1:24" ht="17.25" customHeight="1">
      <c r="A52" s="15">
        <v>1</v>
      </c>
      <c r="B52" s="16"/>
      <c r="C52" s="4" t="s">
        <v>85</v>
      </c>
      <c r="D52" s="34" t="s">
        <v>474</v>
      </c>
      <c r="E52" s="27">
        <v>40445</v>
      </c>
      <c r="F52" s="26" t="s">
        <v>268</v>
      </c>
      <c r="G52" s="26" t="s">
        <v>445</v>
      </c>
      <c r="H52" s="26" t="s">
        <v>473</v>
      </c>
      <c r="I52" s="17">
        <v>8.35</v>
      </c>
      <c r="J52" s="132">
        <v>0.13200000000000001</v>
      </c>
      <c r="K52" s="18" t="str">
        <f>IF(ISBLANK(I52),"",IF(I52="DQ","",IF(I52="DNF","",IF(I52="DNS","",IF(I52&gt;10.34,"",IF(I52&lt;=7.25,"TSM",IF(I52&lt;=7.45,"SM",IF(I52&lt;=7.7,"KSM",IF(I52&lt;=8,"I A",IF(I52&lt;=8.44,"II A",IF(I52&lt;=9.04,"III A",IF(I52&lt;=9.64,"I JA",IF(I52&lt;=10.04,"II JA",IF(I52&lt;=10.34,"III JA"))))))))))))))</f>
        <v>II A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7.25" customHeight="1">
      <c r="A53" s="15">
        <v>2</v>
      </c>
      <c r="B53" s="16"/>
      <c r="C53" s="4" t="s">
        <v>415</v>
      </c>
      <c r="D53" s="34" t="s">
        <v>247</v>
      </c>
      <c r="E53" s="27">
        <v>40466</v>
      </c>
      <c r="F53" s="26" t="s">
        <v>39</v>
      </c>
      <c r="G53" s="26" t="s">
        <v>40</v>
      </c>
      <c r="H53" s="26" t="s">
        <v>300</v>
      </c>
      <c r="I53" s="17">
        <v>9.5</v>
      </c>
      <c r="J53" s="132">
        <v>0.26600000000000001</v>
      </c>
      <c r="K53" s="18" t="str">
        <f t="shared" ref="K53:K59" si="5">IF(ISBLANK(I53),"",IF(I53="DQ","",IF(I53="DNF","",IF(I53="DNS","",IF(I53&gt;10.34,"",IF(I53&lt;=7.25,"TSM",IF(I53&lt;=7.45,"SM",IF(I53&lt;=7.7,"KSM",IF(I53&lt;=8,"I A",IF(I53&lt;=8.44,"II A",IF(I53&lt;=9.04,"III A",IF(I53&lt;=9.64,"I JA",IF(I53&lt;=10.04,"II JA",IF(I53&lt;=10.34,"III JA"))))))))))))))</f>
        <v>I JA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7.25" customHeight="1">
      <c r="A54" s="15">
        <v>3</v>
      </c>
      <c r="B54" s="16"/>
      <c r="C54" s="4" t="s">
        <v>66</v>
      </c>
      <c r="D54" s="34" t="s">
        <v>163</v>
      </c>
      <c r="E54" s="27">
        <v>40187</v>
      </c>
      <c r="F54" s="26" t="s">
        <v>39</v>
      </c>
      <c r="G54" s="26" t="s">
        <v>40</v>
      </c>
      <c r="H54" s="26" t="s">
        <v>46</v>
      </c>
      <c r="I54" s="17">
        <v>9.84</v>
      </c>
      <c r="J54" s="132">
        <v>0.39500000000000002</v>
      </c>
      <c r="K54" s="18" t="str">
        <f t="shared" si="5"/>
        <v>II JA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7.25" customHeight="1">
      <c r="A55" s="15">
        <v>4</v>
      </c>
      <c r="B55" s="16"/>
      <c r="C55" s="4" t="s">
        <v>117</v>
      </c>
      <c r="D55" s="34" t="s">
        <v>471</v>
      </c>
      <c r="E55" s="27">
        <v>40189</v>
      </c>
      <c r="F55" s="26" t="s">
        <v>268</v>
      </c>
      <c r="G55" s="26" t="s">
        <v>466</v>
      </c>
      <c r="H55" s="114" t="s">
        <v>277</v>
      </c>
      <c r="I55" s="17" t="s">
        <v>544</v>
      </c>
      <c r="J55" s="132"/>
      <c r="K55" s="18" t="str">
        <f t="shared" si="5"/>
        <v/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7.25" customHeight="1">
      <c r="A56" s="15">
        <v>5</v>
      </c>
      <c r="B56" s="16"/>
      <c r="C56" s="4" t="s">
        <v>58</v>
      </c>
      <c r="D56" s="34" t="s">
        <v>416</v>
      </c>
      <c r="E56" s="27">
        <v>40190</v>
      </c>
      <c r="F56" s="26" t="s">
        <v>39</v>
      </c>
      <c r="G56" s="26" t="s">
        <v>40</v>
      </c>
      <c r="H56" s="26" t="s">
        <v>300</v>
      </c>
      <c r="I56" s="17">
        <v>9.06</v>
      </c>
      <c r="J56" s="132">
        <v>0.24399999999999999</v>
      </c>
      <c r="K56" s="18" t="str">
        <f t="shared" si="5"/>
        <v>I JA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7.25" customHeight="1">
      <c r="A57" s="15">
        <v>6</v>
      </c>
      <c r="B57" s="16"/>
      <c r="C57" s="4" t="s">
        <v>43</v>
      </c>
      <c r="D57" s="34" t="s">
        <v>44</v>
      </c>
      <c r="E57" s="27">
        <v>40219</v>
      </c>
      <c r="F57" s="26" t="s">
        <v>39</v>
      </c>
      <c r="G57" s="26" t="s">
        <v>40</v>
      </c>
      <c r="H57" s="26" t="s">
        <v>41</v>
      </c>
      <c r="I57" s="17">
        <v>8.68</v>
      </c>
      <c r="J57" s="132">
        <v>0.20499999999999999</v>
      </c>
      <c r="K57" s="18" t="str">
        <f t="shared" si="5"/>
        <v>III A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7.25" customHeight="1">
      <c r="A58" s="15">
        <v>7</v>
      </c>
      <c r="B58" s="16"/>
      <c r="C58" s="4" t="s">
        <v>45</v>
      </c>
      <c r="D58" s="34" t="s">
        <v>251</v>
      </c>
      <c r="E58" s="27">
        <v>40466</v>
      </c>
      <c r="F58" s="26" t="s">
        <v>39</v>
      </c>
      <c r="G58" s="26" t="s">
        <v>40</v>
      </c>
      <c r="H58" s="26" t="s">
        <v>60</v>
      </c>
      <c r="I58" s="17">
        <v>8.4700000000000006</v>
      </c>
      <c r="J58" s="132">
        <v>0.19600000000000001</v>
      </c>
      <c r="K58" s="18" t="str">
        <f t="shared" si="5"/>
        <v>III A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7.25" customHeight="1">
      <c r="A59" s="15">
        <v>8</v>
      </c>
      <c r="B59" s="16"/>
      <c r="C59" s="4" t="s">
        <v>55</v>
      </c>
      <c r="D59" s="34" t="s">
        <v>436</v>
      </c>
      <c r="E59" s="27">
        <v>40471</v>
      </c>
      <c r="F59" s="26" t="s">
        <v>39</v>
      </c>
      <c r="G59" s="26" t="s">
        <v>40</v>
      </c>
      <c r="H59" s="26" t="s">
        <v>56</v>
      </c>
      <c r="I59" s="17">
        <v>9.7899999999999991</v>
      </c>
      <c r="J59" s="132">
        <v>0.40600000000000003</v>
      </c>
      <c r="K59" s="18" t="str">
        <f t="shared" si="5"/>
        <v>II JA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2.75" customHeight="1">
      <c r="A60" s="7"/>
      <c r="B60" s="7"/>
      <c r="C60" s="7"/>
      <c r="D60" s="7"/>
      <c r="E60" s="7"/>
      <c r="F60" s="8">
        <v>7</v>
      </c>
      <c r="G60" s="8" t="s">
        <v>6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7.25" customHeight="1">
      <c r="A61" s="15">
        <v>1</v>
      </c>
      <c r="B61" s="16"/>
      <c r="C61" s="4" t="s">
        <v>286</v>
      </c>
      <c r="D61" s="34" t="s">
        <v>421</v>
      </c>
      <c r="E61" s="27">
        <v>40472</v>
      </c>
      <c r="F61" s="26" t="s">
        <v>80</v>
      </c>
      <c r="G61" s="26" t="s">
        <v>200</v>
      </c>
      <c r="H61" s="26" t="s">
        <v>359</v>
      </c>
      <c r="I61" s="17">
        <v>8.73</v>
      </c>
      <c r="J61" s="132">
        <v>0.151</v>
      </c>
      <c r="K61" s="18" t="str">
        <f>IF(ISBLANK(I61),"",IF(I61="DQ","",IF(I61="DNF","",IF(I61="DNS","",IF(I61&gt;10.34,"",IF(I61&lt;=7.25,"TSM",IF(I61&lt;=7.45,"SM",IF(I61&lt;=7.7,"KSM",IF(I61&lt;=8,"I A",IF(I61&lt;=8.44,"II A",IF(I61&lt;=9.04,"III A",IF(I61&lt;=9.64,"I JA",IF(I61&lt;=10.04,"II JA",IF(I61&lt;=10.34,"III JA"))))))))))))))</f>
        <v>III A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7.25" customHeight="1">
      <c r="A62" s="15">
        <v>2</v>
      </c>
      <c r="B62" s="16"/>
      <c r="C62" s="4" t="s">
        <v>72</v>
      </c>
      <c r="D62" s="34" t="s">
        <v>453</v>
      </c>
      <c r="E62" s="27">
        <v>40473</v>
      </c>
      <c r="F62" s="26" t="s">
        <v>73</v>
      </c>
      <c r="G62" s="26" t="s">
        <v>74</v>
      </c>
      <c r="H62" s="26" t="s">
        <v>75</v>
      </c>
      <c r="I62" s="17">
        <v>9.67</v>
      </c>
      <c r="J62" s="132">
        <v>0.187</v>
      </c>
      <c r="K62" s="18" t="str">
        <f t="shared" ref="K62:K68" si="6">IF(ISBLANK(I62),"",IF(I62="DQ","",IF(I62="DNF","",IF(I62="DNS","",IF(I62&gt;10.34,"",IF(I62&lt;=7.25,"TSM",IF(I62&lt;=7.45,"SM",IF(I62&lt;=7.7,"KSM",IF(I62&lt;=8,"I A",IF(I62&lt;=8.44,"II A",IF(I62&lt;=9.04,"III A",IF(I62&lt;=9.64,"I JA",IF(I62&lt;=10.04,"II JA",IF(I62&lt;=10.34,"III JA"))))))))))))))</f>
        <v>II JA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7.25" customHeight="1">
      <c r="A63" s="15">
        <v>3</v>
      </c>
      <c r="B63" s="16"/>
      <c r="C63" s="4" t="s">
        <v>61</v>
      </c>
      <c r="D63" s="34" t="s">
        <v>497</v>
      </c>
      <c r="E63" s="27">
        <v>40226</v>
      </c>
      <c r="F63" s="26" t="s">
        <v>39</v>
      </c>
      <c r="G63" s="26" t="s">
        <v>40</v>
      </c>
      <c r="H63" s="26" t="s">
        <v>60</v>
      </c>
      <c r="I63" s="17" t="s">
        <v>544</v>
      </c>
      <c r="J63" s="132"/>
      <c r="K63" s="18" t="str">
        <f t="shared" si="6"/>
        <v/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7.25" customHeight="1">
      <c r="A64" s="15">
        <v>4</v>
      </c>
      <c r="B64" s="16"/>
      <c r="C64" s="4" t="s">
        <v>116</v>
      </c>
      <c r="D64" s="34" t="s">
        <v>49</v>
      </c>
      <c r="E64" s="27">
        <v>40228</v>
      </c>
      <c r="F64" s="26" t="s">
        <v>73</v>
      </c>
      <c r="G64" s="26" t="s">
        <v>74</v>
      </c>
      <c r="H64" s="26" t="s">
        <v>75</v>
      </c>
      <c r="I64" s="17" t="s">
        <v>544</v>
      </c>
      <c r="J64" s="132"/>
      <c r="K64" s="18" t="str">
        <f t="shared" si="6"/>
        <v/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7.25" customHeight="1">
      <c r="A65" s="15">
        <v>5</v>
      </c>
      <c r="B65" s="16"/>
      <c r="C65" s="4" t="s">
        <v>495</v>
      </c>
      <c r="D65" s="34" t="s">
        <v>496</v>
      </c>
      <c r="E65" s="27">
        <v>40232</v>
      </c>
      <c r="F65" s="26" t="s">
        <v>492</v>
      </c>
      <c r="G65" s="26" t="s">
        <v>493</v>
      </c>
      <c r="H65" s="26" t="s">
        <v>494</v>
      </c>
      <c r="I65" s="17">
        <v>9.35</v>
      </c>
      <c r="J65" s="132">
        <v>0.248</v>
      </c>
      <c r="K65" s="18" t="str">
        <f t="shared" si="6"/>
        <v>I JA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7.25" customHeight="1">
      <c r="A66" s="15">
        <v>6</v>
      </c>
      <c r="B66" s="16"/>
      <c r="C66" s="4" t="s">
        <v>65</v>
      </c>
      <c r="D66" s="34" t="s">
        <v>212</v>
      </c>
      <c r="E66" s="27">
        <v>40235</v>
      </c>
      <c r="F66" s="26" t="s">
        <v>39</v>
      </c>
      <c r="G66" s="26" t="s">
        <v>40</v>
      </c>
      <c r="H66" s="26" t="s">
        <v>41</v>
      </c>
      <c r="I66" s="17">
        <v>8.8699999999999992</v>
      </c>
      <c r="J66" s="132">
        <v>0.17</v>
      </c>
      <c r="K66" s="18" t="str">
        <f t="shared" si="6"/>
        <v>III A</v>
      </c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7.25" customHeight="1">
      <c r="A67" s="15">
        <v>7</v>
      </c>
      <c r="B67" s="16"/>
      <c r="C67" s="4" t="s">
        <v>87</v>
      </c>
      <c r="D67" s="34" t="s">
        <v>88</v>
      </c>
      <c r="E67" s="27">
        <v>40496</v>
      </c>
      <c r="F67" s="26" t="s">
        <v>39</v>
      </c>
      <c r="G67" s="26" t="s">
        <v>40</v>
      </c>
      <c r="H67" s="26" t="s">
        <v>84</v>
      </c>
      <c r="I67" s="17">
        <v>9.86</v>
      </c>
      <c r="J67" s="132">
        <v>0.39300000000000002</v>
      </c>
      <c r="K67" s="18" t="str">
        <f t="shared" si="6"/>
        <v>II JA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7.25" customHeight="1">
      <c r="A68" s="15">
        <v>8</v>
      </c>
      <c r="B68" s="16"/>
      <c r="C68" s="4" t="s">
        <v>157</v>
      </c>
      <c r="D68" s="34" t="s">
        <v>456</v>
      </c>
      <c r="E68" s="27">
        <v>40496</v>
      </c>
      <c r="F68" s="26" t="s">
        <v>268</v>
      </c>
      <c r="G68" s="26" t="s">
        <v>445</v>
      </c>
      <c r="H68" s="26" t="s">
        <v>452</v>
      </c>
      <c r="I68" s="17">
        <v>8.39</v>
      </c>
      <c r="J68" s="132">
        <v>0.156</v>
      </c>
      <c r="K68" s="18" t="str">
        <f t="shared" si="6"/>
        <v>II A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2.75" customHeight="1">
      <c r="A69" s="7"/>
      <c r="B69" s="7"/>
      <c r="F69" s="46">
        <v>8</v>
      </c>
      <c r="G69" s="8" t="s">
        <v>6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7.25" customHeight="1">
      <c r="A70" s="15">
        <v>1</v>
      </c>
      <c r="B70" s="16"/>
      <c r="C70" s="4" t="s">
        <v>66</v>
      </c>
      <c r="D70" s="34" t="s">
        <v>350</v>
      </c>
      <c r="E70" s="27">
        <v>40549</v>
      </c>
      <c r="F70" s="26" t="s">
        <v>39</v>
      </c>
      <c r="G70" s="26" t="s">
        <v>40</v>
      </c>
      <c r="H70" s="26" t="s">
        <v>222</v>
      </c>
      <c r="I70" s="17">
        <v>9.24</v>
      </c>
      <c r="J70" s="132">
        <v>0.215</v>
      </c>
      <c r="K70" s="18" t="str">
        <f>IF(ISBLANK(I70),"",IF(I70="DQ","",IF(I70="DNF","",IF(I70="DNS","",IF(I70&gt;10.34,"",IF(I70&lt;=7.25,"TSM",IF(I70&lt;=7.45,"SM",IF(I70&lt;=7.7,"KSM",IF(I70&lt;=8,"I A",IF(I70&lt;=8.44,"II A",IF(I70&lt;=9.04,"III A",IF(I70&lt;=9.64,"I JA",IF(I70&lt;=10.04,"II JA",IF(I70&lt;=10.34,"III JA"))))))))))))))</f>
        <v>I JA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7.25" customHeight="1">
      <c r="A71" s="15">
        <v>2</v>
      </c>
      <c r="B71" s="16"/>
      <c r="C71" s="4" t="s">
        <v>210</v>
      </c>
      <c r="D71" s="34" t="s">
        <v>211</v>
      </c>
      <c r="E71" s="27">
        <v>40561</v>
      </c>
      <c r="F71" s="26" t="s">
        <v>39</v>
      </c>
      <c r="G71" s="26" t="s">
        <v>40</v>
      </c>
      <c r="H71" s="26" t="s">
        <v>41</v>
      </c>
      <c r="I71" s="17">
        <v>8.9</v>
      </c>
      <c r="J71" s="132">
        <v>0.23799999999999999</v>
      </c>
      <c r="K71" s="18" t="str">
        <f t="shared" ref="K71:K77" si="7">IF(ISBLANK(I71),"",IF(I71="DQ","",IF(I71="DNF","",IF(I71="DNS","",IF(I71&gt;10.34,"",IF(I71&lt;=7.25,"TSM",IF(I71&lt;=7.45,"SM",IF(I71&lt;=7.7,"KSM",IF(I71&lt;=8,"I A",IF(I71&lt;=8.44,"II A",IF(I71&lt;=9.04,"III A",IF(I71&lt;=9.64,"I JA",IF(I71&lt;=10.04,"II JA",IF(I71&lt;=10.34,"III JA"))))))))))))))</f>
        <v>III A</v>
      </c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7.25" customHeight="1">
      <c r="A72" s="15">
        <v>3</v>
      </c>
      <c r="B72" s="16"/>
      <c r="C72" s="4" t="s">
        <v>64</v>
      </c>
      <c r="D72" s="34" t="s">
        <v>213</v>
      </c>
      <c r="E72" s="27">
        <v>40500</v>
      </c>
      <c r="F72" s="26" t="s">
        <v>39</v>
      </c>
      <c r="G72" s="26" t="s">
        <v>40</v>
      </c>
      <c r="H72" s="26" t="s">
        <v>50</v>
      </c>
      <c r="I72" s="17">
        <v>8.57</v>
      </c>
      <c r="J72" s="132">
        <v>0.17399999999999999</v>
      </c>
      <c r="K72" s="18" t="str">
        <f t="shared" si="7"/>
        <v>III A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7.25" customHeight="1">
      <c r="A73" s="15">
        <v>4</v>
      </c>
      <c r="B73" s="16"/>
      <c r="C73" s="4" t="s">
        <v>351</v>
      </c>
      <c r="D73" s="34" t="s">
        <v>352</v>
      </c>
      <c r="E73" s="27">
        <v>40500</v>
      </c>
      <c r="F73" s="26" t="s">
        <v>39</v>
      </c>
      <c r="G73" s="26" t="s">
        <v>40</v>
      </c>
      <c r="H73" s="26" t="s">
        <v>264</v>
      </c>
      <c r="I73" s="17">
        <v>9.36</v>
      </c>
      <c r="J73" s="132">
        <v>0.157</v>
      </c>
      <c r="K73" s="18" t="str">
        <f t="shared" si="7"/>
        <v>I JA</v>
      </c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7.25" customHeight="1">
      <c r="A74" s="15">
        <v>5</v>
      </c>
      <c r="B74" s="16"/>
      <c r="C74" s="4" t="s">
        <v>62</v>
      </c>
      <c r="D74" s="34" t="s">
        <v>285</v>
      </c>
      <c r="E74" s="27">
        <v>40518</v>
      </c>
      <c r="F74" s="26" t="s">
        <v>80</v>
      </c>
      <c r="G74" s="26" t="s">
        <v>200</v>
      </c>
      <c r="H74" s="26" t="s">
        <v>359</v>
      </c>
      <c r="I74" s="17">
        <v>8.3000000000000007</v>
      </c>
      <c r="J74" s="132">
        <v>0.157</v>
      </c>
      <c r="K74" s="18" t="str">
        <f t="shared" si="7"/>
        <v>II A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7.25" customHeight="1">
      <c r="A75" s="15">
        <v>6</v>
      </c>
      <c r="B75" s="16"/>
      <c r="C75" s="4" t="s">
        <v>498</v>
      </c>
      <c r="D75" s="34" t="s">
        <v>499</v>
      </c>
      <c r="E75" s="27">
        <v>40525</v>
      </c>
      <c r="F75" s="26" t="s">
        <v>39</v>
      </c>
      <c r="G75" s="26" t="s">
        <v>40</v>
      </c>
      <c r="H75" s="26" t="s">
        <v>70</v>
      </c>
      <c r="I75" s="17">
        <v>9.75</v>
      </c>
      <c r="J75" s="132">
        <v>0.20599999999999999</v>
      </c>
      <c r="K75" s="18" t="str">
        <f t="shared" si="7"/>
        <v>II JA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7.25" customHeight="1">
      <c r="A76" s="15">
        <v>7</v>
      </c>
      <c r="B76" s="16"/>
      <c r="C76" s="4" t="s">
        <v>183</v>
      </c>
      <c r="D76" s="34" t="s">
        <v>481</v>
      </c>
      <c r="E76" s="27">
        <v>40585</v>
      </c>
      <c r="F76" s="26" t="s">
        <v>73</v>
      </c>
      <c r="G76" s="26" t="s">
        <v>74</v>
      </c>
      <c r="H76" s="26" t="s">
        <v>77</v>
      </c>
      <c r="I76" s="17">
        <v>9.86</v>
      </c>
      <c r="J76" s="132">
        <v>0.23699999999999999</v>
      </c>
      <c r="K76" s="18" t="str">
        <f t="shared" si="7"/>
        <v>II JA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7.25" customHeight="1">
      <c r="A77" s="15">
        <v>8</v>
      </c>
      <c r="B77" s="16"/>
      <c r="C77" s="4" t="s">
        <v>180</v>
      </c>
      <c r="D77" s="34" t="s">
        <v>181</v>
      </c>
      <c r="E77" s="27">
        <v>40593</v>
      </c>
      <c r="F77" s="26" t="s">
        <v>39</v>
      </c>
      <c r="G77" s="26" t="s">
        <v>40</v>
      </c>
      <c r="H77" s="26" t="s">
        <v>173</v>
      </c>
      <c r="I77" s="17">
        <v>9.41</v>
      </c>
      <c r="J77" s="132">
        <v>0.20200000000000001</v>
      </c>
      <c r="K77" s="18" t="str">
        <f t="shared" si="7"/>
        <v>I JA</v>
      </c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2.75" customHeight="1">
      <c r="A78" s="7"/>
      <c r="B78" s="7"/>
      <c r="F78" s="46">
        <v>9</v>
      </c>
      <c r="G78" s="8" t="s">
        <v>6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7.25" customHeight="1">
      <c r="A79" s="15">
        <v>1</v>
      </c>
      <c r="B79" s="16"/>
      <c r="C79" s="4" t="s">
        <v>140</v>
      </c>
      <c r="D79" s="34" t="s">
        <v>478</v>
      </c>
      <c r="E79" s="27">
        <v>40860</v>
      </c>
      <c r="F79" s="26" t="s">
        <v>73</v>
      </c>
      <c r="G79" s="26" t="s">
        <v>74</v>
      </c>
      <c r="H79" s="26" t="s">
        <v>75</v>
      </c>
      <c r="I79" s="17">
        <v>9.57</v>
      </c>
      <c r="J79" s="132">
        <v>0.38100000000000001</v>
      </c>
      <c r="K79" s="18" t="str">
        <f>IF(ISBLANK(I79),"",IF(I79="DQ","",IF(I79="DNF","",IF(I79="DNS","",IF(I79&gt;10.34,"",IF(I79&lt;=7.25,"TSM",IF(I79&lt;=7.45,"SM",IF(I79&lt;=7.7,"KSM",IF(I79&lt;=8,"I A",IF(I79&lt;=8.44,"II A",IF(I79&lt;=9.04,"III A",IF(I79&lt;=9.64,"I JA",IF(I79&lt;=10.04,"II JA",IF(I79&lt;=10.34,"III JA"))))))))))))))</f>
        <v>I JA</v>
      </c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7.25" customHeight="1">
      <c r="A80" s="15">
        <v>2</v>
      </c>
      <c r="B80" s="16"/>
      <c r="C80" s="4" t="s">
        <v>301</v>
      </c>
      <c r="D80" s="34" t="s">
        <v>482</v>
      </c>
      <c r="E80" s="27">
        <v>40976</v>
      </c>
      <c r="F80" s="26" t="s">
        <v>73</v>
      </c>
      <c r="G80" s="26" t="s">
        <v>74</v>
      </c>
      <c r="H80" s="26" t="s">
        <v>77</v>
      </c>
      <c r="I80" s="17">
        <v>9.91</v>
      </c>
      <c r="J80" s="132">
        <v>0.192</v>
      </c>
      <c r="K80" s="18" t="str">
        <f t="shared" ref="K80:K86" si="8">IF(ISBLANK(I80),"",IF(I80="DQ","",IF(I80="DNF","",IF(I80="DNS","",IF(I80&gt;10.34,"",IF(I80&lt;=7.25,"TSM",IF(I80&lt;=7.45,"SM",IF(I80&lt;=7.7,"KSM",IF(I80&lt;=8,"I A",IF(I80&lt;=8.44,"II A",IF(I80&lt;=9.04,"III A",IF(I80&lt;=9.64,"I JA",IF(I80&lt;=10.04,"II JA",IF(I80&lt;=10.34,"III JA"))))))))))))))</f>
        <v>II JA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7.25" customHeight="1">
      <c r="A81" s="15">
        <v>3</v>
      </c>
      <c r="B81" s="16"/>
      <c r="C81" s="4" t="s">
        <v>53</v>
      </c>
      <c r="D81" s="34" t="s">
        <v>336</v>
      </c>
      <c r="E81" s="27">
        <v>40598</v>
      </c>
      <c r="F81" s="26" t="s">
        <v>39</v>
      </c>
      <c r="G81" s="26" t="s">
        <v>40</v>
      </c>
      <c r="H81" s="26" t="s">
        <v>50</v>
      </c>
      <c r="I81" s="17">
        <v>9.49</v>
      </c>
      <c r="J81" s="132">
        <v>0.316</v>
      </c>
      <c r="K81" s="18" t="str">
        <f t="shared" si="8"/>
        <v>I JA</v>
      </c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7.25" customHeight="1">
      <c r="A82" s="15">
        <v>4</v>
      </c>
      <c r="B82" s="16"/>
      <c r="C82" s="4" t="s">
        <v>299</v>
      </c>
      <c r="D82" s="34" t="s">
        <v>325</v>
      </c>
      <c r="E82" s="27">
        <v>40626</v>
      </c>
      <c r="F82" s="26" t="s">
        <v>39</v>
      </c>
      <c r="G82" s="26" t="s">
        <v>40</v>
      </c>
      <c r="H82" s="26" t="s">
        <v>47</v>
      </c>
      <c r="I82" s="17" t="s">
        <v>544</v>
      </c>
      <c r="J82" s="132"/>
      <c r="K82" s="18" t="str">
        <f t="shared" si="8"/>
        <v/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7.25" customHeight="1">
      <c r="A83" s="15">
        <v>5</v>
      </c>
      <c r="B83" s="16"/>
      <c r="C83" s="4" t="s">
        <v>55</v>
      </c>
      <c r="D83" s="34" t="s">
        <v>441</v>
      </c>
      <c r="E83" s="27">
        <v>40650</v>
      </c>
      <c r="F83" s="26" t="s">
        <v>39</v>
      </c>
      <c r="G83" s="26" t="s">
        <v>40</v>
      </c>
      <c r="H83" s="26" t="s">
        <v>173</v>
      </c>
      <c r="I83" s="17">
        <v>9.2100000000000009</v>
      </c>
      <c r="J83" s="132">
        <v>0.24199999999999999</v>
      </c>
      <c r="K83" s="18" t="str">
        <f t="shared" si="8"/>
        <v>I JA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7.25" customHeight="1">
      <c r="A84" s="15">
        <v>6</v>
      </c>
      <c r="B84" s="16"/>
      <c r="C84" s="4" t="s">
        <v>337</v>
      </c>
      <c r="D84" s="34" t="s">
        <v>338</v>
      </c>
      <c r="E84" s="27">
        <v>40678</v>
      </c>
      <c r="F84" s="26" t="s">
        <v>39</v>
      </c>
      <c r="G84" s="26" t="s">
        <v>40</v>
      </c>
      <c r="H84" s="26" t="s">
        <v>50</v>
      </c>
      <c r="I84" s="17" t="s">
        <v>546</v>
      </c>
      <c r="J84" s="132">
        <v>-6.9000000000000006E-2</v>
      </c>
      <c r="K84" s="18" t="str">
        <f t="shared" si="8"/>
        <v/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7.25" customHeight="1">
      <c r="A85" s="15">
        <v>7</v>
      </c>
      <c r="B85" s="16"/>
      <c r="C85" s="4" t="s">
        <v>469</v>
      </c>
      <c r="D85" s="34" t="s">
        <v>470</v>
      </c>
      <c r="E85" s="27">
        <v>40888</v>
      </c>
      <c r="F85" s="26" t="s">
        <v>73</v>
      </c>
      <c r="G85" s="26" t="s">
        <v>74</v>
      </c>
      <c r="H85" s="26" t="s">
        <v>75</v>
      </c>
      <c r="I85" s="17" t="s">
        <v>544</v>
      </c>
      <c r="J85" s="132"/>
      <c r="K85" s="18" t="str">
        <f t="shared" si="8"/>
        <v/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7.25" customHeight="1">
      <c r="A86" s="15">
        <v>8</v>
      </c>
      <c r="B86" s="16"/>
      <c r="C86" s="4"/>
      <c r="D86" s="34"/>
      <c r="E86" s="27"/>
      <c r="F86" s="26"/>
      <c r="G86" s="26"/>
      <c r="H86" s="26"/>
      <c r="I86" s="17"/>
      <c r="J86" s="132"/>
      <c r="K86" s="18" t="str">
        <f t="shared" si="8"/>
        <v/>
      </c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2.75" customHeight="1">
      <c r="A87" s="7"/>
      <c r="B87" s="7"/>
      <c r="F87" s="46">
        <v>10</v>
      </c>
      <c r="G87" s="8" t="s">
        <v>6</v>
      </c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7.25" customHeight="1">
      <c r="A88" s="15">
        <v>1</v>
      </c>
      <c r="B88" s="16"/>
      <c r="C88" s="4" t="s">
        <v>62</v>
      </c>
      <c r="D88" s="34" t="s">
        <v>483</v>
      </c>
      <c r="E88" s="27">
        <v>40929</v>
      </c>
      <c r="F88" s="26" t="s">
        <v>73</v>
      </c>
      <c r="G88" s="26" t="s">
        <v>74</v>
      </c>
      <c r="H88" s="26" t="s">
        <v>77</v>
      </c>
      <c r="I88" s="17" t="s">
        <v>546</v>
      </c>
      <c r="J88" s="132">
        <v>3.2000000000000001E-2</v>
      </c>
      <c r="K88" s="18" t="str">
        <f>IF(ISBLANK(I88),"",IF(I88="DQ","",IF(I88="DNF","",IF(I88="DNS","",IF(I88&gt;10.34,"",IF(I88&lt;=7.25,"TSM",IF(I88&lt;=7.45,"SM",IF(I88&lt;=7.7,"KSM",IF(I88&lt;=8,"I A",IF(I88&lt;=8.44,"II A",IF(I88&lt;=9.04,"III A",IF(I88&lt;=9.64,"I JA",IF(I88&lt;=10.04,"II JA",IF(I88&lt;=10.34,"III JA"))))))))))))))</f>
        <v/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7.25" customHeight="1">
      <c r="A89" s="15">
        <v>2</v>
      </c>
      <c r="B89" s="16"/>
      <c r="C89" s="4" t="s">
        <v>380</v>
      </c>
      <c r="D89" s="34" t="s">
        <v>381</v>
      </c>
      <c r="E89" s="27">
        <v>40957</v>
      </c>
      <c r="F89" s="26" t="s">
        <v>63</v>
      </c>
      <c r="G89" s="26" t="s">
        <v>374</v>
      </c>
      <c r="H89" s="26" t="s">
        <v>67</v>
      </c>
      <c r="I89" s="17">
        <v>9.1199999999999992</v>
      </c>
      <c r="J89" s="132">
        <v>0.19800000000000001</v>
      </c>
      <c r="K89" s="18" t="str">
        <f t="shared" ref="K89:K95" si="9">IF(ISBLANK(I89),"",IF(I89="DQ","",IF(I89="DNF","",IF(I89="DNS","",IF(I89&gt;10.34,"",IF(I89&lt;=7.25,"TSM",IF(I89&lt;=7.45,"SM",IF(I89&lt;=7.7,"KSM",IF(I89&lt;=8,"I A",IF(I89&lt;=8.44,"II A",IF(I89&lt;=9.04,"III A",IF(I89&lt;=9.64,"I JA",IF(I89&lt;=10.04,"II JA",IF(I89&lt;=10.34,"III JA"))))))))))))))</f>
        <v>I JA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7.25" customHeight="1">
      <c r="A90" s="15">
        <v>3</v>
      </c>
      <c r="B90" s="16"/>
      <c r="C90" s="4" t="s">
        <v>68</v>
      </c>
      <c r="D90" s="34" t="s">
        <v>442</v>
      </c>
      <c r="E90" s="27">
        <v>40733</v>
      </c>
      <c r="F90" s="26" t="s">
        <v>39</v>
      </c>
      <c r="G90" s="26" t="s">
        <v>40</v>
      </c>
      <c r="H90" s="26" t="s">
        <v>173</v>
      </c>
      <c r="I90" s="17">
        <v>9.89</v>
      </c>
      <c r="J90" s="132">
        <v>0.25600000000000001</v>
      </c>
      <c r="K90" s="18" t="str">
        <f t="shared" si="9"/>
        <v>II JA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7.25" customHeight="1">
      <c r="A91" s="15">
        <v>4</v>
      </c>
      <c r="B91" s="16"/>
      <c r="C91" s="4" t="s">
        <v>475</v>
      </c>
      <c r="D91" s="34" t="s">
        <v>476</v>
      </c>
      <c r="E91" s="27">
        <v>40821</v>
      </c>
      <c r="F91" s="26" t="s">
        <v>73</v>
      </c>
      <c r="G91" s="26" t="s">
        <v>74</v>
      </c>
      <c r="H91" s="26" t="s">
        <v>75</v>
      </c>
      <c r="I91" s="17">
        <v>9.09</v>
      </c>
      <c r="J91" s="132">
        <v>0.52100000000000002</v>
      </c>
      <c r="K91" s="18" t="str">
        <f t="shared" si="9"/>
        <v>I JA</v>
      </c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7.25" customHeight="1">
      <c r="A92" s="15">
        <v>5</v>
      </c>
      <c r="B92" s="16"/>
      <c r="C92" s="4" t="s">
        <v>332</v>
      </c>
      <c r="D92" s="34" t="s">
        <v>333</v>
      </c>
      <c r="E92" s="27">
        <v>40917</v>
      </c>
      <c r="F92" s="26" t="s">
        <v>39</v>
      </c>
      <c r="G92" s="26" t="s">
        <v>40</v>
      </c>
      <c r="H92" s="26" t="s">
        <v>50</v>
      </c>
      <c r="I92" s="17">
        <v>9.15</v>
      </c>
      <c r="J92" s="132">
        <v>194</v>
      </c>
      <c r="K92" s="18" t="str">
        <f t="shared" si="9"/>
        <v>I JA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7.25" customHeight="1">
      <c r="A93" s="15">
        <v>6</v>
      </c>
      <c r="B93" s="16"/>
      <c r="C93" s="4" t="s">
        <v>370</v>
      </c>
      <c r="D93" s="34" t="s">
        <v>371</v>
      </c>
      <c r="E93" s="27">
        <v>41102</v>
      </c>
      <c r="F93" s="26" t="s">
        <v>39</v>
      </c>
      <c r="G93" s="26" t="s">
        <v>40</v>
      </c>
      <c r="H93" s="26" t="s">
        <v>81</v>
      </c>
      <c r="I93" s="17">
        <v>8.91</v>
      </c>
      <c r="J93" s="132">
        <v>0.32800000000000001</v>
      </c>
      <c r="K93" s="18" t="str">
        <f t="shared" si="9"/>
        <v>III A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7.25" customHeight="1">
      <c r="A94" s="15">
        <v>7</v>
      </c>
      <c r="B94" s="16"/>
      <c r="C94" s="4" t="s">
        <v>118</v>
      </c>
      <c r="D94" s="34" t="s">
        <v>457</v>
      </c>
      <c r="E94" s="27">
        <v>41016</v>
      </c>
      <c r="F94" s="26" t="s">
        <v>73</v>
      </c>
      <c r="G94" s="26" t="s">
        <v>74</v>
      </c>
      <c r="H94" s="26" t="s">
        <v>458</v>
      </c>
      <c r="I94" s="17">
        <v>9.24</v>
      </c>
      <c r="J94" s="132">
        <v>0.16</v>
      </c>
      <c r="K94" s="18" t="str">
        <f t="shared" si="9"/>
        <v>I JA</v>
      </c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7.25" customHeight="1">
      <c r="A95" s="15">
        <v>8</v>
      </c>
      <c r="B95" s="16"/>
      <c r="C95" s="4"/>
      <c r="D95" s="34"/>
      <c r="E95" s="27"/>
      <c r="F95" s="26"/>
      <c r="G95" s="26"/>
      <c r="H95" s="26"/>
      <c r="I95" s="17"/>
      <c r="J95" s="132"/>
      <c r="K95" s="18" t="str">
        <f t="shared" si="9"/>
        <v/>
      </c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7.25" customHeight="1">
      <c r="A96" s="41"/>
      <c r="B96" s="41"/>
      <c r="C96" s="126"/>
      <c r="D96" s="127"/>
      <c r="E96" s="128"/>
      <c r="F96" s="129"/>
      <c r="G96" s="129"/>
      <c r="H96" s="129"/>
      <c r="I96" s="130"/>
      <c r="J96" s="130"/>
      <c r="K96" s="131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7.25" customHeight="1">
      <c r="A97" s="41"/>
      <c r="B97" s="41"/>
      <c r="C97" s="126"/>
      <c r="D97" s="127"/>
      <c r="E97" s="128"/>
      <c r="F97" s="129"/>
      <c r="G97" s="129"/>
      <c r="H97" s="129"/>
      <c r="I97" s="130"/>
      <c r="J97" s="130"/>
      <c r="K97" s="131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7.25" customHeight="1">
      <c r="A98" s="41"/>
      <c r="B98" s="41"/>
      <c r="C98" s="126"/>
      <c r="D98" s="127"/>
      <c r="E98" s="128"/>
      <c r="F98" s="129"/>
      <c r="G98" s="129"/>
      <c r="H98" s="129"/>
      <c r="I98" s="130"/>
      <c r="J98" s="130"/>
      <c r="K98" s="131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7.25" customHeight="1">
      <c r="A99" s="41"/>
      <c r="B99" s="41"/>
      <c r="C99" s="126"/>
      <c r="D99" s="127"/>
      <c r="E99" s="128"/>
      <c r="F99" s="129"/>
      <c r="G99" s="129"/>
      <c r="H99" s="129"/>
      <c r="I99" s="130"/>
      <c r="J99" s="130"/>
      <c r="K99" s="131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2.75" customHeight="1">
      <c r="A100" s="7"/>
      <c r="B100" s="7"/>
      <c r="F100" s="46">
        <v>11</v>
      </c>
      <c r="G100" s="8" t="s">
        <v>6</v>
      </c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7.25" customHeight="1">
      <c r="A101" s="15">
        <v>1</v>
      </c>
      <c r="B101" s="16"/>
      <c r="C101" s="4" t="s">
        <v>363</v>
      </c>
      <c r="D101" s="34" t="s">
        <v>364</v>
      </c>
      <c r="E101" s="27">
        <v>41208</v>
      </c>
      <c r="F101" s="26" t="s">
        <v>39</v>
      </c>
      <c r="G101" s="26" t="s">
        <v>40</v>
      </c>
      <c r="H101" s="26" t="s">
        <v>81</v>
      </c>
      <c r="I101" s="17">
        <v>8.77</v>
      </c>
      <c r="J101" s="132">
        <v>0.189</v>
      </c>
      <c r="K101" s="18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7.25" customHeight="1">
      <c r="A102" s="15">
        <v>2</v>
      </c>
      <c r="B102" s="16"/>
      <c r="C102" s="4" t="s">
        <v>225</v>
      </c>
      <c r="D102" s="34" t="s">
        <v>247</v>
      </c>
      <c r="E102" s="27">
        <v>40792</v>
      </c>
      <c r="F102" s="26" t="s">
        <v>73</v>
      </c>
      <c r="G102" s="26" t="s">
        <v>74</v>
      </c>
      <c r="H102" s="26" t="s">
        <v>75</v>
      </c>
      <c r="I102" s="17" t="s">
        <v>544</v>
      </c>
      <c r="J102" s="132"/>
      <c r="K102" s="18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7.25" customHeight="1">
      <c r="A103" s="15">
        <v>3</v>
      </c>
      <c r="B103" s="16"/>
      <c r="C103" s="4" t="s">
        <v>114</v>
      </c>
      <c r="D103" s="34" t="s">
        <v>534</v>
      </c>
      <c r="E103" s="27">
        <v>40773</v>
      </c>
      <c r="F103" s="26" t="s">
        <v>39</v>
      </c>
      <c r="G103" s="26" t="s">
        <v>40</v>
      </c>
      <c r="H103" s="26" t="s">
        <v>404</v>
      </c>
      <c r="I103" s="17">
        <v>8.8000000000000007</v>
      </c>
      <c r="J103" s="132">
        <v>0.22900000000000001</v>
      </c>
      <c r="K103" s="18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7.25" customHeight="1">
      <c r="A104" s="15">
        <v>4</v>
      </c>
      <c r="B104" s="16"/>
      <c r="C104" s="4" t="s">
        <v>210</v>
      </c>
      <c r="D104" s="34" t="s">
        <v>321</v>
      </c>
      <c r="E104" s="27">
        <v>41249</v>
      </c>
      <c r="F104" s="26" t="s">
        <v>39</v>
      </c>
      <c r="G104" s="26" t="s">
        <v>40</v>
      </c>
      <c r="H104" s="26" t="s">
        <v>319</v>
      </c>
      <c r="I104" s="17">
        <v>8.43</v>
      </c>
      <c r="J104" s="132">
        <v>0.19800000000000001</v>
      </c>
      <c r="K104" s="18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7.25" customHeight="1">
      <c r="A105" s="15">
        <v>5</v>
      </c>
      <c r="B105" s="16"/>
      <c r="C105" s="4" t="s">
        <v>66</v>
      </c>
      <c r="D105" s="34" t="s">
        <v>196</v>
      </c>
      <c r="E105" s="27">
        <v>40422</v>
      </c>
      <c r="F105" s="26" t="s">
        <v>39</v>
      </c>
      <c r="G105" s="26" t="s">
        <v>40</v>
      </c>
      <c r="H105" s="26" t="s">
        <v>404</v>
      </c>
      <c r="I105" s="17">
        <v>8.7200000000000006</v>
      </c>
      <c r="J105" s="132">
        <v>0.252</v>
      </c>
      <c r="K105" s="18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7.25" customHeight="1">
      <c r="A106" s="15">
        <v>6</v>
      </c>
      <c r="B106" s="16"/>
      <c r="C106" s="4" t="s">
        <v>454</v>
      </c>
      <c r="D106" s="34" t="s">
        <v>455</v>
      </c>
      <c r="E106" s="27">
        <v>41185</v>
      </c>
      <c r="F106" s="26" t="s">
        <v>73</v>
      </c>
      <c r="G106" s="26" t="s">
        <v>74</v>
      </c>
      <c r="H106" s="26" t="s">
        <v>75</v>
      </c>
      <c r="I106" s="17">
        <v>9.19</v>
      </c>
      <c r="J106" s="132">
        <v>0.20899999999999999</v>
      </c>
      <c r="K106" s="18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7.25" customHeight="1">
      <c r="A107" s="15">
        <v>7</v>
      </c>
      <c r="B107" s="16"/>
      <c r="C107" s="4" t="s">
        <v>339</v>
      </c>
      <c r="D107" s="34" t="s">
        <v>340</v>
      </c>
      <c r="E107" s="27">
        <v>41030</v>
      </c>
      <c r="F107" s="26" t="s">
        <v>39</v>
      </c>
      <c r="G107" s="26" t="s">
        <v>40</v>
      </c>
      <c r="H107" s="26" t="s">
        <v>50</v>
      </c>
      <c r="I107" s="17">
        <v>9.1</v>
      </c>
      <c r="J107" s="132">
        <v>0.26400000000000001</v>
      </c>
      <c r="K107" s="18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7.25" customHeight="1">
      <c r="A108" s="15">
        <v>8</v>
      </c>
      <c r="B108" s="16"/>
      <c r="C108" s="4" t="s">
        <v>301</v>
      </c>
      <c r="D108" s="34" t="s">
        <v>302</v>
      </c>
      <c r="E108" s="27">
        <v>40045</v>
      </c>
      <c r="F108" s="26" t="s">
        <v>39</v>
      </c>
      <c r="G108" s="26" t="s">
        <v>40</v>
      </c>
      <c r="H108" s="26" t="s">
        <v>84</v>
      </c>
      <c r="I108" s="17">
        <v>9.0500000000000007</v>
      </c>
      <c r="J108" s="132">
        <v>0.19</v>
      </c>
      <c r="K108" s="18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2.75" customHeight="1">
      <c r="A109" s="7"/>
      <c r="B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2.75" customHeight="1">
      <c r="A110" s="7"/>
      <c r="B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2.75" customHeight="1">
      <c r="A111" s="7"/>
      <c r="B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2.75" customHeight="1">
      <c r="A112" s="7"/>
      <c r="B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2.75" customHeight="1">
      <c r="A113" s="7"/>
      <c r="B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2.75" customHeight="1">
      <c r="A114" s="7"/>
      <c r="B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2.75" customHeight="1">
      <c r="A115" s="7"/>
      <c r="B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2.75" customHeight="1">
      <c r="A116" s="7"/>
      <c r="B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2.75" customHeight="1">
      <c r="A117" s="7"/>
      <c r="B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2.75" customHeight="1">
      <c r="A118" s="7"/>
      <c r="B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2.75" customHeight="1">
      <c r="A119" s="7"/>
      <c r="B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2.75" customHeight="1">
      <c r="A120" s="7"/>
      <c r="B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2.75" customHeight="1">
      <c r="A121" s="7"/>
      <c r="B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2.75" customHeight="1">
      <c r="A122" s="7"/>
      <c r="B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2.75" customHeight="1">
      <c r="A123" s="7"/>
      <c r="B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2.75" customHeight="1">
      <c r="A124" s="7"/>
      <c r="B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2.75" customHeight="1">
      <c r="A125" s="7"/>
      <c r="B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2.75" customHeight="1">
      <c r="A126" s="7"/>
      <c r="B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2.75" customHeight="1">
      <c r="A127" s="7"/>
      <c r="B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2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2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2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2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2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2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2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2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2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2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2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2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2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2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2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2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2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2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2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2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2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2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2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2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2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2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2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2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2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2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2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2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2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2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2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2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2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2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2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2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2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2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2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2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2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2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2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2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2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2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2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2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2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2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2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2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2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2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2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2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2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2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2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2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2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2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2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2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2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2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2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2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2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2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2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2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2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2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2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2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2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2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2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2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2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2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2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2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2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2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2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2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2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2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12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12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12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12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12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12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12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12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12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12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12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12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12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12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12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12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12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12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12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12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spans="1:24" ht="12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spans="1:24" ht="12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spans="1:24" ht="12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spans="1:24" ht="12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spans="1:24" ht="12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spans="1:24" ht="12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spans="1:24" ht="12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spans="1:24" ht="12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spans="1:24" ht="12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spans="1:24" ht="12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spans="1:24" ht="12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spans="1:24" ht="12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spans="1:24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spans="1:24" ht="12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spans="1:24" ht="12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spans="1:24" ht="12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spans="1:24" ht="12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spans="1:24" ht="12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spans="1:24" ht="12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spans="1:24" ht="12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spans="1:24" ht="12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spans="1:24" ht="12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spans="1:24" ht="12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spans="1:24" ht="12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spans="1:24" ht="12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spans="1:24" ht="12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spans="1:24" ht="12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spans="1:24" ht="12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spans="1:24" ht="12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spans="1:24" ht="12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spans="1:24" ht="12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spans="1:24" ht="12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spans="1:24" ht="12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spans="1:24" ht="12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spans="1:24" ht="12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spans="1:24" ht="12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spans="1:24" ht="12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spans="1:24" ht="12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spans="1:24" ht="12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spans="1:24" ht="12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spans="1:24" ht="12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24" ht="12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24" ht="12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24" ht="12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24" ht="12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24" ht="12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24" ht="12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12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12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12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12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12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12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12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12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12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12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12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12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12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12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12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12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12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12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12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12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12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12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12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12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12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12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12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12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12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12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12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12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12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12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12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12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12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12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12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12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12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12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12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12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12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12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12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12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12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12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12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12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12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12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12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12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12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12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12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12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12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12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12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12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12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12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12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12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12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12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12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12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12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12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12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12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12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12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12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12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12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12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12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12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12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12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12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12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12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12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12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12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12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12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12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12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12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12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12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12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12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12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12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12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12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12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12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12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12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12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12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12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12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12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12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12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12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12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12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12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12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12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12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12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12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12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12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12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12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12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12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12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12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12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12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12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12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12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12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12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12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12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12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12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12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12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12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12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12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12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12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12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12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12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12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12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12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12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12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12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12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12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12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12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12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12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12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12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12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12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12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12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12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12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12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12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12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12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12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12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12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12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12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12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12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12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12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12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12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12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12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12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12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12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12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12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12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12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12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12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12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12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12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12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12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12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12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12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12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12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12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12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12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12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12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12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12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12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12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12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12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12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12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12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12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12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12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12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12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12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12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12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12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12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12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12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12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12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12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12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12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12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12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12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12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12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12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12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12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12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12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12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12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12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12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12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12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12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12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12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12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12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12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12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12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12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12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12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12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12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12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12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12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12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12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12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12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12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12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12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12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12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12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12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12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12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12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12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12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12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12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12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12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12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12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12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12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12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12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12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12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12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12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12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12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12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12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12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12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12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12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12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12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12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12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12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12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12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12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12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12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12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12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12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12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12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12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12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12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12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12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12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12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12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12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12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12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12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12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12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12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12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12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12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12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12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12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12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12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12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12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12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12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12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12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12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12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12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12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12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12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12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12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12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12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12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12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12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12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12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12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12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12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12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12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12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12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12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12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12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12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12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12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12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12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12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12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12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12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12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12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12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12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12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12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12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12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12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12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12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12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12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12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12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12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12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12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12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12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12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12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12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12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12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12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12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12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12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12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12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12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12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12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12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12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12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12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12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12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12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12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12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12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12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12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12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12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12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12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12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12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12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12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12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12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12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12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12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12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12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12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12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12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12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12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12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12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12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12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12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12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12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12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12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12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12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12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12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12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12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12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12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12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12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12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12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12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12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12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12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12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12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12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12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12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12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12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12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12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12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12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12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12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12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12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12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12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12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12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12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12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12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12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12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12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12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12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12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12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12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12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12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12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12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12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12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12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12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12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12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12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12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12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12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12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12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12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12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12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12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12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12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12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12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12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12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12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12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12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12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12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12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12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12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12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12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12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12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12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12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12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12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12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12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12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12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12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12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12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12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12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12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12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12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12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12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12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12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12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12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12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12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12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12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12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12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1:24" ht="12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1:24" ht="12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1:24" ht="12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1:24" ht="12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1:24" ht="12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1:24" ht="12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1:24" ht="12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1:24" ht="12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1:24" ht="12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1:24" ht="12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1:24" ht="12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1:24" ht="12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1:24" ht="12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1:24" ht="12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1:24" ht="12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1:24" ht="12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1:24" ht="12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1:24" ht="12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1:24" ht="12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1:24" ht="12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1:24" ht="12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1:24" ht="12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1:24" ht="12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1:24" ht="12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</sheetData>
  <sortState xmlns:xlrd2="http://schemas.microsoft.com/office/spreadsheetml/2017/richdata2" ref="A88:X174">
    <sortCondition ref="E88:E174"/>
  </sortState>
  <printOptions horizontalCentered="1"/>
  <pageMargins left="0.78740157480314965" right="0.39370078740157483" top="0.39370078740157483" bottom="0.39370078740157483" header="0" footer="0"/>
  <pageSetup paperSize="9"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Z862"/>
  <sheetViews>
    <sheetView zoomScale="140" zoomScaleNormal="140" workbookViewId="0">
      <selection activeCell="A4" sqref="A4"/>
    </sheetView>
  </sheetViews>
  <sheetFormatPr defaultColWidth="14.44140625" defaultRowHeight="15" customHeight="1"/>
  <cols>
    <col min="1" max="1" width="6.109375" customWidth="1"/>
    <col min="2" max="2" width="6.109375" hidden="1" customWidth="1"/>
    <col min="3" max="3" width="7.6640625" bestFit="1" customWidth="1"/>
    <col min="4" max="4" width="13.5546875" bestFit="1" customWidth="1"/>
    <col min="5" max="5" width="10.33203125" customWidth="1"/>
    <col min="6" max="6" width="10.5546875" bestFit="1" customWidth="1"/>
    <col min="7" max="7" width="14" bestFit="1" customWidth="1"/>
    <col min="8" max="8" width="20.6640625" bestFit="1" customWidth="1"/>
    <col min="9" max="13" width="5.6640625" customWidth="1"/>
    <col min="14" max="14" width="4.109375" style="153" customWidth="1"/>
    <col min="15" max="26" width="9.10937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52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57" t="s">
        <v>318</v>
      </c>
      <c r="B2" s="7"/>
      <c r="C2" s="7"/>
      <c r="D2" s="7"/>
      <c r="E2" s="7"/>
      <c r="F2" s="7"/>
      <c r="G2" s="7"/>
      <c r="H2" s="66">
        <v>46043</v>
      </c>
      <c r="I2" s="7"/>
      <c r="J2" s="7"/>
      <c r="K2" s="7"/>
      <c r="L2" s="7"/>
      <c r="M2" s="7"/>
      <c r="N2" s="152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152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.75" customHeight="1">
      <c r="A4" s="7"/>
      <c r="B4" s="7"/>
      <c r="C4" s="8" t="s">
        <v>5</v>
      </c>
      <c r="D4" s="8"/>
      <c r="E4" s="8" t="s">
        <v>35</v>
      </c>
      <c r="F4" s="7"/>
      <c r="G4" s="7"/>
      <c r="H4" s="7"/>
      <c r="I4" s="7"/>
      <c r="J4" s="7"/>
      <c r="K4" s="7"/>
      <c r="L4" s="7"/>
      <c r="M4" s="7"/>
      <c r="N4" s="152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.75" customHeight="1" thickBot="1">
      <c r="A5" s="7"/>
      <c r="B5" s="7"/>
      <c r="C5" s="7"/>
      <c r="D5" s="7"/>
      <c r="E5" s="7"/>
      <c r="F5" s="8" t="s">
        <v>547</v>
      </c>
      <c r="G5" s="8"/>
      <c r="H5" s="7"/>
      <c r="I5" s="7"/>
      <c r="J5" s="7"/>
      <c r="K5" s="7"/>
      <c r="L5" s="7"/>
      <c r="M5" s="7"/>
      <c r="N5" s="152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.75" customHeight="1" thickBot="1">
      <c r="A6" s="9" t="s">
        <v>540</v>
      </c>
      <c r="B6" s="10"/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13" t="s">
        <v>8</v>
      </c>
      <c r="J6" s="1"/>
      <c r="K6" s="13" t="s">
        <v>548</v>
      </c>
      <c r="L6" s="1"/>
      <c r="M6" s="14" t="s">
        <v>9</v>
      </c>
      <c r="N6" s="152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7.25" customHeight="1">
      <c r="A7" s="15">
        <v>1</v>
      </c>
      <c r="B7" s="16"/>
      <c r="C7" s="4" t="s">
        <v>42</v>
      </c>
      <c r="D7" s="34" t="s">
        <v>275</v>
      </c>
      <c r="E7" s="27">
        <v>39950</v>
      </c>
      <c r="F7" s="26" t="s">
        <v>268</v>
      </c>
      <c r="G7" s="26" t="s">
        <v>466</v>
      </c>
      <c r="H7" s="26" t="s">
        <v>270</v>
      </c>
      <c r="I7" s="17">
        <v>7.83</v>
      </c>
      <c r="J7" s="132">
        <v>0.17599999999999999</v>
      </c>
      <c r="K7" s="17">
        <v>7.85</v>
      </c>
      <c r="L7" s="132">
        <v>0.156</v>
      </c>
      <c r="M7" s="18" t="str">
        <f t="shared" ref="M7:M14" si="0">IF(ISBLANK(I7),"",IF(I7="DQ","",IF(I7="DNF","",IF(I7="DNS","",IF(I7&gt;10.34,"",IF(I7&lt;=7.25,"TSM",IF(I7&lt;=7.45,"SM",IF(I7&lt;=7.7,"KSM",IF(I7&lt;=8,"I A",IF(I7&lt;=8.44,"II A",IF(I7&lt;=9.04,"III A",IF(I7&lt;=9.64,"I JA",IF(I7&lt;=10.04,"II JA",IF(I7&lt;=10.34,"III JA"))))))))))))))</f>
        <v>I A</v>
      </c>
      <c r="N7" s="152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7.25" customHeight="1">
      <c r="A8" s="15">
        <v>2</v>
      </c>
      <c r="B8" s="16"/>
      <c r="C8" s="4" t="s">
        <v>82</v>
      </c>
      <c r="D8" s="34" t="s">
        <v>149</v>
      </c>
      <c r="E8" s="27">
        <v>39941</v>
      </c>
      <c r="F8" s="26" t="s">
        <v>39</v>
      </c>
      <c r="G8" s="26" t="s">
        <v>40</v>
      </c>
      <c r="H8" s="26" t="s">
        <v>76</v>
      </c>
      <c r="I8" s="17">
        <v>8.1999999999999993</v>
      </c>
      <c r="J8" s="132">
        <v>0.21</v>
      </c>
      <c r="K8" s="17">
        <v>8.19</v>
      </c>
      <c r="L8" s="132">
        <v>0.19839999999999999</v>
      </c>
      <c r="M8" s="18" t="str">
        <f t="shared" si="0"/>
        <v>II A</v>
      </c>
      <c r="N8" s="152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7.25" customHeight="1">
      <c r="A9" s="15">
        <v>3</v>
      </c>
      <c r="B9" s="16"/>
      <c r="C9" s="4" t="s">
        <v>53</v>
      </c>
      <c r="D9" s="34" t="s">
        <v>221</v>
      </c>
      <c r="E9" s="27">
        <v>40105</v>
      </c>
      <c r="F9" s="26" t="s">
        <v>39</v>
      </c>
      <c r="G9" s="26" t="s">
        <v>40</v>
      </c>
      <c r="H9" s="26" t="s">
        <v>222</v>
      </c>
      <c r="I9" s="17">
        <v>8.24</v>
      </c>
      <c r="J9" s="132">
        <v>0.188</v>
      </c>
      <c r="K9" s="17">
        <v>8.26</v>
      </c>
      <c r="L9" s="132">
        <v>0.214</v>
      </c>
      <c r="M9" s="18" t="str">
        <f t="shared" si="0"/>
        <v>II A</v>
      </c>
      <c r="N9" s="152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7.25" customHeight="1">
      <c r="A10" s="15">
        <v>4</v>
      </c>
      <c r="B10" s="16"/>
      <c r="C10" s="4" t="s">
        <v>286</v>
      </c>
      <c r="D10" s="34" t="s">
        <v>287</v>
      </c>
      <c r="E10" s="27">
        <v>40396</v>
      </c>
      <c r="F10" s="26" t="s">
        <v>39</v>
      </c>
      <c r="G10" s="26" t="s">
        <v>40</v>
      </c>
      <c r="H10" s="26" t="s">
        <v>56</v>
      </c>
      <c r="I10" s="17">
        <v>8.26</v>
      </c>
      <c r="J10" s="132">
        <v>0.24299999999999999</v>
      </c>
      <c r="K10" s="17">
        <v>8.27</v>
      </c>
      <c r="L10" s="132">
        <v>0.22800000000000001</v>
      </c>
      <c r="M10" s="18" t="str">
        <f t="shared" si="0"/>
        <v>II A</v>
      </c>
      <c r="N10" s="152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7.25" customHeight="1">
      <c r="A11" s="15">
        <v>5</v>
      </c>
      <c r="B11" s="16"/>
      <c r="C11" s="4" t="s">
        <v>62</v>
      </c>
      <c r="D11" s="34" t="s">
        <v>285</v>
      </c>
      <c r="E11" s="27">
        <v>40518</v>
      </c>
      <c r="F11" s="26" t="s">
        <v>80</v>
      </c>
      <c r="G11" s="26" t="s">
        <v>200</v>
      </c>
      <c r="H11" s="26" t="s">
        <v>359</v>
      </c>
      <c r="I11" s="17">
        <v>8.3000000000000007</v>
      </c>
      <c r="J11" s="132">
        <v>0.157</v>
      </c>
      <c r="K11" s="17">
        <v>8.33</v>
      </c>
      <c r="L11" s="132">
        <v>0.24199999999999999</v>
      </c>
      <c r="M11" s="18" t="str">
        <f t="shared" si="0"/>
        <v>II A</v>
      </c>
      <c r="N11" s="152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7.25" customHeight="1">
      <c r="A12" s="15">
        <v>6</v>
      </c>
      <c r="B12" s="16"/>
      <c r="C12" s="4" t="s">
        <v>66</v>
      </c>
      <c r="D12" s="34" t="s">
        <v>485</v>
      </c>
      <c r="E12" s="27">
        <v>40347</v>
      </c>
      <c r="F12" s="26" t="s">
        <v>39</v>
      </c>
      <c r="G12" s="26" t="s">
        <v>40</v>
      </c>
      <c r="H12" s="26" t="s">
        <v>60</v>
      </c>
      <c r="I12" s="22">
        <v>8.39</v>
      </c>
      <c r="J12" s="132">
        <v>0.17399999999999999</v>
      </c>
      <c r="K12" s="22">
        <v>8.35</v>
      </c>
      <c r="L12" s="132">
        <v>0.17</v>
      </c>
      <c r="M12" s="18" t="str">
        <f t="shared" si="0"/>
        <v>II A</v>
      </c>
      <c r="N12" s="152">
        <v>8.3404000000000007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7.25" customHeight="1">
      <c r="A13" s="15">
        <v>7</v>
      </c>
      <c r="B13" s="16"/>
      <c r="C13" s="4" t="s">
        <v>157</v>
      </c>
      <c r="D13" s="34" t="s">
        <v>456</v>
      </c>
      <c r="E13" s="27">
        <v>40496</v>
      </c>
      <c r="F13" s="26" t="s">
        <v>268</v>
      </c>
      <c r="G13" s="26" t="s">
        <v>445</v>
      </c>
      <c r="H13" s="26" t="s">
        <v>452</v>
      </c>
      <c r="I13" s="17">
        <v>8.39</v>
      </c>
      <c r="J13" s="132">
        <v>0.156</v>
      </c>
      <c r="K13" s="17">
        <v>8.35</v>
      </c>
      <c r="L13" s="132">
        <v>0.13200000000000001</v>
      </c>
      <c r="M13" s="18" t="str">
        <f t="shared" si="0"/>
        <v>II A</v>
      </c>
      <c r="N13" s="152">
        <v>8.3444000000000003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7.25" customHeight="1" thickBot="1">
      <c r="A14" s="15">
        <v>8</v>
      </c>
      <c r="B14" s="16"/>
      <c r="C14" s="4" t="s">
        <v>85</v>
      </c>
      <c r="D14" s="34" t="s">
        <v>474</v>
      </c>
      <c r="E14" s="27">
        <v>40445</v>
      </c>
      <c r="F14" s="26" t="s">
        <v>268</v>
      </c>
      <c r="G14" s="26" t="s">
        <v>445</v>
      </c>
      <c r="H14" s="26" t="s">
        <v>473</v>
      </c>
      <c r="I14" s="17">
        <v>8.35</v>
      </c>
      <c r="J14" s="132">
        <v>0.13200000000000001</v>
      </c>
      <c r="K14" s="17">
        <v>8.4</v>
      </c>
      <c r="L14" s="132">
        <v>0.19700000000000001</v>
      </c>
      <c r="M14" s="18" t="str">
        <f t="shared" si="0"/>
        <v>II A</v>
      </c>
      <c r="N14" s="152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.75" customHeight="1" thickBot="1">
      <c r="A15" s="9" t="s">
        <v>540</v>
      </c>
      <c r="B15" s="10"/>
      <c r="C15" s="11" t="s">
        <v>1</v>
      </c>
      <c r="D15" s="120" t="s">
        <v>2</v>
      </c>
      <c r="E15" s="2" t="s">
        <v>3</v>
      </c>
      <c r="F15" s="2" t="s">
        <v>172</v>
      </c>
      <c r="G15" s="2" t="s">
        <v>16</v>
      </c>
      <c r="H15" s="121" t="s">
        <v>4</v>
      </c>
      <c r="I15" s="13" t="s">
        <v>8</v>
      </c>
      <c r="J15" s="1"/>
      <c r="K15" s="1"/>
      <c r="L15" s="1"/>
      <c r="M15" s="14" t="s">
        <v>9</v>
      </c>
      <c r="N15" s="152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7.25" customHeight="1">
      <c r="A16" s="15">
        <v>9</v>
      </c>
      <c r="B16" s="16"/>
      <c r="C16" s="4" t="s">
        <v>210</v>
      </c>
      <c r="D16" s="34" t="s">
        <v>321</v>
      </c>
      <c r="E16" s="27">
        <v>41249</v>
      </c>
      <c r="F16" s="26" t="s">
        <v>39</v>
      </c>
      <c r="G16" s="26" t="s">
        <v>40</v>
      </c>
      <c r="H16" s="26" t="s">
        <v>319</v>
      </c>
      <c r="I16" s="17">
        <v>8.43</v>
      </c>
      <c r="J16" s="132">
        <v>0.19800000000000001</v>
      </c>
      <c r="K16" s="132"/>
      <c r="L16" s="132"/>
      <c r="M16" s="18" t="str">
        <f t="shared" ref="M16:M24" si="1">IF(ISBLANK(I16),"",IF(I16="DQ","",IF(I16="DNF","",IF(I16="DNS","",IF(I16&gt;10.34,"",IF(I16&lt;=7.25,"TSM",IF(I16&lt;=7.45,"SM",IF(I16&lt;=7.7,"KSM",IF(I16&lt;=8,"I A",IF(I16&lt;=8.44,"II A",IF(I16&lt;=9.04,"III A",IF(I16&lt;=9.64,"I JA",IF(I16&lt;=10.04,"II JA",IF(I16&lt;=10.34,"III JA"))))))))))))))</f>
        <v>II A</v>
      </c>
      <c r="N16" s="152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7.25" customHeight="1">
      <c r="A17" s="15">
        <v>10</v>
      </c>
      <c r="B17" s="16"/>
      <c r="C17" s="4" t="s">
        <v>397</v>
      </c>
      <c r="D17" s="34" t="s">
        <v>398</v>
      </c>
      <c r="E17" s="27">
        <v>40441</v>
      </c>
      <c r="F17" s="26" t="s">
        <v>63</v>
      </c>
      <c r="G17" s="26" t="s">
        <v>374</v>
      </c>
      <c r="H17" s="26" t="s">
        <v>396</v>
      </c>
      <c r="I17" s="17">
        <v>8.4499999999999993</v>
      </c>
      <c r="J17" s="132">
        <v>0.254</v>
      </c>
      <c r="K17" s="132"/>
      <c r="L17" s="132"/>
      <c r="M17" s="18" t="str">
        <f t="shared" si="1"/>
        <v>III A</v>
      </c>
      <c r="N17" s="152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7.25" customHeight="1">
      <c r="A18" s="15">
        <v>11</v>
      </c>
      <c r="B18" s="16"/>
      <c r="C18" s="4" t="s">
        <v>45</v>
      </c>
      <c r="D18" s="34" t="s">
        <v>251</v>
      </c>
      <c r="E18" s="27">
        <v>40466</v>
      </c>
      <c r="F18" s="26" t="s">
        <v>39</v>
      </c>
      <c r="G18" s="26" t="s">
        <v>40</v>
      </c>
      <c r="H18" s="26" t="s">
        <v>60</v>
      </c>
      <c r="I18" s="17">
        <v>8.4700000000000006</v>
      </c>
      <c r="J18" s="132">
        <v>0.19600000000000001</v>
      </c>
      <c r="K18" s="132"/>
      <c r="L18" s="132"/>
      <c r="M18" s="18" t="str">
        <f t="shared" si="1"/>
        <v>III A</v>
      </c>
      <c r="N18" s="152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7.25" customHeight="1">
      <c r="A19" s="15">
        <v>12</v>
      </c>
      <c r="B19" s="16"/>
      <c r="C19" s="4" t="s">
        <v>252</v>
      </c>
      <c r="D19" s="34" t="s">
        <v>274</v>
      </c>
      <c r="E19" s="27">
        <v>40022</v>
      </c>
      <c r="F19" s="26" t="s">
        <v>268</v>
      </c>
      <c r="G19" s="26" t="s">
        <v>269</v>
      </c>
      <c r="H19" s="26" t="s">
        <v>270</v>
      </c>
      <c r="I19" s="17">
        <v>8.5500000000000007</v>
      </c>
      <c r="J19" s="132">
        <v>0.20899999999999999</v>
      </c>
      <c r="K19" s="132"/>
      <c r="L19" s="132"/>
      <c r="M19" s="18" t="str">
        <f t="shared" si="1"/>
        <v>III A</v>
      </c>
      <c r="N19" s="152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7.25" customHeight="1">
      <c r="A20" s="15">
        <v>13</v>
      </c>
      <c r="B20" s="16"/>
      <c r="C20" s="4" t="s">
        <v>42</v>
      </c>
      <c r="D20" s="34" t="s">
        <v>256</v>
      </c>
      <c r="E20" s="27">
        <v>40416</v>
      </c>
      <c r="F20" s="26" t="s">
        <v>39</v>
      </c>
      <c r="G20" s="26" t="s">
        <v>40</v>
      </c>
      <c r="H20" s="26" t="s">
        <v>60</v>
      </c>
      <c r="I20" s="17">
        <v>8.57</v>
      </c>
      <c r="J20" s="132">
        <v>0.14899999999999999</v>
      </c>
      <c r="K20" s="132"/>
      <c r="L20" s="132"/>
      <c r="M20" s="18" t="str">
        <f t="shared" si="1"/>
        <v>III A</v>
      </c>
      <c r="N20" s="152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7.25" customHeight="1">
      <c r="A21" s="15">
        <v>13</v>
      </c>
      <c r="B21" s="16"/>
      <c r="C21" s="4" t="s">
        <v>64</v>
      </c>
      <c r="D21" s="34" t="s">
        <v>213</v>
      </c>
      <c r="E21" s="27">
        <v>40500</v>
      </c>
      <c r="F21" s="26" t="s">
        <v>39</v>
      </c>
      <c r="G21" s="26" t="s">
        <v>40</v>
      </c>
      <c r="H21" s="26" t="s">
        <v>50</v>
      </c>
      <c r="I21" s="17">
        <v>8.57</v>
      </c>
      <c r="J21" s="132">
        <v>0.17399999999999999</v>
      </c>
      <c r="K21" s="132"/>
      <c r="L21" s="132"/>
      <c r="M21" s="18" t="str">
        <f t="shared" si="1"/>
        <v>III A</v>
      </c>
      <c r="N21" s="152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7.25" customHeight="1">
      <c r="A22" s="15">
        <v>15</v>
      </c>
      <c r="B22" s="16"/>
      <c r="C22" s="4" t="s">
        <v>43</v>
      </c>
      <c r="D22" s="34" t="s">
        <v>44</v>
      </c>
      <c r="E22" s="27">
        <v>40219</v>
      </c>
      <c r="F22" s="26" t="s">
        <v>39</v>
      </c>
      <c r="G22" s="26" t="s">
        <v>40</v>
      </c>
      <c r="H22" s="26" t="s">
        <v>41</v>
      </c>
      <c r="I22" s="17">
        <v>8.68</v>
      </c>
      <c r="J22" s="132">
        <v>0.20499999999999999</v>
      </c>
      <c r="K22" s="132"/>
      <c r="L22" s="132"/>
      <c r="M22" s="18" t="str">
        <f t="shared" si="1"/>
        <v>III A</v>
      </c>
      <c r="N22" s="152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7.25" customHeight="1">
      <c r="A23" s="15">
        <v>16</v>
      </c>
      <c r="B23" s="16"/>
      <c r="C23" s="4" t="s">
        <v>278</v>
      </c>
      <c r="D23" s="34" t="s">
        <v>279</v>
      </c>
      <c r="E23" s="27">
        <v>39924</v>
      </c>
      <c r="F23" s="26" t="s">
        <v>268</v>
      </c>
      <c r="G23" s="26" t="s">
        <v>466</v>
      </c>
      <c r="H23" s="26" t="s">
        <v>468</v>
      </c>
      <c r="I23" s="17">
        <v>8.6999999999999993</v>
      </c>
      <c r="J23" s="132">
        <v>0.16900000000000001</v>
      </c>
      <c r="K23" s="132"/>
      <c r="L23" s="132"/>
      <c r="M23" s="18" t="str">
        <f t="shared" si="1"/>
        <v>III A</v>
      </c>
      <c r="N23" s="152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7.25" customHeight="1">
      <c r="A24" s="15">
        <v>16</v>
      </c>
      <c r="B24" s="16"/>
      <c r="C24" s="4" t="s">
        <v>206</v>
      </c>
      <c r="D24" s="34" t="s">
        <v>207</v>
      </c>
      <c r="E24" s="27">
        <v>40388</v>
      </c>
      <c r="F24" s="26" t="s">
        <v>39</v>
      </c>
      <c r="G24" s="26" t="s">
        <v>40</v>
      </c>
      <c r="H24" s="26" t="s">
        <v>41</v>
      </c>
      <c r="I24" s="17">
        <v>8.6999999999999993</v>
      </c>
      <c r="J24" s="132">
        <v>0.23200000000000001</v>
      </c>
      <c r="K24" s="132"/>
      <c r="L24" s="132"/>
      <c r="M24" s="18" t="str">
        <f t="shared" si="1"/>
        <v>III A</v>
      </c>
      <c r="N24" s="152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7.25" customHeight="1">
      <c r="A25" s="15">
        <v>18</v>
      </c>
      <c r="B25" s="16"/>
      <c r="C25" s="4" t="s">
        <v>43</v>
      </c>
      <c r="D25" s="34" t="s">
        <v>123</v>
      </c>
      <c r="E25" s="27">
        <v>40035</v>
      </c>
      <c r="F25" s="26" t="s">
        <v>39</v>
      </c>
      <c r="G25" s="26" t="s">
        <v>40</v>
      </c>
      <c r="H25" s="26" t="s">
        <v>173</v>
      </c>
      <c r="I25" s="39">
        <v>8.7200000000000006</v>
      </c>
      <c r="J25" s="132">
        <v>0.32700000000000001</v>
      </c>
      <c r="K25" s="132"/>
      <c r="L25" s="132"/>
      <c r="M25" s="18" t="str">
        <f t="shared" ref="M25:M80" si="2">IF(ISBLANK(I25),"",IF(I25="DQ","",IF(I25="DNF","",IF(I25="DNS","",IF(I25&gt;10.34,"",IF(I25&lt;=7.25,"TSM",IF(I25&lt;=7.45,"SM",IF(I25&lt;=7.7,"KSM",IF(I25&lt;=8,"I A",IF(I25&lt;=8.44,"II A",IF(I25&lt;=9.04,"III A",IF(I25&lt;=9.64,"I JA",IF(I25&lt;=10.04,"II JA",IF(I25&lt;=10.34,"III JA"))))))))))))))</f>
        <v>III A</v>
      </c>
      <c r="N25" s="152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7.25" customHeight="1">
      <c r="A26" s="15">
        <v>18</v>
      </c>
      <c r="B26" s="16"/>
      <c r="C26" s="4" t="s">
        <v>66</v>
      </c>
      <c r="D26" s="34" t="s">
        <v>196</v>
      </c>
      <c r="E26" s="27">
        <v>40422</v>
      </c>
      <c r="F26" s="26" t="s">
        <v>39</v>
      </c>
      <c r="G26" s="26" t="s">
        <v>40</v>
      </c>
      <c r="H26" s="26" t="s">
        <v>404</v>
      </c>
      <c r="I26" s="39">
        <v>8.7200000000000006</v>
      </c>
      <c r="J26" s="132">
        <v>0.252</v>
      </c>
      <c r="K26" s="132"/>
      <c r="L26" s="132"/>
      <c r="M26" s="18" t="str">
        <f t="shared" si="2"/>
        <v>III A</v>
      </c>
      <c r="N26" s="152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7.25" customHeight="1">
      <c r="A27" s="15">
        <v>20</v>
      </c>
      <c r="B27" s="16"/>
      <c r="C27" s="4" t="s">
        <v>286</v>
      </c>
      <c r="D27" s="34" t="s">
        <v>421</v>
      </c>
      <c r="E27" s="27">
        <v>40472</v>
      </c>
      <c r="F27" s="26" t="s">
        <v>80</v>
      </c>
      <c r="G27" s="26" t="s">
        <v>200</v>
      </c>
      <c r="H27" s="26" t="s">
        <v>359</v>
      </c>
      <c r="I27" s="39">
        <v>8.73</v>
      </c>
      <c r="J27" s="132">
        <v>0.151</v>
      </c>
      <c r="K27" s="132"/>
      <c r="L27" s="132"/>
      <c r="M27" s="18" t="str">
        <f t="shared" si="2"/>
        <v>III A</v>
      </c>
      <c r="N27" s="152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7.25" customHeight="1">
      <c r="A28" s="15">
        <v>21</v>
      </c>
      <c r="B28" s="16"/>
      <c r="C28" s="4" t="s">
        <v>363</v>
      </c>
      <c r="D28" s="34" t="s">
        <v>364</v>
      </c>
      <c r="E28" s="27">
        <v>41208</v>
      </c>
      <c r="F28" s="26" t="s">
        <v>39</v>
      </c>
      <c r="G28" s="26" t="s">
        <v>40</v>
      </c>
      <c r="H28" s="26" t="s">
        <v>81</v>
      </c>
      <c r="I28" s="39">
        <v>8.77</v>
      </c>
      <c r="J28" s="132">
        <v>0.189</v>
      </c>
      <c r="K28" s="132"/>
      <c r="L28" s="132"/>
      <c r="M28" s="18" t="str">
        <f t="shared" si="2"/>
        <v>III A</v>
      </c>
      <c r="N28" s="152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7.25" customHeight="1">
      <c r="A29" s="15">
        <v>22</v>
      </c>
      <c r="B29" s="16"/>
      <c r="C29" s="4" t="s">
        <v>114</v>
      </c>
      <c r="D29" s="34" t="s">
        <v>534</v>
      </c>
      <c r="E29" s="27">
        <v>40773</v>
      </c>
      <c r="F29" s="26" t="s">
        <v>39</v>
      </c>
      <c r="G29" s="26" t="s">
        <v>40</v>
      </c>
      <c r="H29" s="26" t="s">
        <v>404</v>
      </c>
      <c r="I29" s="133">
        <v>8.8000000000000007</v>
      </c>
      <c r="J29" s="132">
        <v>0.22900000000000001</v>
      </c>
      <c r="K29" s="132"/>
      <c r="L29" s="132"/>
      <c r="M29" s="18" t="str">
        <f t="shared" si="2"/>
        <v>III A</v>
      </c>
      <c r="N29" s="152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7.25" customHeight="1">
      <c r="A30" s="15">
        <v>23</v>
      </c>
      <c r="B30" s="16"/>
      <c r="C30" s="4" t="s">
        <v>174</v>
      </c>
      <c r="D30" s="34" t="s">
        <v>213</v>
      </c>
      <c r="E30" s="27">
        <v>39870</v>
      </c>
      <c r="F30" s="26" t="s">
        <v>39</v>
      </c>
      <c r="G30" s="26" t="s">
        <v>40</v>
      </c>
      <c r="H30" s="26" t="s">
        <v>50</v>
      </c>
      <c r="I30" s="133">
        <v>8.81</v>
      </c>
      <c r="J30" s="132">
        <v>0.156</v>
      </c>
      <c r="K30" s="132"/>
      <c r="L30" s="132"/>
      <c r="M30" s="18" t="str">
        <f t="shared" si="2"/>
        <v>III A</v>
      </c>
      <c r="N30" s="152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7.25" customHeight="1">
      <c r="A31" s="15">
        <v>23</v>
      </c>
      <c r="B31" s="16"/>
      <c r="C31" s="4" t="s">
        <v>45</v>
      </c>
      <c r="D31" s="34" t="s">
        <v>147</v>
      </c>
      <c r="E31" s="27">
        <v>40077</v>
      </c>
      <c r="F31" s="26" t="s">
        <v>39</v>
      </c>
      <c r="G31" s="26" t="s">
        <v>40</v>
      </c>
      <c r="H31" s="26" t="s">
        <v>84</v>
      </c>
      <c r="I31" s="39">
        <v>8.81</v>
      </c>
      <c r="J31" s="132">
        <v>0.13200000000000001</v>
      </c>
      <c r="K31" s="132"/>
      <c r="L31" s="132"/>
      <c r="M31" s="18" t="str">
        <f t="shared" si="2"/>
        <v>III A</v>
      </c>
      <c r="N31" s="152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7.25" customHeight="1">
      <c r="A32" s="15">
        <v>25</v>
      </c>
      <c r="B32" s="16"/>
      <c r="C32" s="4" t="s">
        <v>65</v>
      </c>
      <c r="D32" s="34" t="s">
        <v>212</v>
      </c>
      <c r="E32" s="27">
        <v>40235</v>
      </c>
      <c r="F32" s="26" t="s">
        <v>39</v>
      </c>
      <c r="G32" s="26" t="s">
        <v>40</v>
      </c>
      <c r="H32" s="26" t="s">
        <v>41</v>
      </c>
      <c r="I32" s="17">
        <v>8.8699999999999992</v>
      </c>
      <c r="J32" s="132">
        <v>0.17</v>
      </c>
      <c r="K32" s="132"/>
      <c r="L32" s="132"/>
      <c r="M32" s="18" t="str">
        <f t="shared" si="2"/>
        <v>III A</v>
      </c>
      <c r="N32" s="152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7.25" customHeight="1">
      <c r="A33" s="15">
        <v>26</v>
      </c>
      <c r="B33" s="16"/>
      <c r="C33" s="4" t="s">
        <v>51</v>
      </c>
      <c r="D33" s="34" t="s">
        <v>230</v>
      </c>
      <c r="E33" s="27">
        <v>40245</v>
      </c>
      <c r="F33" s="26" t="s">
        <v>39</v>
      </c>
      <c r="G33" s="26" t="s">
        <v>40</v>
      </c>
      <c r="H33" s="26" t="s">
        <v>222</v>
      </c>
      <c r="I33" s="17">
        <v>8.9</v>
      </c>
      <c r="J33" s="132">
        <v>0.17299999999999999</v>
      </c>
      <c r="K33" s="132"/>
      <c r="L33" s="132"/>
      <c r="M33" s="18" t="str">
        <f t="shared" si="2"/>
        <v>III A</v>
      </c>
      <c r="N33" s="152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7.25" customHeight="1">
      <c r="A34" s="15">
        <v>26</v>
      </c>
      <c r="B34" s="16"/>
      <c r="C34" s="4" t="s">
        <v>192</v>
      </c>
      <c r="D34" s="34" t="s">
        <v>395</v>
      </c>
      <c r="E34" s="27">
        <v>40358</v>
      </c>
      <c r="F34" s="26" t="s">
        <v>63</v>
      </c>
      <c r="G34" s="26" t="s">
        <v>374</v>
      </c>
      <c r="H34" s="26" t="s">
        <v>396</v>
      </c>
      <c r="I34" s="22">
        <v>8.9</v>
      </c>
      <c r="J34" s="132">
        <v>0.28599999999999998</v>
      </c>
      <c r="K34" s="132"/>
      <c r="L34" s="132"/>
      <c r="M34" s="18" t="str">
        <f t="shared" si="2"/>
        <v>III A</v>
      </c>
      <c r="N34" s="152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7.25" customHeight="1">
      <c r="A35" s="15">
        <v>28</v>
      </c>
      <c r="B35" s="16"/>
      <c r="C35" s="4" t="s">
        <v>210</v>
      </c>
      <c r="D35" s="34" t="s">
        <v>211</v>
      </c>
      <c r="E35" s="27">
        <v>40561</v>
      </c>
      <c r="F35" s="26" t="s">
        <v>39</v>
      </c>
      <c r="G35" s="26" t="s">
        <v>40</v>
      </c>
      <c r="H35" s="26" t="s">
        <v>41</v>
      </c>
      <c r="I35" s="17">
        <v>8.9</v>
      </c>
      <c r="J35" s="132">
        <v>0.23799999999999999</v>
      </c>
      <c r="K35" s="132"/>
      <c r="L35" s="132"/>
      <c r="M35" s="18" t="str">
        <f t="shared" si="2"/>
        <v>III A</v>
      </c>
      <c r="N35" s="152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7.25" customHeight="1">
      <c r="A36" s="15">
        <v>29</v>
      </c>
      <c r="B36" s="16"/>
      <c r="C36" s="4" t="s">
        <v>370</v>
      </c>
      <c r="D36" s="34" t="s">
        <v>371</v>
      </c>
      <c r="E36" s="27">
        <v>41102</v>
      </c>
      <c r="F36" s="26" t="s">
        <v>39</v>
      </c>
      <c r="G36" s="26" t="s">
        <v>40</v>
      </c>
      <c r="H36" s="26" t="s">
        <v>81</v>
      </c>
      <c r="I36" s="17">
        <v>8.91</v>
      </c>
      <c r="J36" s="132">
        <v>0.32800000000000001</v>
      </c>
      <c r="K36" s="132"/>
      <c r="L36" s="132"/>
      <c r="M36" s="18" t="str">
        <f t="shared" si="2"/>
        <v>III A</v>
      </c>
      <c r="N36" s="152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7.25" customHeight="1">
      <c r="A37" s="15">
        <v>30</v>
      </c>
      <c r="B37" s="16"/>
      <c r="C37" s="4" t="s">
        <v>118</v>
      </c>
      <c r="D37" s="34" t="s">
        <v>292</v>
      </c>
      <c r="E37" s="27">
        <v>40303</v>
      </c>
      <c r="F37" s="26" t="s">
        <v>39</v>
      </c>
      <c r="G37" s="26" t="s">
        <v>40</v>
      </c>
      <c r="H37" s="26" t="s">
        <v>56</v>
      </c>
      <c r="I37" s="17">
        <v>8.9499999999999993</v>
      </c>
      <c r="J37" s="132">
        <v>0.33500000000000002</v>
      </c>
      <c r="K37" s="132"/>
      <c r="L37" s="132"/>
      <c r="M37" s="18" t="str">
        <f t="shared" si="2"/>
        <v>III A</v>
      </c>
      <c r="N37" s="152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7.25" customHeight="1">
      <c r="A38" s="15">
        <v>31</v>
      </c>
      <c r="B38" s="16"/>
      <c r="C38" s="4" t="s">
        <v>65</v>
      </c>
      <c r="D38" s="34" t="s">
        <v>501</v>
      </c>
      <c r="E38" s="27">
        <v>40291</v>
      </c>
      <c r="F38" s="26" t="s">
        <v>39</v>
      </c>
      <c r="G38" s="26" t="s">
        <v>40</v>
      </c>
      <c r="H38" s="26" t="s">
        <v>70</v>
      </c>
      <c r="I38" s="17">
        <v>8.99</v>
      </c>
      <c r="J38" s="132">
        <v>0.17299999999999999</v>
      </c>
      <c r="K38" s="132"/>
      <c r="L38" s="132"/>
      <c r="M38" s="18" t="str">
        <f t="shared" si="2"/>
        <v>III A</v>
      </c>
      <c r="N38" s="152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7.25" customHeight="1">
      <c r="A39" s="15">
        <v>32</v>
      </c>
      <c r="B39" s="16"/>
      <c r="C39" s="4" t="s">
        <v>301</v>
      </c>
      <c r="D39" s="34" t="s">
        <v>302</v>
      </c>
      <c r="E39" s="27">
        <v>40045</v>
      </c>
      <c r="F39" s="26" t="s">
        <v>39</v>
      </c>
      <c r="G39" s="26" t="s">
        <v>40</v>
      </c>
      <c r="H39" s="26" t="s">
        <v>84</v>
      </c>
      <c r="I39" s="17">
        <v>9.0500000000000007</v>
      </c>
      <c r="J39" s="132">
        <v>0.19</v>
      </c>
      <c r="K39" s="132"/>
      <c r="L39" s="132"/>
      <c r="M39" s="18" t="str">
        <f t="shared" si="2"/>
        <v>I JA</v>
      </c>
      <c r="N39" s="152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7.25" customHeight="1">
      <c r="A40" s="15">
        <v>33</v>
      </c>
      <c r="B40" s="16"/>
      <c r="C40" s="4" t="s">
        <v>58</v>
      </c>
      <c r="D40" s="34" t="s">
        <v>416</v>
      </c>
      <c r="E40" s="27">
        <v>40190</v>
      </c>
      <c r="F40" s="26" t="s">
        <v>39</v>
      </c>
      <c r="G40" s="26" t="s">
        <v>40</v>
      </c>
      <c r="H40" s="26" t="s">
        <v>300</v>
      </c>
      <c r="I40" s="17">
        <v>9.06</v>
      </c>
      <c r="J40" s="132">
        <v>0.24399999999999999</v>
      </c>
      <c r="K40" s="132"/>
      <c r="L40" s="132"/>
      <c r="M40" s="18" t="str">
        <f t="shared" si="2"/>
        <v>I JA</v>
      </c>
      <c r="N40" s="152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7.25" customHeight="1">
      <c r="A41" s="15">
        <v>34</v>
      </c>
      <c r="B41" s="16"/>
      <c r="C41" s="4" t="s">
        <v>61</v>
      </c>
      <c r="D41" s="34" t="s">
        <v>115</v>
      </c>
      <c r="E41" s="27">
        <v>40297</v>
      </c>
      <c r="F41" s="26" t="s">
        <v>73</v>
      </c>
      <c r="G41" s="26" t="s">
        <v>74</v>
      </c>
      <c r="H41" s="26" t="s">
        <v>75</v>
      </c>
      <c r="I41" s="17">
        <v>9.07</v>
      </c>
      <c r="J41" s="132">
        <v>0.158</v>
      </c>
      <c r="K41" s="132"/>
      <c r="L41" s="132"/>
      <c r="M41" s="18" t="str">
        <f t="shared" si="2"/>
        <v>I JA</v>
      </c>
      <c r="N41" s="152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7.25" customHeight="1">
      <c r="A42" s="15">
        <v>35</v>
      </c>
      <c r="B42" s="16"/>
      <c r="C42" s="4" t="s">
        <v>59</v>
      </c>
      <c r="D42" s="34" t="s">
        <v>224</v>
      </c>
      <c r="E42" s="27">
        <v>40010</v>
      </c>
      <c r="F42" s="26" t="s">
        <v>39</v>
      </c>
      <c r="G42" s="26" t="s">
        <v>40</v>
      </c>
      <c r="H42" s="26" t="s">
        <v>222</v>
      </c>
      <c r="I42" s="22">
        <v>9.07</v>
      </c>
      <c r="J42" s="132">
        <v>0.182</v>
      </c>
      <c r="K42" s="132"/>
      <c r="L42" s="132"/>
      <c r="M42" s="18" t="str">
        <f t="shared" si="2"/>
        <v>I JA</v>
      </c>
      <c r="N42" s="152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7.25" customHeight="1">
      <c r="A43" s="15">
        <v>36</v>
      </c>
      <c r="B43" s="16"/>
      <c r="C43" s="4" t="s">
        <v>475</v>
      </c>
      <c r="D43" s="34" t="s">
        <v>476</v>
      </c>
      <c r="E43" s="27">
        <v>40821</v>
      </c>
      <c r="F43" s="26" t="s">
        <v>73</v>
      </c>
      <c r="G43" s="26" t="s">
        <v>74</v>
      </c>
      <c r="H43" s="26" t="s">
        <v>75</v>
      </c>
      <c r="I43" s="17">
        <v>9.09</v>
      </c>
      <c r="J43" s="132">
        <v>0.52100000000000002</v>
      </c>
      <c r="K43" s="132"/>
      <c r="L43" s="132"/>
      <c r="M43" s="18" t="str">
        <f t="shared" si="2"/>
        <v>I JA</v>
      </c>
      <c r="N43" s="152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7.25" customHeight="1">
      <c r="A44" s="15">
        <v>37</v>
      </c>
      <c r="B44" s="16"/>
      <c r="C44" s="4" t="s">
        <v>339</v>
      </c>
      <c r="D44" s="34" t="s">
        <v>340</v>
      </c>
      <c r="E44" s="27">
        <v>41030</v>
      </c>
      <c r="F44" s="26" t="s">
        <v>39</v>
      </c>
      <c r="G44" s="26" t="s">
        <v>40</v>
      </c>
      <c r="H44" s="26" t="s">
        <v>50</v>
      </c>
      <c r="I44" s="17">
        <v>9.1</v>
      </c>
      <c r="J44" s="132">
        <v>0.26400000000000001</v>
      </c>
      <c r="K44" s="132"/>
      <c r="L44" s="132"/>
      <c r="M44" s="18" t="str">
        <f t="shared" si="2"/>
        <v>I JA</v>
      </c>
      <c r="N44" s="152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7.25" customHeight="1">
      <c r="A45" s="15">
        <v>38</v>
      </c>
      <c r="B45" s="16"/>
      <c r="C45" s="4" t="s">
        <v>208</v>
      </c>
      <c r="D45" s="34" t="s">
        <v>209</v>
      </c>
      <c r="E45" s="27">
        <v>40279</v>
      </c>
      <c r="F45" s="26" t="s">
        <v>39</v>
      </c>
      <c r="G45" s="26" t="s">
        <v>40</v>
      </c>
      <c r="H45" s="26" t="s">
        <v>41</v>
      </c>
      <c r="I45" s="17">
        <v>9.11</v>
      </c>
      <c r="J45" s="132">
        <v>0.24399999999999999</v>
      </c>
      <c r="K45" s="132"/>
      <c r="L45" s="132"/>
      <c r="M45" s="18" t="str">
        <f t="shared" si="2"/>
        <v>I JA</v>
      </c>
      <c r="N45" s="152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7.25" customHeight="1">
      <c r="A46" s="15">
        <v>39</v>
      </c>
      <c r="B46" s="16"/>
      <c r="C46" s="4" t="s">
        <v>380</v>
      </c>
      <c r="D46" s="34" t="s">
        <v>381</v>
      </c>
      <c r="E46" s="27">
        <v>40957</v>
      </c>
      <c r="F46" s="26" t="s">
        <v>63</v>
      </c>
      <c r="G46" s="26" t="s">
        <v>374</v>
      </c>
      <c r="H46" s="26" t="s">
        <v>67</v>
      </c>
      <c r="I46" s="17">
        <v>9.1199999999999992</v>
      </c>
      <c r="J46" s="132">
        <v>0.19800000000000001</v>
      </c>
      <c r="K46" s="132"/>
      <c r="L46" s="132"/>
      <c r="M46" s="18" t="str">
        <f t="shared" si="2"/>
        <v>I JA</v>
      </c>
      <c r="N46" s="152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7.25" customHeight="1">
      <c r="A47" s="15">
        <v>40</v>
      </c>
      <c r="B47" s="16"/>
      <c r="C47" s="4" t="s">
        <v>332</v>
      </c>
      <c r="D47" s="34" t="s">
        <v>333</v>
      </c>
      <c r="E47" s="27">
        <v>40917</v>
      </c>
      <c r="F47" s="26" t="s">
        <v>39</v>
      </c>
      <c r="G47" s="26" t="s">
        <v>40</v>
      </c>
      <c r="H47" s="26" t="s">
        <v>50</v>
      </c>
      <c r="I47" s="17">
        <v>9.15</v>
      </c>
      <c r="J47" s="132">
        <v>194</v>
      </c>
      <c r="K47" s="132"/>
      <c r="L47" s="132"/>
      <c r="M47" s="18" t="str">
        <f t="shared" si="2"/>
        <v>I JA</v>
      </c>
      <c r="N47" s="152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7.25" customHeight="1">
      <c r="A48" s="15">
        <v>41</v>
      </c>
      <c r="B48" s="16"/>
      <c r="C48" s="4" t="s">
        <v>48</v>
      </c>
      <c r="D48" s="34" t="s">
        <v>49</v>
      </c>
      <c r="E48" s="27">
        <v>40342</v>
      </c>
      <c r="F48" s="26" t="s">
        <v>39</v>
      </c>
      <c r="G48" s="26" t="s">
        <v>40</v>
      </c>
      <c r="H48" s="26" t="s">
        <v>50</v>
      </c>
      <c r="I48" s="22">
        <v>9.16</v>
      </c>
      <c r="J48" s="132">
        <v>0.152</v>
      </c>
      <c r="K48" s="132"/>
      <c r="L48" s="132"/>
      <c r="M48" s="18" t="str">
        <f t="shared" si="2"/>
        <v>I JA</v>
      </c>
      <c r="N48" s="152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7.25" customHeight="1">
      <c r="A49" s="15">
        <v>42</v>
      </c>
      <c r="B49" s="16"/>
      <c r="C49" s="4" t="s">
        <v>454</v>
      </c>
      <c r="D49" s="34" t="s">
        <v>455</v>
      </c>
      <c r="E49" s="27">
        <v>41185</v>
      </c>
      <c r="F49" s="26" t="s">
        <v>73</v>
      </c>
      <c r="G49" s="26" t="s">
        <v>74</v>
      </c>
      <c r="H49" s="26" t="s">
        <v>75</v>
      </c>
      <c r="I49" s="17">
        <v>9.19</v>
      </c>
      <c r="J49" s="132">
        <v>0.20899999999999999</v>
      </c>
      <c r="K49" s="132"/>
      <c r="L49" s="132"/>
      <c r="M49" s="18" t="str">
        <f t="shared" si="2"/>
        <v>I JA</v>
      </c>
      <c r="N49" s="152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7.25" customHeight="1">
      <c r="A50" s="15">
        <v>43</v>
      </c>
      <c r="B50" s="16"/>
      <c r="C50" s="4" t="s">
        <v>71</v>
      </c>
      <c r="D50" s="34" t="s">
        <v>122</v>
      </c>
      <c r="E50" s="27">
        <v>39832</v>
      </c>
      <c r="F50" s="26" t="s">
        <v>39</v>
      </c>
      <c r="G50" s="26" t="s">
        <v>40</v>
      </c>
      <c r="H50" s="26" t="s">
        <v>173</v>
      </c>
      <c r="I50" s="17">
        <v>9.1999999999999993</v>
      </c>
      <c r="J50" s="132">
        <v>0.30499999999999999</v>
      </c>
      <c r="K50" s="132"/>
      <c r="L50" s="132"/>
      <c r="M50" s="18" t="str">
        <f t="shared" si="2"/>
        <v>I JA</v>
      </c>
      <c r="N50" s="152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7.25" customHeight="1">
      <c r="A51" s="15">
        <v>44</v>
      </c>
      <c r="B51" s="16"/>
      <c r="C51" s="4" t="s">
        <v>55</v>
      </c>
      <c r="D51" s="34" t="s">
        <v>441</v>
      </c>
      <c r="E51" s="27">
        <v>40650</v>
      </c>
      <c r="F51" s="26" t="s">
        <v>39</v>
      </c>
      <c r="G51" s="26" t="s">
        <v>40</v>
      </c>
      <c r="H51" s="26" t="s">
        <v>173</v>
      </c>
      <c r="I51" s="17">
        <v>9.2100000000000009</v>
      </c>
      <c r="J51" s="132">
        <v>0.24199999999999999</v>
      </c>
      <c r="K51" s="132"/>
      <c r="L51" s="132"/>
      <c r="M51" s="18" t="str">
        <f t="shared" si="2"/>
        <v>I JA</v>
      </c>
      <c r="N51" s="152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7.25" customHeight="1">
      <c r="A52" s="15">
        <v>45</v>
      </c>
      <c r="B52" s="16"/>
      <c r="C52" s="4" t="s">
        <v>66</v>
      </c>
      <c r="D52" s="34" t="s">
        <v>350</v>
      </c>
      <c r="E52" s="27">
        <v>40549</v>
      </c>
      <c r="F52" s="26" t="s">
        <v>39</v>
      </c>
      <c r="G52" s="26" t="s">
        <v>40</v>
      </c>
      <c r="H52" s="26" t="s">
        <v>222</v>
      </c>
      <c r="I52" s="17">
        <v>9.24</v>
      </c>
      <c r="J52" s="132">
        <v>0.215</v>
      </c>
      <c r="K52" s="132"/>
      <c r="L52" s="132"/>
      <c r="M52" s="18" t="str">
        <f t="shared" si="2"/>
        <v>I JA</v>
      </c>
      <c r="N52" s="152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7.25" customHeight="1">
      <c r="A53" s="15">
        <v>45</v>
      </c>
      <c r="B53" s="16"/>
      <c r="C53" s="4" t="s">
        <v>118</v>
      </c>
      <c r="D53" s="34" t="s">
        <v>457</v>
      </c>
      <c r="E53" s="27">
        <v>41016</v>
      </c>
      <c r="F53" s="26" t="s">
        <v>73</v>
      </c>
      <c r="G53" s="26" t="s">
        <v>74</v>
      </c>
      <c r="H53" s="26" t="s">
        <v>458</v>
      </c>
      <c r="I53" s="17">
        <v>9.24</v>
      </c>
      <c r="J53" s="132">
        <v>0.16</v>
      </c>
      <c r="K53" s="132"/>
      <c r="L53" s="132"/>
      <c r="M53" s="18" t="str">
        <f t="shared" si="2"/>
        <v>I JA</v>
      </c>
      <c r="N53" s="152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7.25" customHeight="1">
      <c r="A54" s="15">
        <v>47</v>
      </c>
      <c r="B54" s="16"/>
      <c r="C54" s="4" t="s">
        <v>133</v>
      </c>
      <c r="D54" s="34" t="s">
        <v>223</v>
      </c>
      <c r="E54" s="27">
        <v>40154</v>
      </c>
      <c r="F54" s="26" t="s">
        <v>39</v>
      </c>
      <c r="G54" s="26" t="s">
        <v>40</v>
      </c>
      <c r="H54" s="26" t="s">
        <v>222</v>
      </c>
      <c r="I54" s="17">
        <v>9.25</v>
      </c>
      <c r="J54" s="132">
        <v>0.214</v>
      </c>
      <c r="K54" s="132"/>
      <c r="L54" s="132"/>
      <c r="M54" s="18" t="str">
        <f t="shared" si="2"/>
        <v>I JA</v>
      </c>
      <c r="N54" s="152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7.25" customHeight="1">
      <c r="A55" s="15">
        <v>48</v>
      </c>
      <c r="B55" s="16"/>
      <c r="C55" s="4" t="s">
        <v>174</v>
      </c>
      <c r="D55" s="34" t="s">
        <v>175</v>
      </c>
      <c r="E55" s="27">
        <v>39931</v>
      </c>
      <c r="F55" s="26" t="s">
        <v>39</v>
      </c>
      <c r="G55" s="26" t="s">
        <v>40</v>
      </c>
      <c r="H55" s="26" t="s">
        <v>173</v>
      </c>
      <c r="I55" s="17">
        <v>9.2799999999999994</v>
      </c>
      <c r="J55" s="132" t="s">
        <v>545</v>
      </c>
      <c r="K55" s="132"/>
      <c r="L55" s="132"/>
      <c r="M55" s="18" t="str">
        <f t="shared" si="2"/>
        <v>I JA</v>
      </c>
      <c r="N55" s="152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7.25" customHeight="1">
      <c r="A56" s="15">
        <v>49</v>
      </c>
      <c r="B56" s="16"/>
      <c r="C56" s="4" t="s">
        <v>120</v>
      </c>
      <c r="D56" s="34" t="s">
        <v>194</v>
      </c>
      <c r="E56" s="27">
        <v>39955</v>
      </c>
      <c r="F56" s="26" t="s">
        <v>39</v>
      </c>
      <c r="G56" s="26" t="s">
        <v>40</v>
      </c>
      <c r="H56" s="26" t="s">
        <v>47</v>
      </c>
      <c r="I56" s="22">
        <v>9.2799999999999994</v>
      </c>
      <c r="J56" s="132">
        <v>0.187</v>
      </c>
      <c r="K56" s="132"/>
      <c r="L56" s="132"/>
      <c r="M56" s="18" t="str">
        <f t="shared" si="2"/>
        <v>I JA</v>
      </c>
      <c r="N56" s="152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7.25" customHeight="1">
      <c r="A57" s="15">
        <v>50</v>
      </c>
      <c r="B57" s="16"/>
      <c r="C57" s="4" t="s">
        <v>120</v>
      </c>
      <c r="D57" s="34" t="s">
        <v>121</v>
      </c>
      <c r="E57" s="27">
        <v>39871</v>
      </c>
      <c r="F57" s="26" t="s">
        <v>80</v>
      </c>
      <c r="G57" s="26" t="s">
        <v>200</v>
      </c>
      <c r="H57" s="26" t="s">
        <v>359</v>
      </c>
      <c r="I57" s="17">
        <v>9.34</v>
      </c>
      <c r="J57" s="132">
        <v>0.21199999999999999</v>
      </c>
      <c r="K57" s="132"/>
      <c r="L57" s="132"/>
      <c r="M57" s="18" t="str">
        <f t="shared" si="2"/>
        <v>I JA</v>
      </c>
      <c r="N57" s="152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7.25" customHeight="1">
      <c r="A58" s="15">
        <v>50</v>
      </c>
      <c r="B58" s="16"/>
      <c r="C58" s="4" t="s">
        <v>120</v>
      </c>
      <c r="D58" s="34" t="s">
        <v>184</v>
      </c>
      <c r="E58" s="27">
        <v>40041</v>
      </c>
      <c r="F58" s="26" t="s">
        <v>39</v>
      </c>
      <c r="G58" s="26" t="s">
        <v>40</v>
      </c>
      <c r="H58" s="26" t="s">
        <v>78</v>
      </c>
      <c r="I58" s="17">
        <v>9.34</v>
      </c>
      <c r="J58" s="132">
        <v>0.30599999999999999</v>
      </c>
      <c r="K58" s="132"/>
      <c r="L58" s="132"/>
      <c r="M58" s="18" t="str">
        <f t="shared" si="2"/>
        <v>I JA</v>
      </c>
      <c r="N58" s="152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7.25" customHeight="1">
      <c r="A59" s="15">
        <v>52</v>
      </c>
      <c r="B59" s="16"/>
      <c r="C59" s="4" t="s">
        <v>495</v>
      </c>
      <c r="D59" s="34" t="s">
        <v>496</v>
      </c>
      <c r="E59" s="27">
        <v>40232</v>
      </c>
      <c r="F59" s="26" t="s">
        <v>492</v>
      </c>
      <c r="G59" s="26" t="s">
        <v>493</v>
      </c>
      <c r="H59" s="26" t="s">
        <v>494</v>
      </c>
      <c r="I59" s="17">
        <v>9.35</v>
      </c>
      <c r="J59" s="132">
        <v>0.248</v>
      </c>
      <c r="K59" s="132"/>
      <c r="L59" s="132"/>
      <c r="M59" s="18" t="str">
        <f t="shared" si="2"/>
        <v>I JA</v>
      </c>
      <c r="N59" s="152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7.25" customHeight="1">
      <c r="A60" s="15">
        <v>53</v>
      </c>
      <c r="B60" s="16"/>
      <c r="C60" s="4" t="s">
        <v>351</v>
      </c>
      <c r="D60" s="34" t="s">
        <v>352</v>
      </c>
      <c r="E60" s="27">
        <v>40500</v>
      </c>
      <c r="F60" s="26" t="s">
        <v>39</v>
      </c>
      <c r="G60" s="26" t="s">
        <v>40</v>
      </c>
      <c r="H60" s="26" t="s">
        <v>264</v>
      </c>
      <c r="I60" s="17">
        <v>9.36</v>
      </c>
      <c r="J60" s="132">
        <v>0.157</v>
      </c>
      <c r="K60" s="132"/>
      <c r="L60" s="132"/>
      <c r="M60" s="18" t="str">
        <f t="shared" si="2"/>
        <v>I JA</v>
      </c>
      <c r="N60" s="152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7.25" customHeight="1">
      <c r="A61" s="15">
        <v>54</v>
      </c>
      <c r="B61" s="16"/>
      <c r="C61" s="4" t="s">
        <v>180</v>
      </c>
      <c r="D61" s="34" t="s">
        <v>181</v>
      </c>
      <c r="E61" s="27">
        <v>40593</v>
      </c>
      <c r="F61" s="26" t="s">
        <v>39</v>
      </c>
      <c r="G61" s="26" t="s">
        <v>40</v>
      </c>
      <c r="H61" s="26" t="s">
        <v>173</v>
      </c>
      <c r="I61" s="17">
        <v>9.41</v>
      </c>
      <c r="J61" s="132">
        <v>0.20200000000000001</v>
      </c>
      <c r="K61" s="132"/>
      <c r="L61" s="132"/>
      <c r="M61" s="18" t="str">
        <f t="shared" si="2"/>
        <v>I JA</v>
      </c>
      <c r="N61" s="152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7.25" customHeight="1">
      <c r="A62" s="15">
        <v>55</v>
      </c>
      <c r="B62" s="16"/>
      <c r="C62" s="4" t="s">
        <v>53</v>
      </c>
      <c r="D62" s="34" t="s">
        <v>336</v>
      </c>
      <c r="E62" s="27">
        <v>40598</v>
      </c>
      <c r="F62" s="26" t="s">
        <v>39</v>
      </c>
      <c r="G62" s="26" t="s">
        <v>40</v>
      </c>
      <c r="H62" s="26" t="s">
        <v>50</v>
      </c>
      <c r="I62" s="17">
        <v>9.49</v>
      </c>
      <c r="J62" s="132">
        <v>0.316</v>
      </c>
      <c r="K62" s="132"/>
      <c r="L62" s="132"/>
      <c r="M62" s="18" t="str">
        <f t="shared" si="2"/>
        <v>I JA</v>
      </c>
      <c r="N62" s="152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7.25" customHeight="1">
      <c r="A63" s="15">
        <v>56</v>
      </c>
      <c r="B63" s="16"/>
      <c r="C63" s="4" t="s">
        <v>85</v>
      </c>
      <c r="D63" s="34" t="s">
        <v>399</v>
      </c>
      <c r="E63" s="27">
        <v>40407</v>
      </c>
      <c r="F63" s="26" t="s">
        <v>63</v>
      </c>
      <c r="G63" s="26" t="s">
        <v>374</v>
      </c>
      <c r="H63" s="26" t="s">
        <v>396</v>
      </c>
      <c r="I63" s="17">
        <v>9.5</v>
      </c>
      <c r="J63" s="132">
        <v>0.27600000000000002</v>
      </c>
      <c r="K63" s="132"/>
      <c r="L63" s="132"/>
      <c r="M63" s="18" t="str">
        <f t="shared" si="2"/>
        <v>I JA</v>
      </c>
      <c r="N63" s="152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7.25" customHeight="1">
      <c r="A64" s="15">
        <v>56</v>
      </c>
      <c r="B64" s="16"/>
      <c r="C64" s="4" t="s">
        <v>415</v>
      </c>
      <c r="D64" s="34" t="s">
        <v>247</v>
      </c>
      <c r="E64" s="27">
        <v>40466</v>
      </c>
      <c r="F64" s="26" t="s">
        <v>39</v>
      </c>
      <c r="G64" s="26" t="s">
        <v>40</v>
      </c>
      <c r="H64" s="26" t="s">
        <v>300</v>
      </c>
      <c r="I64" s="17">
        <v>9.5</v>
      </c>
      <c r="J64" s="132">
        <v>0.26600000000000001</v>
      </c>
      <c r="K64" s="132"/>
      <c r="L64" s="132"/>
      <c r="M64" s="18" t="str">
        <f t="shared" si="2"/>
        <v>I JA</v>
      </c>
      <c r="N64" s="152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7.25" customHeight="1">
      <c r="A65" s="15">
        <v>58</v>
      </c>
      <c r="B65" s="16"/>
      <c r="C65" s="4" t="s">
        <v>353</v>
      </c>
      <c r="D65" s="34" t="s">
        <v>354</v>
      </c>
      <c r="E65" s="27">
        <v>40318</v>
      </c>
      <c r="F65" s="26" t="s">
        <v>39</v>
      </c>
      <c r="G65" s="26" t="s">
        <v>40</v>
      </c>
      <c r="H65" s="26" t="s">
        <v>264</v>
      </c>
      <c r="I65" s="17">
        <v>9.52</v>
      </c>
      <c r="J65" s="132">
        <v>0.29699999999999999</v>
      </c>
      <c r="K65" s="132"/>
      <c r="L65" s="132"/>
      <c r="M65" s="18" t="str">
        <f t="shared" si="2"/>
        <v>I JA</v>
      </c>
      <c r="N65" s="152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7.25" customHeight="1">
      <c r="A66" s="15">
        <v>59</v>
      </c>
      <c r="B66" s="16"/>
      <c r="C66" s="4" t="s">
        <v>266</v>
      </c>
      <c r="D66" s="34" t="s">
        <v>267</v>
      </c>
      <c r="E66" s="27">
        <v>40373</v>
      </c>
      <c r="F66" s="26" t="s">
        <v>39</v>
      </c>
      <c r="G66" s="26" t="s">
        <v>40</v>
      </c>
      <c r="H66" s="26" t="s">
        <v>56</v>
      </c>
      <c r="I66" s="22">
        <v>9.57</v>
      </c>
      <c r="J66" s="132">
        <v>0.247</v>
      </c>
      <c r="K66" s="132"/>
      <c r="L66" s="132"/>
      <c r="M66" s="18" t="str">
        <f t="shared" si="2"/>
        <v>I JA</v>
      </c>
      <c r="N66" s="152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7.25" customHeight="1">
      <c r="A67" s="15">
        <v>59</v>
      </c>
      <c r="B67" s="16"/>
      <c r="C67" s="4" t="s">
        <v>65</v>
      </c>
      <c r="D67" s="34" t="s">
        <v>306</v>
      </c>
      <c r="E67" s="27">
        <v>40385</v>
      </c>
      <c r="F67" s="26" t="s">
        <v>39</v>
      </c>
      <c r="G67" s="26" t="s">
        <v>40</v>
      </c>
      <c r="H67" s="26" t="s">
        <v>84</v>
      </c>
      <c r="I67" s="17">
        <v>9.57</v>
      </c>
      <c r="J67" s="132">
        <v>0.33300000000000002</v>
      </c>
      <c r="K67" s="132"/>
      <c r="L67" s="132"/>
      <c r="M67" s="18" t="str">
        <f t="shared" si="2"/>
        <v>I JA</v>
      </c>
      <c r="N67" s="152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7.25" customHeight="1">
      <c r="A68" s="15">
        <v>59</v>
      </c>
      <c r="B68" s="16"/>
      <c r="C68" s="4" t="s">
        <v>140</v>
      </c>
      <c r="D68" s="34" t="s">
        <v>478</v>
      </c>
      <c r="E68" s="27">
        <v>40860</v>
      </c>
      <c r="F68" s="26" t="s">
        <v>73</v>
      </c>
      <c r="G68" s="26" t="s">
        <v>74</v>
      </c>
      <c r="H68" s="26" t="s">
        <v>75</v>
      </c>
      <c r="I68" s="17">
        <v>9.57</v>
      </c>
      <c r="J68" s="132">
        <v>0.38100000000000001</v>
      </c>
      <c r="K68" s="132"/>
      <c r="L68" s="132"/>
      <c r="M68" s="18" t="str">
        <f t="shared" si="2"/>
        <v>I JA</v>
      </c>
      <c r="N68" s="152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7.25" customHeight="1">
      <c r="A69" s="15">
        <v>62</v>
      </c>
      <c r="B69" s="16"/>
      <c r="C69" s="4" t="s">
        <v>72</v>
      </c>
      <c r="D69" s="34" t="s">
        <v>453</v>
      </c>
      <c r="E69" s="27">
        <v>40473</v>
      </c>
      <c r="F69" s="26" t="s">
        <v>73</v>
      </c>
      <c r="G69" s="26" t="s">
        <v>74</v>
      </c>
      <c r="H69" s="26" t="s">
        <v>75</v>
      </c>
      <c r="I69" s="17">
        <v>9.67</v>
      </c>
      <c r="J69" s="132">
        <v>0.187</v>
      </c>
      <c r="K69" s="132"/>
      <c r="L69" s="132"/>
      <c r="M69" s="18" t="str">
        <f t="shared" si="2"/>
        <v>II JA</v>
      </c>
      <c r="N69" s="152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7.25" customHeight="1">
      <c r="A70" s="15">
        <v>63</v>
      </c>
      <c r="B70" s="16"/>
      <c r="C70" s="4" t="s">
        <v>118</v>
      </c>
      <c r="D70" s="34" t="s">
        <v>450</v>
      </c>
      <c r="E70" s="27">
        <v>40385</v>
      </c>
      <c r="F70" s="26" t="s">
        <v>73</v>
      </c>
      <c r="G70" s="26" t="s">
        <v>74</v>
      </c>
      <c r="H70" s="26" t="s">
        <v>75</v>
      </c>
      <c r="I70" s="17">
        <v>9.68</v>
      </c>
      <c r="J70" s="132">
        <v>0.252</v>
      </c>
      <c r="K70" s="132"/>
      <c r="L70" s="132"/>
      <c r="M70" s="18" t="str">
        <f t="shared" si="2"/>
        <v>II JA</v>
      </c>
      <c r="N70" s="152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7.25" customHeight="1">
      <c r="A71" s="15">
        <v>64</v>
      </c>
      <c r="B71" s="16"/>
      <c r="C71" s="4" t="s">
        <v>313</v>
      </c>
      <c r="D71" s="34" t="s">
        <v>314</v>
      </c>
      <c r="E71" s="27">
        <v>40337</v>
      </c>
      <c r="F71" s="26" t="s">
        <v>39</v>
      </c>
      <c r="G71" s="26" t="s">
        <v>40</v>
      </c>
      <c r="H71" s="26" t="s">
        <v>84</v>
      </c>
      <c r="I71" s="17">
        <v>9.7100000000000009</v>
      </c>
      <c r="J71" s="132">
        <v>0.34599999999999997</v>
      </c>
      <c r="K71" s="132"/>
      <c r="L71" s="132"/>
      <c r="M71" s="18" t="str">
        <f t="shared" si="2"/>
        <v>II JA</v>
      </c>
      <c r="N71" s="152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7.25" customHeight="1">
      <c r="A72" s="15">
        <v>65</v>
      </c>
      <c r="B72" s="16"/>
      <c r="C72" s="4" t="s">
        <v>498</v>
      </c>
      <c r="D72" s="34" t="s">
        <v>499</v>
      </c>
      <c r="E72" s="27">
        <v>40525</v>
      </c>
      <c r="F72" s="26" t="s">
        <v>39</v>
      </c>
      <c r="G72" s="26" t="s">
        <v>40</v>
      </c>
      <c r="H72" s="26" t="s">
        <v>70</v>
      </c>
      <c r="I72" s="17">
        <v>9.75</v>
      </c>
      <c r="J72" s="132">
        <v>0.20599999999999999</v>
      </c>
      <c r="K72" s="132"/>
      <c r="L72" s="132"/>
      <c r="M72" s="18" t="str">
        <f t="shared" si="2"/>
        <v>II JA</v>
      </c>
      <c r="N72" s="152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7.25" customHeight="1">
      <c r="A73" s="15">
        <v>66</v>
      </c>
      <c r="B73" s="16"/>
      <c r="C73" s="4" t="s">
        <v>55</v>
      </c>
      <c r="D73" s="34" t="s">
        <v>436</v>
      </c>
      <c r="E73" s="27">
        <v>40471</v>
      </c>
      <c r="F73" s="26" t="s">
        <v>39</v>
      </c>
      <c r="G73" s="26" t="s">
        <v>40</v>
      </c>
      <c r="H73" s="26" t="s">
        <v>56</v>
      </c>
      <c r="I73" s="17">
        <v>9.7899999999999991</v>
      </c>
      <c r="J73" s="132">
        <v>0.40600000000000003</v>
      </c>
      <c r="K73" s="132"/>
      <c r="L73" s="132"/>
      <c r="M73" s="18" t="str">
        <f t="shared" si="2"/>
        <v>II JA</v>
      </c>
      <c r="N73" s="152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7.25" customHeight="1">
      <c r="A74" s="15">
        <v>67</v>
      </c>
      <c r="B74" s="16"/>
      <c r="C74" s="4" t="s">
        <v>66</v>
      </c>
      <c r="D74" s="34" t="s">
        <v>163</v>
      </c>
      <c r="E74" s="27">
        <v>40187</v>
      </c>
      <c r="F74" s="26" t="s">
        <v>39</v>
      </c>
      <c r="G74" s="26" t="s">
        <v>40</v>
      </c>
      <c r="H74" s="26" t="s">
        <v>46</v>
      </c>
      <c r="I74" s="17">
        <v>9.84</v>
      </c>
      <c r="J74" s="132">
        <v>0.39500000000000002</v>
      </c>
      <c r="K74" s="132"/>
      <c r="L74" s="132"/>
      <c r="M74" s="18" t="str">
        <f t="shared" si="2"/>
        <v>II JA</v>
      </c>
      <c r="N74" s="152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7.25" customHeight="1">
      <c r="A75" s="15">
        <v>68</v>
      </c>
      <c r="B75" s="16"/>
      <c r="C75" s="4" t="s">
        <v>87</v>
      </c>
      <c r="D75" s="34" t="s">
        <v>88</v>
      </c>
      <c r="E75" s="27">
        <v>40496</v>
      </c>
      <c r="F75" s="26" t="s">
        <v>39</v>
      </c>
      <c r="G75" s="26" t="s">
        <v>40</v>
      </c>
      <c r="H75" s="26" t="s">
        <v>84</v>
      </c>
      <c r="I75" s="17">
        <v>9.86</v>
      </c>
      <c r="J75" s="132">
        <v>0.39300000000000002</v>
      </c>
      <c r="K75" s="132"/>
      <c r="L75" s="132"/>
      <c r="M75" s="18" t="str">
        <f t="shared" si="2"/>
        <v>II JA</v>
      </c>
      <c r="N75" s="152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7.25" customHeight="1">
      <c r="A76" s="15">
        <v>68</v>
      </c>
      <c r="B76" s="16"/>
      <c r="C76" s="4" t="s">
        <v>183</v>
      </c>
      <c r="D76" s="34" t="s">
        <v>481</v>
      </c>
      <c r="E76" s="27">
        <v>40585</v>
      </c>
      <c r="F76" s="26" t="s">
        <v>73</v>
      </c>
      <c r="G76" s="26" t="s">
        <v>74</v>
      </c>
      <c r="H76" s="26" t="s">
        <v>77</v>
      </c>
      <c r="I76" s="17">
        <v>9.86</v>
      </c>
      <c r="J76" s="132">
        <v>0.23699999999999999</v>
      </c>
      <c r="K76" s="132"/>
      <c r="L76" s="132"/>
      <c r="M76" s="18" t="str">
        <f t="shared" si="2"/>
        <v>II JA</v>
      </c>
      <c r="N76" s="152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7.25" customHeight="1">
      <c r="A77" s="15">
        <v>70</v>
      </c>
      <c r="B77" s="16"/>
      <c r="C77" s="4" t="s">
        <v>68</v>
      </c>
      <c r="D77" s="34" t="s">
        <v>442</v>
      </c>
      <c r="E77" s="27">
        <v>40733</v>
      </c>
      <c r="F77" s="26" t="s">
        <v>39</v>
      </c>
      <c r="G77" s="26" t="s">
        <v>40</v>
      </c>
      <c r="H77" s="26" t="s">
        <v>173</v>
      </c>
      <c r="I77" s="17">
        <v>9.89</v>
      </c>
      <c r="J77" s="132">
        <v>0.25600000000000001</v>
      </c>
      <c r="K77" s="132"/>
      <c r="L77" s="132"/>
      <c r="M77" s="18" t="str">
        <f t="shared" si="2"/>
        <v>II JA</v>
      </c>
      <c r="N77" s="152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7.25" customHeight="1">
      <c r="A78" s="15">
        <v>71</v>
      </c>
      <c r="B78" s="16"/>
      <c r="C78" s="4" t="s">
        <v>301</v>
      </c>
      <c r="D78" s="34" t="s">
        <v>482</v>
      </c>
      <c r="E78" s="27">
        <v>40976</v>
      </c>
      <c r="F78" s="26" t="s">
        <v>73</v>
      </c>
      <c r="G78" s="26" t="s">
        <v>74</v>
      </c>
      <c r="H78" s="26" t="s">
        <v>77</v>
      </c>
      <c r="I78" s="17">
        <v>9.91</v>
      </c>
      <c r="J78" s="132">
        <v>0.192</v>
      </c>
      <c r="K78" s="132"/>
      <c r="L78" s="132"/>
      <c r="M78" s="18" t="str">
        <f t="shared" si="2"/>
        <v>II JA</v>
      </c>
      <c r="N78" s="152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7.25" customHeight="1">
      <c r="A79" s="15">
        <v>72</v>
      </c>
      <c r="B79" s="16"/>
      <c r="C79" s="4" t="s">
        <v>57</v>
      </c>
      <c r="D79" s="34" t="s">
        <v>89</v>
      </c>
      <c r="E79" s="27">
        <v>40174</v>
      </c>
      <c r="F79" s="26" t="s">
        <v>39</v>
      </c>
      <c r="G79" s="26" t="s">
        <v>40</v>
      </c>
      <c r="H79" s="26" t="s">
        <v>84</v>
      </c>
      <c r="I79" s="17">
        <v>9.93</v>
      </c>
      <c r="J79" s="132">
        <v>0.23400000000000001</v>
      </c>
      <c r="K79" s="132"/>
      <c r="L79" s="132"/>
      <c r="M79" s="18" t="str">
        <f t="shared" si="2"/>
        <v>II JA</v>
      </c>
      <c r="N79" s="152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7.25" customHeight="1">
      <c r="A80" s="15">
        <v>73</v>
      </c>
      <c r="B80" s="16"/>
      <c r="C80" s="4" t="s">
        <v>490</v>
      </c>
      <c r="D80" s="34" t="s">
        <v>491</v>
      </c>
      <c r="E80" s="27">
        <v>40006</v>
      </c>
      <c r="F80" s="26" t="s">
        <v>492</v>
      </c>
      <c r="G80" s="26" t="s">
        <v>493</v>
      </c>
      <c r="H80" s="26" t="s">
        <v>494</v>
      </c>
      <c r="I80" s="22">
        <v>9.9700000000000006</v>
      </c>
      <c r="J80" s="132">
        <v>0.20899999999999999</v>
      </c>
      <c r="K80" s="132"/>
      <c r="L80" s="132"/>
      <c r="M80" s="18" t="str">
        <f t="shared" si="2"/>
        <v>II JA</v>
      </c>
      <c r="N80" s="152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7.25" customHeight="1">
      <c r="A81" s="15"/>
      <c r="B81" s="16"/>
      <c r="C81" s="4" t="s">
        <v>337</v>
      </c>
      <c r="D81" s="34" t="s">
        <v>338</v>
      </c>
      <c r="E81" s="27">
        <v>40678</v>
      </c>
      <c r="F81" s="26" t="s">
        <v>39</v>
      </c>
      <c r="G81" s="26" t="s">
        <v>40</v>
      </c>
      <c r="H81" s="26" t="s">
        <v>50</v>
      </c>
      <c r="I81" s="17" t="s">
        <v>546</v>
      </c>
      <c r="J81" s="132">
        <v>-6.9000000000000006E-2</v>
      </c>
      <c r="K81" s="132"/>
      <c r="L81" s="132"/>
      <c r="M81" s="18" t="str">
        <f>IF(ISBLANK(I81),"",IF(I81="DQ","",IF(I81="DNF","",IF(I81="DNS","",IF(I81&gt;10.34,"",IF(I81&lt;=7.25,"TSM",IF(I81&lt;=7.45,"SM",IF(I81&lt;=7.7,"KSM",IF(I81&lt;=8,"I A",IF(I81&lt;=8.44,"II A",IF(I81&lt;=9.04,"III A",IF(I81&lt;=9.64,"I JA",IF(I81&lt;=10.04,"II JA",IF(I81&lt;=10.34,"III JA"))))))))))))))</f>
        <v/>
      </c>
      <c r="N81" s="152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7.25" customHeight="1">
      <c r="A82" s="15"/>
      <c r="B82" s="16"/>
      <c r="C82" s="4" t="s">
        <v>62</v>
      </c>
      <c r="D82" s="34" t="s">
        <v>483</v>
      </c>
      <c r="E82" s="27">
        <v>40929</v>
      </c>
      <c r="F82" s="26" t="s">
        <v>73</v>
      </c>
      <c r="G82" s="26" t="s">
        <v>74</v>
      </c>
      <c r="H82" s="26" t="s">
        <v>77</v>
      </c>
      <c r="I82" s="17" t="s">
        <v>546</v>
      </c>
      <c r="J82" s="132">
        <v>3.2000000000000001E-2</v>
      </c>
      <c r="K82" s="132"/>
      <c r="L82" s="132"/>
      <c r="M82" s="18" t="str">
        <f>IF(ISBLANK(I82),"",IF(I82="DQ","",IF(I82="DNF","",IF(I82="DNS","",IF(I82&gt;10.34,"",IF(I82&lt;=7.25,"TSM",IF(I82&lt;=7.45,"SM",IF(I82&lt;=7.7,"KSM",IF(I82&lt;=8,"I A",IF(I82&lt;=8.44,"II A",IF(I82&lt;=9.04,"III A",IF(I82&lt;=9.64,"I JA",IF(I82&lt;=10.04,"II JA",IF(I82&lt;=10.34,"III JA"))))))))))))))</f>
        <v/>
      </c>
      <c r="N82" s="152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.75" customHeight="1">
      <c r="A83" s="7"/>
      <c r="B83" s="7"/>
      <c r="I83" s="7"/>
      <c r="J83" s="7"/>
      <c r="K83" s="7"/>
      <c r="L83" s="7"/>
      <c r="M83" s="7"/>
      <c r="N83" s="152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.75" customHeight="1">
      <c r="A84" s="7"/>
      <c r="B84" s="7"/>
      <c r="I84" s="7"/>
      <c r="J84" s="7"/>
      <c r="K84" s="7"/>
      <c r="L84" s="7"/>
      <c r="M84" s="7"/>
      <c r="N84" s="152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.75" customHeight="1">
      <c r="A85" s="7"/>
      <c r="B85" s="7"/>
      <c r="I85" s="7"/>
      <c r="J85" s="7"/>
      <c r="K85" s="7"/>
      <c r="L85" s="7"/>
      <c r="M85" s="7"/>
      <c r="N85" s="152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.75" customHeight="1">
      <c r="A86" s="7"/>
      <c r="B86" s="7"/>
      <c r="I86" s="7"/>
      <c r="J86" s="7"/>
      <c r="K86" s="7"/>
      <c r="L86" s="7"/>
      <c r="M86" s="7"/>
      <c r="N86" s="152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.75" customHeight="1">
      <c r="A87" s="7"/>
      <c r="B87" s="7"/>
      <c r="I87" s="7"/>
      <c r="J87" s="7"/>
      <c r="K87" s="7"/>
      <c r="L87" s="7"/>
      <c r="M87" s="7"/>
      <c r="N87" s="152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.75" customHeight="1">
      <c r="A88" s="7"/>
      <c r="B88" s="7"/>
      <c r="I88" s="7"/>
      <c r="J88" s="7"/>
      <c r="K88" s="7"/>
      <c r="L88" s="7"/>
      <c r="M88" s="7"/>
      <c r="N88" s="152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.75" customHeight="1">
      <c r="A89" s="7"/>
      <c r="B89" s="7"/>
      <c r="I89" s="7"/>
      <c r="J89" s="7"/>
      <c r="K89" s="7"/>
      <c r="L89" s="7"/>
      <c r="M89" s="7"/>
      <c r="N89" s="152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.75" customHeight="1">
      <c r="A90" s="7"/>
      <c r="B90" s="7"/>
      <c r="I90" s="7"/>
      <c r="J90" s="7"/>
      <c r="K90" s="7"/>
      <c r="L90" s="7"/>
      <c r="M90" s="7"/>
      <c r="N90" s="152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.75" customHeight="1">
      <c r="A91" s="7"/>
      <c r="B91" s="7"/>
      <c r="I91" s="7"/>
      <c r="J91" s="7"/>
      <c r="K91" s="7"/>
      <c r="L91" s="7"/>
      <c r="M91" s="7"/>
      <c r="N91" s="152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.75" customHeight="1">
      <c r="A92" s="7"/>
      <c r="B92" s="7"/>
      <c r="I92" s="7"/>
      <c r="J92" s="7"/>
      <c r="K92" s="7"/>
      <c r="L92" s="7"/>
      <c r="M92" s="7"/>
      <c r="N92" s="152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.75" customHeight="1">
      <c r="A93" s="7"/>
      <c r="B93" s="7"/>
      <c r="I93" s="7"/>
      <c r="J93" s="7"/>
      <c r="K93" s="7"/>
      <c r="L93" s="7"/>
      <c r="M93" s="7"/>
      <c r="N93" s="152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.75" customHeight="1">
      <c r="A94" s="7"/>
      <c r="B94" s="7"/>
      <c r="I94" s="7"/>
      <c r="J94" s="7"/>
      <c r="K94" s="7"/>
      <c r="L94" s="7"/>
      <c r="M94" s="7"/>
      <c r="N94" s="152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.75" customHeight="1">
      <c r="A95" s="7"/>
      <c r="B95" s="7"/>
      <c r="I95" s="7"/>
      <c r="J95" s="7"/>
      <c r="K95" s="7"/>
      <c r="L95" s="7"/>
      <c r="M95" s="7"/>
      <c r="N95" s="152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.75" customHeight="1">
      <c r="A96" s="7"/>
      <c r="B96" s="7"/>
      <c r="I96" s="7"/>
      <c r="J96" s="7"/>
      <c r="K96" s="7"/>
      <c r="L96" s="7"/>
      <c r="M96" s="7"/>
      <c r="N96" s="152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.75" customHeight="1">
      <c r="A97" s="7"/>
      <c r="B97" s="7"/>
      <c r="I97" s="7"/>
      <c r="J97" s="7"/>
      <c r="K97" s="7"/>
      <c r="L97" s="7"/>
      <c r="M97" s="7"/>
      <c r="N97" s="152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.75" customHeight="1">
      <c r="A98" s="7"/>
      <c r="B98" s="7"/>
      <c r="I98" s="7"/>
      <c r="J98" s="7"/>
      <c r="K98" s="7"/>
      <c r="L98" s="7"/>
      <c r="M98" s="7"/>
      <c r="N98" s="152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.75" customHeight="1">
      <c r="A99" s="7"/>
      <c r="B99" s="7"/>
      <c r="I99" s="7"/>
      <c r="J99" s="7"/>
      <c r="K99" s="7"/>
      <c r="L99" s="7"/>
      <c r="M99" s="7"/>
      <c r="N99" s="152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.75" customHeight="1">
      <c r="A100" s="7"/>
      <c r="B100" s="7"/>
      <c r="I100" s="7"/>
      <c r="J100" s="7"/>
      <c r="K100" s="7"/>
      <c r="L100" s="7"/>
      <c r="M100" s="7"/>
      <c r="N100" s="152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.75" customHeight="1">
      <c r="A101" s="7"/>
      <c r="B101" s="7"/>
      <c r="I101" s="7"/>
      <c r="J101" s="7"/>
      <c r="K101" s="7"/>
      <c r="L101" s="7"/>
      <c r="M101" s="7"/>
      <c r="N101" s="152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152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152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152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152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152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152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152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152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152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152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152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152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152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152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152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152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152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152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152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152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152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152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152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152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152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152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152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152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152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152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152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152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152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152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152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152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152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152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152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152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152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152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152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152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152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152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152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152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152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152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152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152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152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152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152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152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152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152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152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152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152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152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152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152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152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152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152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152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152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152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152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152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152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152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152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152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152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152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152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152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152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152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152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152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152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152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152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152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152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152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152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152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152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152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152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152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152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152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152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152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152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152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152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152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152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152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152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152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152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152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152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152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152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152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152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152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152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152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152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152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152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152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152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152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152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152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152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152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152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152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152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152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152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152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152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152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152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152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152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152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152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152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152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152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152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152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152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152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152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152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152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152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152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152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152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152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152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152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152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152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152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152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152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152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152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152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2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2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2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2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2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2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2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2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2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2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2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2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152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152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152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152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152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152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152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152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152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152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152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152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152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152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152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152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152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152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152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152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152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152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152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152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152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152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152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152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152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152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152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152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152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152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152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152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152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152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152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152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152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152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152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152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152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152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152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152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152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152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152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152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152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152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152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152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152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152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152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152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152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152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152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152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152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152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152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152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152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152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152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152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152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152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152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152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152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152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152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152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152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152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152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152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152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152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152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152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152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152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152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152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152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152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152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152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152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152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152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152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152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152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152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152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152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152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152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152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152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152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152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152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152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152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152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152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152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152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152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152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152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152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152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152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152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152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152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152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152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152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152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152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152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152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152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152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152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152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152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152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152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152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152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152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152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152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152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152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152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152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152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152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152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152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152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152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152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152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152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152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152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152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152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152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152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152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152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152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152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152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152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152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152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152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152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152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152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152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152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152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152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152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152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152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152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152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152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152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152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152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152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152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152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152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152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152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152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152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152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152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152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152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152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152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152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152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152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152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152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152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152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152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152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152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152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152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152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152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152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152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152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152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152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152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152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152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152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152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152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152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152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152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152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152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152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152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152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152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152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152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152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152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152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152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152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152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152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152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152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152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152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152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152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152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152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152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152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152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152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152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152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152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152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152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152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152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152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152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152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152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152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152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152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152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152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152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152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152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152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152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152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152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152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152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152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152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152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152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152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152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152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152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152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152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152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152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152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152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152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152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152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152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152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152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152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152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152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152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152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152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152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152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152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152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152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152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152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152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152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152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152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152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152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152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152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152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152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152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152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152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152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152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152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152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152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152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152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152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152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152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152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152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152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152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152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152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152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152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152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152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152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152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152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152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152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152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152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152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152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152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152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152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152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152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152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152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152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152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152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152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152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152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152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152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152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152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152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152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152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152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152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152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152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152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152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152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152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152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152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152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152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152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152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152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152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152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152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152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152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152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152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152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152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152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152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152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152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152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152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152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152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152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152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152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152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152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152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152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152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152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152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152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152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152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152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152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152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152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152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152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152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152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152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152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152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152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152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152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152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152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152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152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152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152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152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152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152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152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152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152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152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152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152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152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152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152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152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152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152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152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152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152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152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152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152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152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152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152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152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152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152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152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152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152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152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152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152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152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152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152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152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152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152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152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152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152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152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152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152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152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152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152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152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152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152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152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152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152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152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152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152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152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152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152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152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152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152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152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152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152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152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152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152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152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152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152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152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152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152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152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152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152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152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152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152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152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152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152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152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152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152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152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152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152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152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152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152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152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152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152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152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152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152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152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152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152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152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152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152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152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152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152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152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152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152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152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152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152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152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152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152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152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152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152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152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152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152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152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152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152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152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152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152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152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152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152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152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152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152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152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152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152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152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</sheetData>
  <sortState xmlns:xlrd2="http://schemas.microsoft.com/office/spreadsheetml/2017/richdata2" ref="A7:Z14">
    <sortCondition ref="K7:K14"/>
  </sortState>
  <printOptions horizontalCentered="1"/>
  <pageMargins left="0.78740157480314965" right="0.39370078740157483" top="0.39370078740157483" bottom="0.39370078740157483" header="0" footer="0"/>
  <pageSetup paperSize="9" scale="5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X888"/>
  <sheetViews>
    <sheetView topLeftCell="A43" zoomScale="120" zoomScaleNormal="120" workbookViewId="0">
      <selection activeCell="F60" sqref="F60"/>
    </sheetView>
  </sheetViews>
  <sheetFormatPr defaultColWidth="14.44140625" defaultRowHeight="15" customHeight="1"/>
  <cols>
    <col min="1" max="1" width="5.109375" customWidth="1"/>
    <col min="2" max="2" width="5.109375" hidden="1" customWidth="1"/>
    <col min="3" max="3" width="13.33203125" customWidth="1"/>
    <col min="4" max="4" width="13.88671875" bestFit="1" customWidth="1"/>
    <col min="5" max="5" width="10.33203125" customWidth="1"/>
    <col min="6" max="6" width="10.77734375" bestFit="1" customWidth="1"/>
    <col min="7" max="7" width="12.21875" bestFit="1" customWidth="1"/>
    <col min="8" max="8" width="14" bestFit="1" customWidth="1"/>
    <col min="9" max="9" width="7.109375" style="138" customWidth="1"/>
    <col min="10" max="10" width="7.109375" customWidth="1"/>
    <col min="11" max="11" width="5.88671875" customWidth="1"/>
    <col min="12" max="24" width="8.6640625" customWidth="1"/>
  </cols>
  <sheetData>
    <row r="1" spans="1:24" ht="21">
      <c r="A1" s="5" t="s">
        <v>90</v>
      </c>
      <c r="B1" s="6"/>
      <c r="C1" s="7"/>
      <c r="D1" s="7"/>
      <c r="E1" s="7"/>
      <c r="F1" s="7"/>
      <c r="G1" s="7"/>
      <c r="H1" s="7"/>
      <c r="I1" s="134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12.75" customHeight="1">
      <c r="A2" s="57" t="s">
        <v>318</v>
      </c>
      <c r="B2" s="7"/>
      <c r="C2" s="7"/>
      <c r="D2" s="7"/>
      <c r="E2" s="7"/>
      <c r="F2" s="7"/>
      <c r="G2" s="7"/>
      <c r="H2" s="66">
        <v>46043</v>
      </c>
      <c r="I2" s="134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6" customHeight="1">
      <c r="A3" s="7"/>
      <c r="B3" s="7"/>
      <c r="C3" s="7"/>
      <c r="D3" s="7"/>
      <c r="E3" s="7"/>
      <c r="F3" s="7"/>
      <c r="G3" s="7"/>
      <c r="H3" s="7"/>
      <c r="I3" s="134"/>
      <c r="J3" s="7"/>
    </row>
    <row r="4" spans="1:24" ht="12" customHeight="1">
      <c r="A4" s="7"/>
      <c r="B4" s="7"/>
      <c r="C4" s="8" t="s">
        <v>5</v>
      </c>
      <c r="D4" s="8"/>
      <c r="E4" s="8" t="s">
        <v>34</v>
      </c>
      <c r="I4" s="134"/>
      <c r="J4" s="7"/>
    </row>
    <row r="5" spans="1:24" ht="12" customHeight="1" thickBot="1">
      <c r="A5" s="7"/>
      <c r="B5" s="7"/>
      <c r="C5" s="7"/>
      <c r="D5" s="7"/>
      <c r="E5" s="7"/>
      <c r="F5" s="8">
        <v>1</v>
      </c>
      <c r="G5" s="8" t="s">
        <v>6</v>
      </c>
      <c r="I5" s="134"/>
      <c r="J5" s="7"/>
    </row>
    <row r="6" spans="1:24" ht="12" customHeight="1" thickBot="1">
      <c r="A6" s="9" t="s">
        <v>7</v>
      </c>
      <c r="B6" s="10"/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135" t="s">
        <v>8</v>
      </c>
      <c r="J6" s="1"/>
      <c r="K6" s="14" t="s">
        <v>9</v>
      </c>
    </row>
    <row r="7" spans="1:24" ht="17.25" customHeight="1">
      <c r="A7" s="15">
        <v>1</v>
      </c>
      <c r="B7" s="16"/>
      <c r="C7" s="4" t="s">
        <v>202</v>
      </c>
      <c r="D7" s="34" t="s">
        <v>472</v>
      </c>
      <c r="E7" s="27">
        <v>40391</v>
      </c>
      <c r="F7" s="26" t="s">
        <v>268</v>
      </c>
      <c r="G7" s="26" t="s">
        <v>269</v>
      </c>
      <c r="H7" s="26" t="s">
        <v>473</v>
      </c>
      <c r="I7" s="136" t="s">
        <v>544</v>
      </c>
      <c r="J7" s="132"/>
      <c r="K7" s="18" t="str">
        <f>IF(ISBLANK(I7),"",IF(I7="DQ","",IF(I7="DNF","",IF(I7="DNS","",IF(I7&lt;=6.7,"TSM",IF(I7&lt;=6.84,"SM",IF(I7&lt;=7,"KSM",IF(I7&lt;=7.3,"I A",IF(I7&lt;=7.64,"II A",IF(I7&lt;=8.24,"III A",IF(I7&lt;=8.94,"I JA",IF(I7&lt;=9.44,"II JA",IF(I7&lt;=9.84,"III JA")))))))))))))</f>
        <v/>
      </c>
    </row>
    <row r="8" spans="1:24" ht="17.25" customHeight="1">
      <c r="A8" s="15">
        <v>2</v>
      </c>
      <c r="B8" s="16"/>
      <c r="C8" s="4" t="s">
        <v>322</v>
      </c>
      <c r="D8" s="34" t="s">
        <v>323</v>
      </c>
      <c r="E8" s="27">
        <v>40403</v>
      </c>
      <c r="F8" s="26" t="s">
        <v>39</v>
      </c>
      <c r="G8" s="26" t="s">
        <v>40</v>
      </c>
      <c r="H8" s="26" t="s">
        <v>46</v>
      </c>
      <c r="I8" s="136" t="s">
        <v>544</v>
      </c>
      <c r="J8" s="132"/>
      <c r="K8" s="18" t="str">
        <f t="shared" ref="K8:K14" si="0">IF(ISBLANK(I8),"",IF(I8="DQ","",IF(I8="DNF","",IF(I8="DNS","",IF(I8&lt;=6.7,"TSM",IF(I8&lt;=6.84,"SM",IF(I8&lt;=7,"KSM",IF(I8&lt;=7.3,"I A",IF(I8&lt;=7.64,"II A",IF(I8&lt;=8.24,"III A",IF(I8&lt;=8.94,"I JA",IF(I8&lt;=9.44,"II JA",IF(I8&lt;=9.84,"III JA")))))))))))))</f>
        <v/>
      </c>
    </row>
    <row r="9" spans="1:24" ht="17.25" customHeight="1">
      <c r="A9" s="15">
        <v>3</v>
      </c>
      <c r="B9" s="16"/>
      <c r="C9" s="4" t="s">
        <v>94</v>
      </c>
      <c r="D9" s="34" t="s">
        <v>465</v>
      </c>
      <c r="E9" s="27">
        <v>39834</v>
      </c>
      <c r="F9" s="26" t="s">
        <v>268</v>
      </c>
      <c r="G9" s="26" t="s">
        <v>466</v>
      </c>
      <c r="H9" s="26" t="s">
        <v>270</v>
      </c>
      <c r="I9" s="136">
        <v>8.3699999999999992</v>
      </c>
      <c r="J9" s="132">
        <v>0.252</v>
      </c>
      <c r="K9" s="18" t="str">
        <f t="shared" si="0"/>
        <v>I JA</v>
      </c>
    </row>
    <row r="10" spans="1:24" ht="17.25" customHeight="1">
      <c r="A10" s="15">
        <v>4</v>
      </c>
      <c r="B10" s="16"/>
      <c r="C10" s="4" t="s">
        <v>412</v>
      </c>
      <c r="D10" s="34" t="s">
        <v>413</v>
      </c>
      <c r="E10" s="27">
        <v>39842</v>
      </c>
      <c r="F10" s="26" t="s">
        <v>39</v>
      </c>
      <c r="G10" s="26" t="s">
        <v>40</v>
      </c>
      <c r="H10" s="26" t="s">
        <v>300</v>
      </c>
      <c r="I10" s="136">
        <v>7.79</v>
      </c>
      <c r="J10" s="132">
        <v>0.189</v>
      </c>
      <c r="K10" s="18" t="str">
        <f t="shared" si="0"/>
        <v>III A</v>
      </c>
    </row>
    <row r="11" spans="1:24" ht="17.25" customHeight="1">
      <c r="A11" s="15">
        <v>5</v>
      </c>
      <c r="B11" s="16"/>
      <c r="C11" s="4" t="s">
        <v>104</v>
      </c>
      <c r="D11" s="34" t="s">
        <v>289</v>
      </c>
      <c r="E11" s="27">
        <v>39883</v>
      </c>
      <c r="F11" s="26" t="s">
        <v>80</v>
      </c>
      <c r="G11" s="26" t="s">
        <v>200</v>
      </c>
      <c r="H11" s="26" t="s">
        <v>375</v>
      </c>
      <c r="I11" s="136">
        <v>7.71</v>
      </c>
      <c r="J11" s="132">
        <v>0.217</v>
      </c>
      <c r="K11" s="18" t="str">
        <f t="shared" si="0"/>
        <v>III A</v>
      </c>
    </row>
    <row r="12" spans="1:24" ht="17.25" customHeight="1">
      <c r="A12" s="15">
        <v>6</v>
      </c>
      <c r="B12" s="16"/>
      <c r="C12" s="4" t="s">
        <v>146</v>
      </c>
      <c r="D12" s="34" t="s">
        <v>220</v>
      </c>
      <c r="E12" s="27">
        <v>39896</v>
      </c>
      <c r="F12" s="26" t="s">
        <v>39</v>
      </c>
      <c r="G12" s="26" t="s">
        <v>40</v>
      </c>
      <c r="H12" s="26" t="s">
        <v>46</v>
      </c>
      <c r="I12" s="136">
        <v>8.34</v>
      </c>
      <c r="J12" s="132">
        <v>0.25</v>
      </c>
      <c r="K12" s="18" t="str">
        <f t="shared" si="0"/>
        <v>I JA</v>
      </c>
    </row>
    <row r="13" spans="1:24" ht="17.25" customHeight="1">
      <c r="A13" s="15">
        <v>7</v>
      </c>
      <c r="B13" s="16"/>
      <c r="C13" s="4" t="s">
        <v>95</v>
      </c>
      <c r="D13" s="34" t="s">
        <v>108</v>
      </c>
      <c r="E13" s="27">
        <v>40444</v>
      </c>
      <c r="F13" s="26" t="s">
        <v>80</v>
      </c>
      <c r="G13" s="26" t="s">
        <v>200</v>
      </c>
      <c r="H13" s="26" t="s">
        <v>201</v>
      </c>
      <c r="I13" s="136">
        <v>7.49</v>
      </c>
      <c r="J13" s="132">
        <v>0.17699999999999999</v>
      </c>
      <c r="K13" s="18" t="str">
        <f t="shared" si="0"/>
        <v>II A</v>
      </c>
    </row>
    <row r="14" spans="1:24" ht="17.25" customHeight="1">
      <c r="A14" s="15">
        <v>8</v>
      </c>
      <c r="B14" s="16"/>
      <c r="C14" s="4" t="s">
        <v>433</v>
      </c>
      <c r="D14" s="34" t="s">
        <v>434</v>
      </c>
      <c r="E14" s="27">
        <v>40452</v>
      </c>
      <c r="F14" s="26" t="s">
        <v>39</v>
      </c>
      <c r="G14" s="26" t="s">
        <v>435</v>
      </c>
      <c r="H14" s="26" t="s">
        <v>78</v>
      </c>
      <c r="I14" s="136" t="s">
        <v>544</v>
      </c>
      <c r="J14" s="132"/>
      <c r="K14" s="18" t="str">
        <f t="shared" si="0"/>
        <v/>
      </c>
    </row>
    <row r="15" spans="1:24" ht="12" customHeight="1">
      <c r="A15" s="19"/>
      <c r="B15" s="19"/>
      <c r="C15" s="19"/>
      <c r="D15" s="19"/>
      <c r="E15" s="19"/>
      <c r="F15" s="8">
        <v>2</v>
      </c>
      <c r="G15" s="8" t="s">
        <v>6</v>
      </c>
      <c r="H15" s="19"/>
      <c r="I15" s="137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</row>
    <row r="16" spans="1:24" ht="17.25" customHeight="1">
      <c r="A16" s="15">
        <v>1</v>
      </c>
      <c r="B16" s="16"/>
      <c r="C16" s="4" t="s">
        <v>426</v>
      </c>
      <c r="D16" s="34" t="s">
        <v>427</v>
      </c>
      <c r="E16" s="27">
        <v>40361</v>
      </c>
      <c r="F16" s="26" t="s">
        <v>39</v>
      </c>
      <c r="G16" s="26" t="s">
        <v>40</v>
      </c>
      <c r="H16" s="26" t="s">
        <v>78</v>
      </c>
      <c r="I16" s="136" t="s">
        <v>544</v>
      </c>
      <c r="J16" s="132"/>
      <c r="K16" s="18" t="str">
        <f>IF(ISBLANK(I16),"",IF(I16="DQ","",IF(I16="DNF","",IF(I16="DNS","",IF(I16&lt;=6.7,"TSM",IF(I16&lt;=6.84,"SM",IF(I16&lt;=7,"KSM",IF(I16&lt;=7.3,"I A",IF(I16&lt;=7.64,"II A",IF(I16&lt;=8.24,"III A",IF(I16&lt;=8.94,"I JA",IF(I16&lt;=9.44,"II JA",IF(I16&lt;=9.84,"III JA")))))))))))))</f>
        <v/>
      </c>
    </row>
    <row r="17" spans="1:24" ht="17.25" customHeight="1">
      <c r="A17" s="15">
        <v>2</v>
      </c>
      <c r="B17" s="16"/>
      <c r="C17" s="4" t="s">
        <v>367</v>
      </c>
      <c r="D17" s="34" t="s">
        <v>446</v>
      </c>
      <c r="E17" s="27">
        <v>40366</v>
      </c>
      <c r="F17" s="26" t="s">
        <v>268</v>
      </c>
      <c r="G17" s="26" t="s">
        <v>445</v>
      </c>
      <c r="H17" s="26" t="s">
        <v>270</v>
      </c>
      <c r="I17" s="136" t="s">
        <v>544</v>
      </c>
      <c r="J17" s="132"/>
      <c r="K17" s="18" t="str">
        <f t="shared" ref="K17:K23" si="1">IF(ISBLANK(I17),"",IF(I17="DQ","",IF(I17="DNF","",IF(I17="DNS","",IF(I17&lt;=6.7,"TSM",IF(I17&lt;=6.84,"SM",IF(I17&lt;=7,"KSM",IF(I17&lt;=7.3,"I A",IF(I17&lt;=7.64,"II A",IF(I17&lt;=8.24,"III A",IF(I17&lt;=8.94,"I JA",IF(I17&lt;=9.44,"II JA",IF(I17&lt;=9.84,"III JA")))))))))))))</f>
        <v/>
      </c>
    </row>
    <row r="18" spans="1:24" ht="17.25" customHeight="1">
      <c r="A18" s="15">
        <v>3</v>
      </c>
      <c r="B18" s="16"/>
      <c r="C18" s="4" t="s">
        <v>283</v>
      </c>
      <c r="D18" s="34" t="s">
        <v>414</v>
      </c>
      <c r="E18" s="27">
        <v>39853</v>
      </c>
      <c r="F18" s="26" t="s">
        <v>39</v>
      </c>
      <c r="G18" s="26" t="s">
        <v>40</v>
      </c>
      <c r="H18" s="26" t="s">
        <v>300</v>
      </c>
      <c r="I18" s="136">
        <v>8.0399999999999991</v>
      </c>
      <c r="J18" s="132">
        <v>0.23599999999999999</v>
      </c>
      <c r="K18" s="18" t="str">
        <f t="shared" si="1"/>
        <v>III A</v>
      </c>
    </row>
    <row r="19" spans="1:24" ht="17.25" customHeight="1">
      <c r="A19" s="15">
        <v>4</v>
      </c>
      <c r="B19" s="16"/>
      <c r="C19" s="4" t="s">
        <v>202</v>
      </c>
      <c r="D19" s="34" t="s">
        <v>219</v>
      </c>
      <c r="E19" s="27">
        <v>39918</v>
      </c>
      <c r="F19" s="26" t="s">
        <v>39</v>
      </c>
      <c r="G19" s="26" t="s">
        <v>40</v>
      </c>
      <c r="H19" s="26" t="s">
        <v>46</v>
      </c>
      <c r="I19" s="136" t="s">
        <v>544</v>
      </c>
      <c r="J19" s="132"/>
      <c r="K19" s="18" t="str">
        <f t="shared" si="1"/>
        <v/>
      </c>
    </row>
    <row r="20" spans="1:24" ht="17.25" customHeight="1">
      <c r="A20" s="15">
        <v>5</v>
      </c>
      <c r="B20" s="16"/>
      <c r="C20" s="4" t="s">
        <v>106</v>
      </c>
      <c r="D20" s="34" t="s">
        <v>107</v>
      </c>
      <c r="E20" s="27">
        <v>39935</v>
      </c>
      <c r="F20" s="26" t="s">
        <v>63</v>
      </c>
      <c r="G20" s="26" t="s">
        <v>374</v>
      </c>
      <c r="H20" s="26" t="s">
        <v>67</v>
      </c>
      <c r="I20" s="136">
        <v>7.55</v>
      </c>
      <c r="J20" s="132">
        <v>198</v>
      </c>
      <c r="K20" s="18" t="str">
        <f t="shared" si="1"/>
        <v>II A</v>
      </c>
    </row>
    <row r="21" spans="1:24" ht="17.25" customHeight="1">
      <c r="A21" s="15">
        <v>6</v>
      </c>
      <c r="B21" s="16"/>
      <c r="C21" s="4" t="s">
        <v>130</v>
      </c>
      <c r="D21" s="34" t="s">
        <v>273</v>
      </c>
      <c r="E21" s="27">
        <v>39991</v>
      </c>
      <c r="F21" s="26" t="s">
        <v>268</v>
      </c>
      <c r="G21" s="26" t="s">
        <v>445</v>
      </c>
      <c r="H21" s="26" t="s">
        <v>270</v>
      </c>
      <c r="I21" s="136">
        <v>7.6</v>
      </c>
      <c r="J21" s="132">
        <v>0.187</v>
      </c>
      <c r="K21" s="18" t="str">
        <f t="shared" si="1"/>
        <v>II A</v>
      </c>
    </row>
    <row r="22" spans="1:24" ht="17.25" customHeight="1">
      <c r="A22" s="15">
        <v>7</v>
      </c>
      <c r="B22" s="16"/>
      <c r="C22" s="4" t="s">
        <v>377</v>
      </c>
      <c r="D22" s="34" t="s">
        <v>378</v>
      </c>
      <c r="E22" s="27">
        <v>40478</v>
      </c>
      <c r="F22" s="26" t="s">
        <v>80</v>
      </c>
      <c r="G22" s="26" t="s">
        <v>200</v>
      </c>
      <c r="H22" s="26" t="s">
        <v>373</v>
      </c>
      <c r="I22" s="136">
        <v>8.48</v>
      </c>
      <c r="J22" s="132">
        <v>0.219</v>
      </c>
      <c r="K22" s="18" t="str">
        <f t="shared" si="1"/>
        <v>I JA</v>
      </c>
    </row>
    <row r="23" spans="1:24" ht="17.25" customHeight="1">
      <c r="A23" s="15">
        <v>8</v>
      </c>
      <c r="B23" s="16"/>
      <c r="C23" s="4" t="s">
        <v>185</v>
      </c>
      <c r="D23" s="34" t="s">
        <v>186</v>
      </c>
      <c r="E23" s="27">
        <v>40524</v>
      </c>
      <c r="F23" s="26" t="s">
        <v>39</v>
      </c>
      <c r="G23" s="26" t="s">
        <v>40</v>
      </c>
      <c r="H23" s="26" t="s">
        <v>319</v>
      </c>
      <c r="I23" s="136">
        <v>7.7</v>
      </c>
      <c r="J23" s="132">
        <v>0.17799999999999999</v>
      </c>
      <c r="K23" s="18" t="str">
        <f t="shared" si="1"/>
        <v>III A</v>
      </c>
    </row>
    <row r="24" spans="1:24" ht="12" customHeight="1">
      <c r="A24" s="19"/>
      <c r="B24" s="19"/>
      <c r="C24" s="19"/>
      <c r="D24" s="19"/>
      <c r="E24" s="19"/>
      <c r="F24" s="8">
        <v>3</v>
      </c>
      <c r="G24" s="8" t="s">
        <v>6</v>
      </c>
      <c r="H24" s="19"/>
      <c r="I24" s="137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</row>
    <row r="25" spans="1:24" ht="17.25" customHeight="1">
      <c r="A25" s="15">
        <v>1</v>
      </c>
      <c r="B25" s="16"/>
      <c r="C25" s="4" t="s">
        <v>92</v>
      </c>
      <c r="D25" s="34" t="s">
        <v>237</v>
      </c>
      <c r="E25" s="27">
        <v>40901</v>
      </c>
      <c r="F25" s="26" t="s">
        <v>63</v>
      </c>
      <c r="G25" s="26" t="s">
        <v>379</v>
      </c>
      <c r="H25" s="26" t="s">
        <v>67</v>
      </c>
      <c r="I25" s="136">
        <v>9.2799999999999994</v>
      </c>
      <c r="J25" s="132">
        <v>0.156</v>
      </c>
      <c r="K25" s="18" t="str">
        <f>IF(ISBLANK(I25),"",IF(I25="DQ","",IF(I25="DNF","",IF(I25="DNS","",IF(I25&lt;=6.7,"TSM",IF(I25&lt;=6.84,"SM",IF(I25&lt;=7,"KSM",IF(I25&lt;=7.3,"I A",IF(I25&lt;=7.64,"II A",IF(I25&lt;=8.24,"III A",IF(I25&lt;=8.94,"I JA",IF(I25&lt;=9.44,"II JA",IF(I25&lt;=9.84,"III JA")))))))))))))</f>
        <v>II JA</v>
      </c>
    </row>
    <row r="26" spans="1:24" ht="17.25" customHeight="1">
      <c r="A26" s="15">
        <v>2</v>
      </c>
      <c r="B26" s="16"/>
      <c r="C26" s="4" t="s">
        <v>430</v>
      </c>
      <c r="D26" s="34" t="s">
        <v>431</v>
      </c>
      <c r="E26" s="27">
        <v>41024</v>
      </c>
      <c r="F26" s="26" t="s">
        <v>39</v>
      </c>
      <c r="G26" s="26" t="s">
        <v>40</v>
      </c>
      <c r="H26" s="26" t="s">
        <v>78</v>
      </c>
      <c r="I26" s="136" t="s">
        <v>544</v>
      </c>
      <c r="J26" s="132"/>
      <c r="K26" s="18" t="str">
        <f t="shared" ref="K26:K32" si="2">IF(ISBLANK(I26),"",IF(I26="DQ","",IF(I26="DNF","",IF(I26="DNS","",IF(I26&lt;=6.7,"TSM",IF(I26&lt;=6.84,"SM",IF(I26&lt;=7,"KSM",IF(I26&lt;=7.3,"I A",IF(I26&lt;=7.64,"II A",IF(I26&lt;=8.24,"III A",IF(I26&lt;=8.94,"I JA",IF(I26&lt;=9.44,"II JA",IF(I26&lt;=9.84,"III JA")))))))))))))</f>
        <v/>
      </c>
    </row>
    <row r="27" spans="1:24" ht="17.25" customHeight="1">
      <c r="A27" s="15">
        <v>3</v>
      </c>
      <c r="B27" s="16"/>
      <c r="C27" s="4" t="s">
        <v>91</v>
      </c>
      <c r="D27" s="34" t="s">
        <v>101</v>
      </c>
      <c r="E27" s="27">
        <v>39993</v>
      </c>
      <c r="F27" s="26" t="s">
        <v>39</v>
      </c>
      <c r="G27" s="26" t="s">
        <v>40</v>
      </c>
      <c r="H27" s="26" t="s">
        <v>56</v>
      </c>
      <c r="I27" s="136">
        <v>7.96</v>
      </c>
      <c r="J27" s="132">
        <v>0.17399999999999999</v>
      </c>
      <c r="K27" s="18" t="str">
        <f t="shared" si="2"/>
        <v>III A</v>
      </c>
    </row>
    <row r="28" spans="1:24" ht="17.25" customHeight="1">
      <c r="A28" s="15">
        <v>4</v>
      </c>
      <c r="B28" s="16"/>
      <c r="C28" s="4" t="s">
        <v>104</v>
      </c>
      <c r="D28" s="34" t="s">
        <v>105</v>
      </c>
      <c r="E28" s="27">
        <v>40054</v>
      </c>
      <c r="F28" s="26" t="s">
        <v>39</v>
      </c>
      <c r="G28" s="26" t="s">
        <v>40</v>
      </c>
      <c r="H28" s="26" t="s">
        <v>70</v>
      </c>
      <c r="I28" s="136" t="s">
        <v>546</v>
      </c>
      <c r="J28" s="132">
        <v>3.9E-2</v>
      </c>
      <c r="K28" s="18" t="str">
        <f t="shared" si="2"/>
        <v/>
      </c>
    </row>
    <row r="29" spans="1:24" ht="17.25" customHeight="1">
      <c r="A29" s="15">
        <v>5</v>
      </c>
      <c r="B29" s="16"/>
      <c r="C29" s="4" t="s">
        <v>129</v>
      </c>
      <c r="D29" s="34" t="s">
        <v>449</v>
      </c>
      <c r="E29" s="27">
        <v>40114</v>
      </c>
      <c r="F29" s="26" t="s">
        <v>268</v>
      </c>
      <c r="G29" s="26" t="s">
        <v>445</v>
      </c>
      <c r="H29" s="26" t="s">
        <v>270</v>
      </c>
      <c r="I29" s="136">
        <v>7.79</v>
      </c>
      <c r="J29" s="132">
        <v>0.22700000000000001</v>
      </c>
      <c r="K29" s="18" t="str">
        <f t="shared" si="2"/>
        <v>III A</v>
      </c>
    </row>
    <row r="30" spans="1:24" ht="17.25" customHeight="1">
      <c r="A30" s="15">
        <v>6</v>
      </c>
      <c r="B30" s="16"/>
      <c r="C30" s="4" t="s">
        <v>129</v>
      </c>
      <c r="D30" s="34" t="s">
        <v>100</v>
      </c>
      <c r="E30" s="27">
        <v>40119</v>
      </c>
      <c r="F30" s="26" t="s">
        <v>39</v>
      </c>
      <c r="G30" s="26" t="s">
        <v>40</v>
      </c>
      <c r="H30" s="26" t="s">
        <v>46</v>
      </c>
      <c r="I30" s="136">
        <v>8.51</v>
      </c>
      <c r="J30" s="132">
        <v>0.25</v>
      </c>
      <c r="K30" s="18" t="str">
        <f t="shared" si="2"/>
        <v>I JA</v>
      </c>
    </row>
    <row r="31" spans="1:24" ht="17.25" customHeight="1">
      <c r="A31" s="15">
        <v>7</v>
      </c>
      <c r="B31" s="16"/>
      <c r="C31" s="4" t="s">
        <v>187</v>
      </c>
      <c r="D31" s="34" t="s">
        <v>188</v>
      </c>
      <c r="E31" s="27">
        <v>40620</v>
      </c>
      <c r="F31" s="26" t="s">
        <v>39</v>
      </c>
      <c r="G31" s="26" t="s">
        <v>40</v>
      </c>
      <c r="H31" s="26" t="s">
        <v>56</v>
      </c>
      <c r="I31" s="136" t="s">
        <v>544</v>
      </c>
      <c r="J31" s="132"/>
      <c r="K31" s="18" t="str">
        <f t="shared" si="2"/>
        <v/>
      </c>
    </row>
    <row r="32" spans="1:24" ht="17.25" customHeight="1">
      <c r="A32" s="15">
        <v>8</v>
      </c>
      <c r="B32" s="16"/>
      <c r="C32" s="4" t="s">
        <v>152</v>
      </c>
      <c r="D32" s="34" t="s">
        <v>107</v>
      </c>
      <c r="E32" s="27">
        <v>40635</v>
      </c>
      <c r="F32" s="26" t="s">
        <v>63</v>
      </c>
      <c r="G32" s="26" t="s">
        <v>379</v>
      </c>
      <c r="H32" s="26" t="s">
        <v>67</v>
      </c>
      <c r="I32" s="136">
        <v>8.26</v>
      </c>
      <c r="J32" s="132">
        <v>0.19</v>
      </c>
      <c r="K32" s="18" t="str">
        <f t="shared" si="2"/>
        <v>I JA</v>
      </c>
    </row>
    <row r="33" spans="1:24" ht="12" customHeight="1">
      <c r="A33" s="19"/>
      <c r="B33" s="19"/>
      <c r="C33" s="19"/>
      <c r="D33" s="19"/>
      <c r="E33" s="19"/>
      <c r="F33" s="8">
        <v>4</v>
      </c>
      <c r="G33" s="8" t="s">
        <v>6</v>
      </c>
      <c r="H33" s="19"/>
      <c r="I33" s="137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1:24" ht="17.25" customHeight="1">
      <c r="A34" s="15">
        <v>1</v>
      </c>
      <c r="B34" s="16"/>
      <c r="C34" s="4" t="s">
        <v>365</v>
      </c>
      <c r="D34" s="34" t="s">
        <v>366</v>
      </c>
      <c r="E34" s="27">
        <v>41040</v>
      </c>
      <c r="F34" s="26" t="s">
        <v>39</v>
      </c>
      <c r="G34" s="26" t="s">
        <v>40</v>
      </c>
      <c r="H34" s="26" t="s">
        <v>81</v>
      </c>
      <c r="I34" s="136">
        <v>8.52</v>
      </c>
      <c r="J34" s="132">
        <v>0.20300000000000001</v>
      </c>
      <c r="K34" s="18" t="str">
        <f>IF(ISBLANK(I34),"",IF(I34="DQ","",IF(I34="DNF","",IF(I34="DNS","",IF(I34&lt;=6.7,"TSM",IF(I34&lt;=6.84,"SM",IF(I34&lt;=7,"KSM",IF(I34&lt;=7.3,"I A",IF(I34&lt;=7.64,"II A",IF(I34&lt;=8.24,"III A",IF(I34&lt;=8.94,"I JA",IF(I34&lt;=9.44,"II JA",IF(I34&lt;=9.84,"III JA")))))))))))))</f>
        <v>I JA</v>
      </c>
    </row>
    <row r="35" spans="1:24" ht="17.25" customHeight="1">
      <c r="A35" s="15">
        <v>2</v>
      </c>
      <c r="B35" s="16"/>
      <c r="C35" s="4" t="s">
        <v>330</v>
      </c>
      <c r="D35" s="34" t="s">
        <v>331</v>
      </c>
      <c r="E35" s="27">
        <v>41052</v>
      </c>
      <c r="F35" s="26" t="s">
        <v>39</v>
      </c>
      <c r="G35" s="26" t="s">
        <v>40</v>
      </c>
      <c r="H35" s="26" t="s">
        <v>47</v>
      </c>
      <c r="I35" s="136">
        <v>8.83</v>
      </c>
      <c r="J35" s="132">
        <v>0.254</v>
      </c>
      <c r="K35" s="18" t="str">
        <f t="shared" ref="K35:K41" si="3">IF(ISBLANK(I35),"",IF(I35="DQ","",IF(I35="DNF","",IF(I35="DNS","",IF(I35&lt;=6.7,"TSM",IF(I35&lt;=6.84,"SM",IF(I35&lt;=7,"KSM",IF(I35&lt;=7.3,"I A",IF(I35&lt;=7.64,"II A",IF(I35&lt;=8.24,"III A",IF(I35&lt;=8.94,"I JA",IF(I35&lt;=9.44,"II JA",IF(I35&lt;=9.84,"III JA")))))))))))))</f>
        <v>I JA</v>
      </c>
    </row>
    <row r="36" spans="1:24" ht="17.25" customHeight="1">
      <c r="A36" s="15">
        <v>3</v>
      </c>
      <c r="B36" s="16"/>
      <c r="C36" s="4" t="s">
        <v>110</v>
      </c>
      <c r="D36" s="34" t="s">
        <v>502</v>
      </c>
      <c r="E36" s="27">
        <v>40093</v>
      </c>
      <c r="F36" s="26" t="s">
        <v>39</v>
      </c>
      <c r="G36" s="26" t="s">
        <v>40</v>
      </c>
      <c r="H36" s="26" t="s">
        <v>70</v>
      </c>
      <c r="I36" s="136" t="s">
        <v>544</v>
      </c>
      <c r="J36" s="132"/>
      <c r="K36" s="18"/>
    </row>
    <row r="37" spans="1:24" ht="17.25" customHeight="1">
      <c r="A37" s="15">
        <v>4</v>
      </c>
      <c r="B37" s="16"/>
      <c r="C37" s="4" t="s">
        <v>288</v>
      </c>
      <c r="D37" s="34" t="s">
        <v>372</v>
      </c>
      <c r="E37" s="27">
        <v>40126</v>
      </c>
      <c r="F37" s="26" t="s">
        <v>80</v>
      </c>
      <c r="G37" s="26" t="s">
        <v>200</v>
      </c>
      <c r="H37" s="26" t="s">
        <v>373</v>
      </c>
      <c r="I37" s="136">
        <v>8.36</v>
      </c>
      <c r="J37" s="132">
        <v>0.20200000000000001</v>
      </c>
      <c r="K37" s="18" t="str">
        <f>IF(ISBLANK(I37),"",IF(I37="DQ","",IF(I37="DNF","",IF(I37="DNS","",IF(I37&lt;=6.7,"TSM",IF(I37&lt;=6.84,"SM",IF(I37&lt;=7,"KSM",IF(I37&lt;=7.3,"I A",IF(I37&lt;=7.64,"II A",IF(I37&lt;=8.24,"III A",IF(I37&lt;=8.94,"I JA",IF(I37&lt;=9.44,"II JA",IF(I37&lt;=9.84,"III JA")))))))))))))</f>
        <v>I JA</v>
      </c>
    </row>
    <row r="38" spans="1:24" ht="17.25" customHeight="1">
      <c r="A38" s="15">
        <v>5</v>
      </c>
      <c r="B38" s="16"/>
      <c r="C38" s="4" t="s">
        <v>443</v>
      </c>
      <c r="D38" s="34" t="s">
        <v>444</v>
      </c>
      <c r="E38" s="27">
        <v>40164</v>
      </c>
      <c r="F38" s="26" t="s">
        <v>268</v>
      </c>
      <c r="G38" s="26" t="s">
        <v>445</v>
      </c>
      <c r="H38" s="26" t="s">
        <v>270</v>
      </c>
      <c r="I38" s="136">
        <v>7.48</v>
      </c>
      <c r="J38" s="132">
        <v>0.155</v>
      </c>
      <c r="K38" s="18" t="str">
        <f>IF(ISBLANK(I38),"",IF(I38="DQ","",IF(I38="DNF","",IF(I38="DNS","",IF(I38&lt;=6.7,"TSM",IF(I38&lt;=6.84,"SM",IF(I38&lt;=7,"KSM",IF(I38&lt;=7.3,"I A",IF(I38&lt;=7.64,"II A",IF(I38&lt;=8.24,"III A",IF(I38&lt;=8.94,"I JA",IF(I38&lt;=9.44,"II JA",IF(I38&lt;=9.84,"III JA")))))))))))))</f>
        <v>II A</v>
      </c>
    </row>
    <row r="39" spans="1:24" ht="17.25" customHeight="1">
      <c r="A39" s="15">
        <v>6</v>
      </c>
      <c r="B39" s="16"/>
      <c r="C39" s="4" t="s">
        <v>254</v>
      </c>
      <c r="D39" s="34" t="s">
        <v>417</v>
      </c>
      <c r="E39" s="27">
        <v>40184</v>
      </c>
      <c r="F39" s="26" t="s">
        <v>39</v>
      </c>
      <c r="G39" s="26" t="s">
        <v>40</v>
      </c>
      <c r="H39" s="26" t="s">
        <v>300</v>
      </c>
      <c r="I39" s="136">
        <v>8.25</v>
      </c>
      <c r="J39" s="132">
        <v>0.17</v>
      </c>
      <c r="K39" s="18" t="str">
        <f t="shared" si="3"/>
        <v>I JA</v>
      </c>
    </row>
    <row r="40" spans="1:24" ht="17.25" customHeight="1">
      <c r="A40" s="15">
        <v>7</v>
      </c>
      <c r="B40" s="16"/>
      <c r="C40" s="4" t="s">
        <v>202</v>
      </c>
      <c r="D40" s="34" t="s">
        <v>432</v>
      </c>
      <c r="E40" s="27">
        <v>41128</v>
      </c>
      <c r="F40" s="26" t="s">
        <v>39</v>
      </c>
      <c r="G40" s="26" t="s">
        <v>40</v>
      </c>
      <c r="H40" s="26" t="s">
        <v>78</v>
      </c>
      <c r="I40" s="136" t="s">
        <v>544</v>
      </c>
      <c r="J40" s="132"/>
      <c r="K40" s="18" t="str">
        <f t="shared" si="3"/>
        <v/>
      </c>
    </row>
    <row r="41" spans="1:24" ht="17.25" customHeight="1">
      <c r="A41" s="15">
        <v>8</v>
      </c>
      <c r="B41" s="16"/>
      <c r="C41" s="4" t="s">
        <v>146</v>
      </c>
      <c r="D41" s="34" t="s">
        <v>369</v>
      </c>
      <c r="E41" s="27">
        <v>41145</v>
      </c>
      <c r="F41" s="26" t="s">
        <v>39</v>
      </c>
      <c r="G41" s="26" t="s">
        <v>40</v>
      </c>
      <c r="H41" s="26" t="s">
        <v>81</v>
      </c>
      <c r="I41" s="136" t="s">
        <v>544</v>
      </c>
      <c r="J41" s="132"/>
      <c r="K41" s="18" t="str">
        <f t="shared" si="3"/>
        <v/>
      </c>
    </row>
    <row r="42" spans="1:24" ht="12" customHeight="1">
      <c r="A42" s="19"/>
      <c r="B42" s="19"/>
      <c r="C42" s="19"/>
      <c r="D42" s="19"/>
      <c r="E42" s="19"/>
      <c r="F42" s="8">
        <v>5</v>
      </c>
      <c r="G42" s="8" t="s">
        <v>6</v>
      </c>
      <c r="H42" s="19"/>
      <c r="I42" s="137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spans="1:24" ht="17.25" customHeight="1">
      <c r="A43" s="15">
        <v>1</v>
      </c>
      <c r="B43" s="16"/>
      <c r="C43" s="4" t="s">
        <v>367</v>
      </c>
      <c r="D43" s="34" t="s">
        <v>368</v>
      </c>
      <c r="E43" s="27">
        <v>41207</v>
      </c>
      <c r="F43" s="26" t="s">
        <v>39</v>
      </c>
      <c r="G43" s="26" t="s">
        <v>40</v>
      </c>
      <c r="H43" s="26" t="s">
        <v>81</v>
      </c>
      <c r="I43" s="136" t="s">
        <v>544</v>
      </c>
      <c r="J43" s="132"/>
      <c r="K43" s="18" t="str">
        <f>IF(ISBLANK(I43),"",IF(I43="DQ","",IF(I43="DNF","",IF(I43="DNS","",IF(I43&lt;=6.7,"TSM",IF(I43&lt;=6.84,"SM",IF(I43&lt;=7,"KSM",IF(I43&lt;=7.3,"I A",IF(I43&lt;=7.64,"II A",IF(I43&lt;=8.24,"III A",IF(I43&lt;=8.94,"I JA",IF(I43&lt;=9.44,"II JA",IF(I43&lt;=9.84,"III JA")))))))))))))</f>
        <v/>
      </c>
    </row>
    <row r="44" spans="1:24" ht="17.25" customHeight="1">
      <c r="A44" s="15">
        <v>2</v>
      </c>
      <c r="B44" s="16"/>
      <c r="C44" s="4" t="s">
        <v>226</v>
      </c>
      <c r="D44" s="34" t="s">
        <v>227</v>
      </c>
      <c r="E44" s="27">
        <v>46183</v>
      </c>
      <c r="F44" s="26" t="s">
        <v>39</v>
      </c>
      <c r="G44" s="26" t="s">
        <v>40</v>
      </c>
      <c r="H44" s="26" t="s">
        <v>222</v>
      </c>
      <c r="I44" s="136">
        <v>7.45</v>
      </c>
      <c r="J44" s="132">
        <v>0.20100000000000001</v>
      </c>
      <c r="K44" s="18" t="str">
        <f t="shared" ref="K44:K50" si="4">IF(ISBLANK(I44),"",IF(I44="DQ","",IF(I44="DNF","",IF(I44="DNS","",IF(I44&lt;=6.7,"TSM",IF(I44&lt;=6.84,"SM",IF(I44&lt;=7,"KSM",IF(I44&lt;=7.3,"I A",IF(I44&lt;=7.64,"II A",IF(I44&lt;=8.24,"III A",IF(I44&lt;=8.94,"I JA",IF(I44&lt;=9.44,"II JA",IF(I44&lt;=9.84,"III JA")))))))))))))</f>
        <v>II A</v>
      </c>
    </row>
    <row r="45" spans="1:24" ht="17.25" customHeight="1">
      <c r="A45" s="15">
        <v>3</v>
      </c>
      <c r="B45" s="16"/>
      <c r="C45" s="4" t="s">
        <v>128</v>
      </c>
      <c r="D45" s="34" t="s">
        <v>477</v>
      </c>
      <c r="E45" s="27">
        <v>40255</v>
      </c>
      <c r="F45" s="26" t="s">
        <v>268</v>
      </c>
      <c r="G45" s="26" t="s">
        <v>269</v>
      </c>
      <c r="H45" s="26" t="s">
        <v>473</v>
      </c>
      <c r="I45" s="136" t="s">
        <v>544</v>
      </c>
      <c r="J45" s="132"/>
      <c r="K45" s="18" t="str">
        <f t="shared" si="4"/>
        <v/>
      </c>
    </row>
    <row r="46" spans="1:24" ht="17.25" customHeight="1">
      <c r="A46" s="15">
        <v>4</v>
      </c>
      <c r="B46" s="16"/>
      <c r="C46" s="4" t="s">
        <v>126</v>
      </c>
      <c r="D46" s="34" t="s">
        <v>127</v>
      </c>
      <c r="E46" s="27">
        <v>40278</v>
      </c>
      <c r="F46" s="26" t="s">
        <v>39</v>
      </c>
      <c r="G46" s="26" t="s">
        <v>40</v>
      </c>
      <c r="H46" s="26" t="s">
        <v>47</v>
      </c>
      <c r="I46" s="136">
        <v>7.75</v>
      </c>
      <c r="J46" s="132">
        <v>0.19900000000000001</v>
      </c>
      <c r="K46" s="18" t="str">
        <f t="shared" si="4"/>
        <v>III A</v>
      </c>
    </row>
    <row r="47" spans="1:24" ht="17.25" customHeight="1">
      <c r="A47" s="15">
        <v>5</v>
      </c>
      <c r="B47" s="16"/>
      <c r="C47" s="4" t="s">
        <v>92</v>
      </c>
      <c r="D47" s="34" t="s">
        <v>93</v>
      </c>
      <c r="E47" s="27">
        <v>40284</v>
      </c>
      <c r="F47" s="26" t="s">
        <v>39</v>
      </c>
      <c r="G47" s="26" t="s">
        <v>40</v>
      </c>
      <c r="H47" s="26" t="s">
        <v>41</v>
      </c>
      <c r="I47" s="136">
        <v>7.65</v>
      </c>
      <c r="J47" s="132">
        <v>0.14699999999999999</v>
      </c>
      <c r="K47" s="18" t="str">
        <f t="shared" si="4"/>
        <v>III A</v>
      </c>
    </row>
    <row r="48" spans="1:24" ht="17.25" customHeight="1">
      <c r="A48" s="15">
        <v>6</v>
      </c>
      <c r="B48" s="16"/>
      <c r="C48" s="4" t="s">
        <v>248</v>
      </c>
      <c r="D48" s="34" t="s">
        <v>249</v>
      </c>
      <c r="E48" s="27">
        <v>40303</v>
      </c>
      <c r="F48" s="26" t="s">
        <v>73</v>
      </c>
      <c r="G48" s="26" t="s">
        <v>74</v>
      </c>
      <c r="H48" s="26" t="s">
        <v>75</v>
      </c>
      <c r="I48" s="136">
        <v>7.88</v>
      </c>
      <c r="J48" s="132">
        <v>0.184</v>
      </c>
      <c r="K48" s="18" t="str">
        <f t="shared" si="4"/>
        <v>III A</v>
      </c>
    </row>
    <row r="49" spans="1:11" ht="17.25" customHeight="1">
      <c r="A49" s="15">
        <v>7</v>
      </c>
      <c r="B49" s="16"/>
      <c r="C49" s="4" t="s">
        <v>428</v>
      </c>
      <c r="D49" s="34" t="s">
        <v>429</v>
      </c>
      <c r="E49" s="27">
        <v>41109</v>
      </c>
      <c r="F49" s="26" t="s">
        <v>39</v>
      </c>
      <c r="G49" s="26" t="s">
        <v>40</v>
      </c>
      <c r="H49" s="26" t="s">
        <v>78</v>
      </c>
      <c r="I49" s="136" t="s">
        <v>544</v>
      </c>
      <c r="J49" s="132"/>
      <c r="K49" s="18" t="str">
        <f t="shared" si="4"/>
        <v/>
      </c>
    </row>
    <row r="50" spans="1:11" ht="17.25" customHeight="1">
      <c r="A50" s="15">
        <v>8</v>
      </c>
      <c r="B50" s="16"/>
      <c r="C50" s="4" t="s">
        <v>541</v>
      </c>
      <c r="D50" s="34" t="s">
        <v>542</v>
      </c>
      <c r="E50" s="27">
        <v>40394</v>
      </c>
      <c r="F50" s="26" t="s">
        <v>39</v>
      </c>
      <c r="G50" s="26" t="s">
        <v>40</v>
      </c>
      <c r="H50" s="26" t="s">
        <v>222</v>
      </c>
      <c r="I50" s="136">
        <v>8.18</v>
      </c>
      <c r="J50" s="132">
        <v>0.17199999999999999</v>
      </c>
      <c r="K50" s="18" t="str">
        <f t="shared" si="4"/>
        <v>III A</v>
      </c>
    </row>
    <row r="51" spans="1:11" ht="12" customHeight="1"/>
    <row r="52" spans="1:11" ht="12" customHeight="1"/>
    <row r="53" spans="1:11" ht="12" customHeight="1"/>
    <row r="54" spans="1:11" ht="12" customHeight="1"/>
    <row r="55" spans="1:11" ht="12" customHeight="1"/>
    <row r="56" spans="1:11" ht="12" customHeight="1"/>
    <row r="57" spans="1:11" ht="12" customHeight="1"/>
    <row r="58" spans="1:11" ht="12" customHeight="1"/>
    <row r="59" spans="1:11" ht="12" customHeight="1"/>
    <row r="60" spans="1:11" ht="12" customHeight="1"/>
    <row r="61" spans="1:11" ht="12" customHeight="1"/>
    <row r="62" spans="1:11" ht="12" customHeight="1"/>
    <row r="63" spans="1:11" ht="12" customHeight="1"/>
    <row r="64" spans="1:11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</sheetData>
  <sortState xmlns:xlrd2="http://schemas.microsoft.com/office/spreadsheetml/2017/richdata2" ref="A43:X83">
    <sortCondition ref="E43:E83"/>
  </sortState>
  <printOptions horizontalCentered="1"/>
  <pageMargins left="0.39370078740157483" right="0.39370078740157483" top="0.78740157480314965" bottom="0.39370078740157483" header="0" footer="0"/>
  <pageSetup paperSize="9" scale="9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Z871"/>
  <sheetViews>
    <sheetView zoomScale="110" zoomScaleNormal="110" workbookViewId="0">
      <selection activeCell="C4" sqref="C4"/>
    </sheetView>
  </sheetViews>
  <sheetFormatPr defaultColWidth="14.44140625" defaultRowHeight="15" customHeight="1"/>
  <cols>
    <col min="1" max="1" width="5.109375" customWidth="1"/>
    <col min="2" max="2" width="5.109375" hidden="1" customWidth="1"/>
    <col min="3" max="3" width="13.33203125" customWidth="1"/>
    <col min="4" max="4" width="13.88671875" bestFit="1" customWidth="1"/>
    <col min="5" max="5" width="10.33203125" customWidth="1"/>
    <col min="6" max="6" width="10.77734375" bestFit="1" customWidth="1"/>
    <col min="7" max="7" width="12.21875" bestFit="1" customWidth="1"/>
    <col min="8" max="8" width="14" bestFit="1" customWidth="1"/>
    <col min="9" max="9" width="7.109375" style="138" customWidth="1"/>
    <col min="10" max="12" width="7.109375" customWidth="1"/>
    <col min="13" max="13" width="5.88671875" customWidth="1"/>
    <col min="14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134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57" t="s">
        <v>318</v>
      </c>
      <c r="B2" s="7"/>
      <c r="C2" s="7"/>
      <c r="D2" s="7"/>
      <c r="E2" s="7"/>
      <c r="F2" s="7"/>
      <c r="G2" s="7"/>
      <c r="H2" s="66">
        <v>46043</v>
      </c>
      <c r="I2" s="134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6" customHeight="1">
      <c r="A3" s="7"/>
      <c r="B3" s="7"/>
      <c r="C3" s="7"/>
      <c r="D3" s="7"/>
      <c r="E3" s="7"/>
      <c r="F3" s="7"/>
      <c r="G3" s="7"/>
      <c r="H3" s="7"/>
      <c r="I3" s="134"/>
      <c r="J3" s="7"/>
      <c r="K3" s="7"/>
      <c r="L3" s="7"/>
    </row>
    <row r="4" spans="1:26" ht="12" customHeight="1">
      <c r="A4" s="7"/>
      <c r="B4" s="7"/>
      <c r="C4" s="8" t="s">
        <v>5</v>
      </c>
      <c r="D4" s="8"/>
      <c r="E4" s="8" t="s">
        <v>34</v>
      </c>
      <c r="I4" s="134"/>
      <c r="J4" s="7"/>
      <c r="K4" s="7"/>
      <c r="L4" s="7"/>
    </row>
    <row r="5" spans="1:26" ht="12" customHeight="1" thickBot="1">
      <c r="A5" s="7"/>
      <c r="B5" s="7"/>
      <c r="C5" s="7"/>
      <c r="D5" s="7"/>
      <c r="E5" s="7"/>
      <c r="F5" s="8" t="s">
        <v>547</v>
      </c>
      <c r="G5" s="8"/>
      <c r="I5" s="134"/>
      <c r="J5" s="7"/>
      <c r="K5" s="7"/>
      <c r="L5" s="7"/>
    </row>
    <row r="6" spans="1:26" ht="12" customHeight="1" thickBot="1">
      <c r="A6" s="9" t="s">
        <v>540</v>
      </c>
      <c r="B6" s="10"/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135" t="s">
        <v>8</v>
      </c>
      <c r="J6" s="1"/>
      <c r="K6" s="1"/>
      <c r="L6" s="1"/>
      <c r="M6" s="14" t="s">
        <v>9</v>
      </c>
    </row>
    <row r="7" spans="1:26" ht="17.25" customHeight="1">
      <c r="A7" s="15">
        <v>1</v>
      </c>
      <c r="B7" s="16"/>
      <c r="C7" s="4" t="s">
        <v>443</v>
      </c>
      <c r="D7" s="34" t="s">
        <v>444</v>
      </c>
      <c r="E7" s="27">
        <v>40164</v>
      </c>
      <c r="F7" s="26" t="s">
        <v>268</v>
      </c>
      <c r="G7" s="26" t="s">
        <v>445</v>
      </c>
      <c r="H7" s="26" t="s">
        <v>270</v>
      </c>
      <c r="I7" s="136">
        <v>7.48</v>
      </c>
      <c r="J7" s="132">
        <v>0.155</v>
      </c>
      <c r="K7" s="17">
        <v>7.33</v>
      </c>
      <c r="L7" s="132">
        <v>0.155</v>
      </c>
      <c r="M7" s="18" t="str">
        <f t="shared" ref="M7:M14" si="0">IF(ISBLANK(I7),"",IF(I7="DQ","",IF(I7="DNF","",IF(I7="DNS","",IF(I7&lt;=6.7,"TSM",IF(I7&lt;=6.84,"SM",IF(I7&lt;=7,"KSM",IF(I7&lt;=7.3,"I A",IF(I7&lt;=7.64,"II A",IF(I7&lt;=8.24,"III A",IF(I7&lt;=8.94,"I JA",IF(I7&lt;=9.44,"II JA",IF(I7&lt;=9.84,"III JA")))))))))))))</f>
        <v>II A</v>
      </c>
    </row>
    <row r="8" spans="1:26" ht="17.25" customHeight="1">
      <c r="A8" s="15">
        <v>2</v>
      </c>
      <c r="B8" s="16"/>
      <c r="C8" s="4" t="s">
        <v>95</v>
      </c>
      <c r="D8" s="34" t="s">
        <v>108</v>
      </c>
      <c r="E8" s="27">
        <v>40444</v>
      </c>
      <c r="F8" s="26" t="s">
        <v>80</v>
      </c>
      <c r="G8" s="26" t="s">
        <v>200</v>
      </c>
      <c r="H8" s="26" t="s">
        <v>201</v>
      </c>
      <c r="I8" s="136">
        <v>7.49</v>
      </c>
      <c r="J8" s="132">
        <v>0.17699999999999999</v>
      </c>
      <c r="K8" s="17">
        <v>7.41</v>
      </c>
      <c r="L8" s="132">
        <v>0.17100000000000001</v>
      </c>
      <c r="M8" s="18" t="str">
        <f t="shared" si="0"/>
        <v>II A</v>
      </c>
    </row>
    <row r="9" spans="1:26" ht="17.25" customHeight="1">
      <c r="A9" s="15">
        <v>3</v>
      </c>
      <c r="B9" s="16"/>
      <c r="C9" s="4" t="s">
        <v>106</v>
      </c>
      <c r="D9" s="34" t="s">
        <v>107</v>
      </c>
      <c r="E9" s="27">
        <v>39935</v>
      </c>
      <c r="F9" s="26" t="s">
        <v>63</v>
      </c>
      <c r="G9" s="26" t="s">
        <v>374</v>
      </c>
      <c r="H9" s="26" t="s">
        <v>67</v>
      </c>
      <c r="I9" s="136">
        <v>7.55</v>
      </c>
      <c r="J9" s="132">
        <v>0.19800000000000001</v>
      </c>
      <c r="K9" s="17">
        <v>7.49</v>
      </c>
      <c r="L9" s="132">
        <v>0.19</v>
      </c>
      <c r="M9" s="18" t="str">
        <f t="shared" si="0"/>
        <v>II A</v>
      </c>
    </row>
    <row r="10" spans="1:26" ht="17.25" customHeight="1">
      <c r="A10" s="15">
        <v>4</v>
      </c>
      <c r="B10" s="16"/>
      <c r="C10" s="4" t="s">
        <v>185</v>
      </c>
      <c r="D10" s="34" t="s">
        <v>186</v>
      </c>
      <c r="E10" s="27">
        <v>40524</v>
      </c>
      <c r="F10" s="26" t="s">
        <v>39</v>
      </c>
      <c r="G10" s="26" t="s">
        <v>40</v>
      </c>
      <c r="H10" s="26" t="s">
        <v>319</v>
      </c>
      <c r="I10" s="136">
        <v>7.7</v>
      </c>
      <c r="J10" s="132">
        <v>0.17799999999999999</v>
      </c>
      <c r="K10" s="17">
        <v>7.66</v>
      </c>
      <c r="L10" s="132">
        <v>0.153</v>
      </c>
      <c r="M10" s="18" t="str">
        <f t="shared" si="0"/>
        <v>III A</v>
      </c>
    </row>
    <row r="11" spans="1:26" ht="17.25" customHeight="1">
      <c r="A11" s="15">
        <v>5</v>
      </c>
      <c r="B11" s="16"/>
      <c r="C11" s="4" t="s">
        <v>130</v>
      </c>
      <c r="D11" s="34" t="s">
        <v>273</v>
      </c>
      <c r="E11" s="27">
        <v>39991</v>
      </c>
      <c r="F11" s="26" t="s">
        <v>268</v>
      </c>
      <c r="G11" s="26" t="s">
        <v>445</v>
      </c>
      <c r="H11" s="26" t="s">
        <v>270</v>
      </c>
      <c r="I11" s="136">
        <v>7.6</v>
      </c>
      <c r="J11" s="132">
        <v>0.187</v>
      </c>
      <c r="K11" s="17">
        <v>7.68</v>
      </c>
      <c r="L11" s="132">
        <v>0.24199999999999999</v>
      </c>
      <c r="M11" s="18" t="str">
        <f t="shared" si="0"/>
        <v>II A</v>
      </c>
    </row>
    <row r="12" spans="1:26" ht="17.25" customHeight="1">
      <c r="A12" s="15">
        <v>6</v>
      </c>
      <c r="B12" s="16"/>
      <c r="C12" s="4" t="s">
        <v>226</v>
      </c>
      <c r="D12" s="34" t="s">
        <v>227</v>
      </c>
      <c r="E12" s="27">
        <v>46183</v>
      </c>
      <c r="F12" s="26" t="s">
        <v>39</v>
      </c>
      <c r="G12" s="26" t="s">
        <v>40</v>
      </c>
      <c r="H12" s="26" t="s">
        <v>222</v>
      </c>
      <c r="I12" s="136">
        <v>7.45</v>
      </c>
      <c r="J12" s="132">
        <v>0.20100000000000001</v>
      </c>
      <c r="K12" s="17">
        <v>7.75</v>
      </c>
      <c r="L12" s="132">
        <v>0.20699999999999999</v>
      </c>
      <c r="M12" s="18" t="str">
        <f t="shared" si="0"/>
        <v>II A</v>
      </c>
    </row>
    <row r="13" spans="1:26" ht="17.25" customHeight="1">
      <c r="A13" s="15"/>
      <c r="B13" s="16"/>
      <c r="C13" s="4" t="s">
        <v>104</v>
      </c>
      <c r="D13" s="34" t="s">
        <v>289</v>
      </c>
      <c r="E13" s="27">
        <v>39883</v>
      </c>
      <c r="F13" s="26" t="s">
        <v>80</v>
      </c>
      <c r="G13" s="26" t="s">
        <v>200</v>
      </c>
      <c r="H13" s="26" t="s">
        <v>375</v>
      </c>
      <c r="I13" s="136">
        <v>7.71</v>
      </c>
      <c r="J13" s="132">
        <v>0.217</v>
      </c>
      <c r="K13" s="17" t="s">
        <v>546</v>
      </c>
      <c r="L13" s="132">
        <v>3.3000000000000002E-2</v>
      </c>
      <c r="M13" s="18" t="str">
        <f t="shared" si="0"/>
        <v>III A</v>
      </c>
    </row>
    <row r="14" spans="1:26" ht="17.25" customHeight="1" thickBot="1">
      <c r="A14" s="15"/>
      <c r="B14" s="16"/>
      <c r="C14" s="4" t="s">
        <v>92</v>
      </c>
      <c r="D14" s="34" t="s">
        <v>93</v>
      </c>
      <c r="E14" s="27">
        <v>40284</v>
      </c>
      <c r="F14" s="26" t="s">
        <v>39</v>
      </c>
      <c r="G14" s="26" t="s">
        <v>40</v>
      </c>
      <c r="H14" s="26" t="s">
        <v>41</v>
      </c>
      <c r="I14" s="136">
        <v>7.65</v>
      </c>
      <c r="J14" s="132">
        <v>0.14699999999999999</v>
      </c>
      <c r="K14" s="22" t="s">
        <v>544</v>
      </c>
      <c r="L14" s="132"/>
      <c r="M14" s="18" t="str">
        <f t="shared" si="0"/>
        <v>III A</v>
      </c>
    </row>
    <row r="15" spans="1:26" ht="12" customHeight="1" thickBot="1">
      <c r="A15" s="9" t="s">
        <v>540</v>
      </c>
      <c r="B15" s="10"/>
      <c r="C15" s="11" t="s">
        <v>1</v>
      </c>
      <c r="D15" s="120" t="s">
        <v>2</v>
      </c>
      <c r="E15" s="2" t="s">
        <v>3</v>
      </c>
      <c r="F15" s="2" t="s">
        <v>172</v>
      </c>
      <c r="G15" s="2" t="s">
        <v>16</v>
      </c>
      <c r="H15" s="121" t="s">
        <v>4</v>
      </c>
      <c r="I15" s="135" t="s">
        <v>8</v>
      </c>
      <c r="J15" s="1"/>
      <c r="K15" s="1"/>
      <c r="L15" s="1"/>
      <c r="M15" s="14" t="s">
        <v>9</v>
      </c>
    </row>
    <row r="16" spans="1:26" ht="17.25" customHeight="1">
      <c r="A16" s="15">
        <v>9</v>
      </c>
      <c r="B16" s="16"/>
      <c r="C16" s="4" t="s">
        <v>126</v>
      </c>
      <c r="D16" s="34" t="s">
        <v>127</v>
      </c>
      <c r="E16" s="27">
        <v>40278</v>
      </c>
      <c r="F16" s="26" t="s">
        <v>39</v>
      </c>
      <c r="G16" s="26" t="s">
        <v>40</v>
      </c>
      <c r="H16" s="26" t="s">
        <v>47</v>
      </c>
      <c r="I16" s="136">
        <v>7.75</v>
      </c>
      <c r="J16" s="132">
        <v>0.19900000000000001</v>
      </c>
      <c r="K16" s="132"/>
      <c r="L16" s="132"/>
      <c r="M16" s="18" t="str">
        <f t="shared" ref="M16:M33" si="1">IF(ISBLANK(I16),"",IF(I16="DQ","",IF(I16="DNF","",IF(I16="DNS","",IF(I16&lt;=6.7,"TSM",IF(I16&lt;=6.84,"SM",IF(I16&lt;=7,"KSM",IF(I16&lt;=7.3,"I A",IF(I16&lt;=7.64,"II A",IF(I16&lt;=8.24,"III A",IF(I16&lt;=8.94,"I JA",IF(I16&lt;=9.44,"II JA",IF(I16&lt;=9.84,"III JA")))))))))))))</f>
        <v>III A</v>
      </c>
    </row>
    <row r="17" spans="1:13" ht="17.25" customHeight="1">
      <c r="A17" s="15">
        <v>10</v>
      </c>
      <c r="B17" s="16"/>
      <c r="C17" s="4" t="s">
        <v>412</v>
      </c>
      <c r="D17" s="34" t="s">
        <v>413</v>
      </c>
      <c r="E17" s="27">
        <v>39842</v>
      </c>
      <c r="F17" s="26" t="s">
        <v>39</v>
      </c>
      <c r="G17" s="26" t="s">
        <v>40</v>
      </c>
      <c r="H17" s="26" t="s">
        <v>300</v>
      </c>
      <c r="I17" s="136">
        <v>7.79</v>
      </c>
      <c r="J17" s="132">
        <v>0.189</v>
      </c>
      <c r="K17" s="132"/>
      <c r="L17" s="132"/>
      <c r="M17" s="18" t="str">
        <f t="shared" si="1"/>
        <v>III A</v>
      </c>
    </row>
    <row r="18" spans="1:13" ht="17.25" customHeight="1">
      <c r="A18" s="15">
        <v>10</v>
      </c>
      <c r="B18" s="16"/>
      <c r="C18" s="4" t="s">
        <v>129</v>
      </c>
      <c r="D18" s="34" t="s">
        <v>449</v>
      </c>
      <c r="E18" s="27">
        <v>40114</v>
      </c>
      <c r="F18" s="26" t="s">
        <v>268</v>
      </c>
      <c r="G18" s="26" t="s">
        <v>445</v>
      </c>
      <c r="H18" s="26" t="s">
        <v>270</v>
      </c>
      <c r="I18" s="136">
        <v>7.79</v>
      </c>
      <c r="J18" s="132">
        <v>0.22700000000000001</v>
      </c>
      <c r="K18" s="132"/>
      <c r="L18" s="132"/>
      <c r="M18" s="18" t="str">
        <f t="shared" si="1"/>
        <v>III A</v>
      </c>
    </row>
    <row r="19" spans="1:13" ht="17.25" customHeight="1">
      <c r="A19" s="15">
        <v>12</v>
      </c>
      <c r="B19" s="16"/>
      <c r="C19" s="4" t="s">
        <v>248</v>
      </c>
      <c r="D19" s="34" t="s">
        <v>249</v>
      </c>
      <c r="E19" s="27">
        <v>40303</v>
      </c>
      <c r="F19" s="26" t="s">
        <v>73</v>
      </c>
      <c r="G19" s="26" t="s">
        <v>74</v>
      </c>
      <c r="H19" s="26" t="s">
        <v>75</v>
      </c>
      <c r="I19" s="136">
        <v>7.88</v>
      </c>
      <c r="J19" s="132">
        <v>0.184</v>
      </c>
      <c r="K19" s="132"/>
      <c r="L19" s="132"/>
      <c r="M19" s="18" t="str">
        <f t="shared" si="1"/>
        <v>III A</v>
      </c>
    </row>
    <row r="20" spans="1:13" ht="17.25" customHeight="1">
      <c r="A20" s="15">
        <v>13</v>
      </c>
      <c r="B20" s="16"/>
      <c r="C20" s="4" t="s">
        <v>91</v>
      </c>
      <c r="D20" s="34" t="s">
        <v>101</v>
      </c>
      <c r="E20" s="27">
        <v>39993</v>
      </c>
      <c r="F20" s="26" t="s">
        <v>39</v>
      </c>
      <c r="G20" s="26" t="s">
        <v>40</v>
      </c>
      <c r="H20" s="26" t="s">
        <v>56</v>
      </c>
      <c r="I20" s="136">
        <v>7.96</v>
      </c>
      <c r="J20" s="132">
        <v>0.17399999999999999</v>
      </c>
      <c r="K20" s="132"/>
      <c r="L20" s="132"/>
      <c r="M20" s="18" t="str">
        <f t="shared" si="1"/>
        <v>III A</v>
      </c>
    </row>
    <row r="21" spans="1:13" ht="17.25" customHeight="1">
      <c r="A21" s="15">
        <v>14</v>
      </c>
      <c r="B21" s="16"/>
      <c r="C21" s="4" t="s">
        <v>283</v>
      </c>
      <c r="D21" s="34" t="s">
        <v>414</v>
      </c>
      <c r="E21" s="27">
        <v>39853</v>
      </c>
      <c r="F21" s="26" t="s">
        <v>39</v>
      </c>
      <c r="G21" s="26" t="s">
        <v>40</v>
      </c>
      <c r="H21" s="26" t="s">
        <v>300</v>
      </c>
      <c r="I21" s="136">
        <v>8.0399999999999991</v>
      </c>
      <c r="J21" s="132">
        <v>0.23599999999999999</v>
      </c>
      <c r="K21" s="132"/>
      <c r="L21" s="132"/>
      <c r="M21" s="18" t="str">
        <f t="shared" si="1"/>
        <v>III A</v>
      </c>
    </row>
    <row r="22" spans="1:13" ht="17.25" customHeight="1">
      <c r="A22" s="15">
        <v>15</v>
      </c>
      <c r="B22" s="16"/>
      <c r="C22" s="4" t="s">
        <v>541</v>
      </c>
      <c r="D22" s="34" t="s">
        <v>542</v>
      </c>
      <c r="E22" s="27">
        <v>40394</v>
      </c>
      <c r="F22" s="26" t="s">
        <v>39</v>
      </c>
      <c r="G22" s="26" t="s">
        <v>40</v>
      </c>
      <c r="H22" s="26" t="s">
        <v>222</v>
      </c>
      <c r="I22" s="136">
        <v>8.18</v>
      </c>
      <c r="J22" s="132">
        <v>0.17199999999999999</v>
      </c>
      <c r="K22" s="132"/>
      <c r="L22" s="132"/>
      <c r="M22" s="18" t="str">
        <f t="shared" si="1"/>
        <v>III A</v>
      </c>
    </row>
    <row r="23" spans="1:13" ht="17.25" customHeight="1">
      <c r="A23" s="15">
        <v>16</v>
      </c>
      <c r="B23" s="16"/>
      <c r="C23" s="4" t="s">
        <v>254</v>
      </c>
      <c r="D23" s="34" t="s">
        <v>417</v>
      </c>
      <c r="E23" s="27">
        <v>40184</v>
      </c>
      <c r="F23" s="26" t="s">
        <v>39</v>
      </c>
      <c r="G23" s="26" t="s">
        <v>40</v>
      </c>
      <c r="H23" s="26" t="s">
        <v>300</v>
      </c>
      <c r="I23" s="136">
        <v>8.25</v>
      </c>
      <c r="J23" s="132">
        <v>0.17</v>
      </c>
      <c r="K23" s="132"/>
      <c r="L23" s="132"/>
      <c r="M23" s="18" t="str">
        <f t="shared" si="1"/>
        <v>I JA</v>
      </c>
    </row>
    <row r="24" spans="1:13" ht="17.25" customHeight="1">
      <c r="A24" s="15">
        <v>17</v>
      </c>
      <c r="B24" s="16"/>
      <c r="C24" s="4" t="s">
        <v>152</v>
      </c>
      <c r="D24" s="34" t="s">
        <v>107</v>
      </c>
      <c r="E24" s="27">
        <v>40635</v>
      </c>
      <c r="F24" s="26" t="s">
        <v>63</v>
      </c>
      <c r="G24" s="26" t="s">
        <v>379</v>
      </c>
      <c r="H24" s="26" t="s">
        <v>67</v>
      </c>
      <c r="I24" s="136">
        <v>8.26</v>
      </c>
      <c r="J24" s="132">
        <v>0.19</v>
      </c>
      <c r="K24" s="132"/>
      <c r="L24" s="132"/>
      <c r="M24" s="18" t="str">
        <f t="shared" si="1"/>
        <v>I JA</v>
      </c>
    </row>
    <row r="25" spans="1:13" ht="17.25" customHeight="1">
      <c r="A25" s="15">
        <v>18</v>
      </c>
      <c r="B25" s="16"/>
      <c r="C25" s="4" t="s">
        <v>146</v>
      </c>
      <c r="D25" s="34" t="s">
        <v>220</v>
      </c>
      <c r="E25" s="27">
        <v>39896</v>
      </c>
      <c r="F25" s="26" t="s">
        <v>39</v>
      </c>
      <c r="G25" s="26" t="s">
        <v>40</v>
      </c>
      <c r="H25" s="26" t="s">
        <v>46</v>
      </c>
      <c r="I25" s="136">
        <v>8.34</v>
      </c>
      <c r="J25" s="132">
        <v>0.25</v>
      </c>
      <c r="K25" s="132"/>
      <c r="L25" s="132"/>
      <c r="M25" s="18" t="str">
        <f t="shared" si="1"/>
        <v>I JA</v>
      </c>
    </row>
    <row r="26" spans="1:13" ht="17.25" customHeight="1">
      <c r="A26" s="15">
        <v>19</v>
      </c>
      <c r="B26" s="16"/>
      <c r="C26" s="4" t="s">
        <v>288</v>
      </c>
      <c r="D26" s="34" t="s">
        <v>372</v>
      </c>
      <c r="E26" s="27">
        <v>40126</v>
      </c>
      <c r="F26" s="26" t="s">
        <v>80</v>
      </c>
      <c r="G26" s="26" t="s">
        <v>200</v>
      </c>
      <c r="H26" s="26" t="s">
        <v>373</v>
      </c>
      <c r="I26" s="136">
        <v>8.36</v>
      </c>
      <c r="J26" s="132">
        <v>0.20200000000000001</v>
      </c>
      <c r="K26" s="132"/>
      <c r="L26" s="132"/>
      <c r="M26" s="18" t="str">
        <f>IF(ISBLANK(I26),"",IF(I26="DQ","",IF(I26="DNF","",IF(I26="DNS","",IF(I26&lt;=6.7,"TSM",IF(I26&lt;=6.84,"SM",IF(I26&lt;=7,"KSM",IF(I26&lt;=7.3,"I A",IF(I26&lt;=7.64,"II A",IF(I26&lt;=8.24,"III A",IF(I26&lt;=8.94,"I JA",IF(I26&lt;=9.44,"II JA",IF(I26&lt;=9.84,"III JA")))))))))))))</f>
        <v>I JA</v>
      </c>
    </row>
    <row r="27" spans="1:13" ht="17.25" customHeight="1">
      <c r="A27" s="15">
        <v>20</v>
      </c>
      <c r="B27" s="16"/>
      <c r="C27" s="4" t="s">
        <v>94</v>
      </c>
      <c r="D27" s="34" t="s">
        <v>465</v>
      </c>
      <c r="E27" s="27">
        <v>39834</v>
      </c>
      <c r="F27" s="26" t="s">
        <v>268</v>
      </c>
      <c r="G27" s="26" t="s">
        <v>466</v>
      </c>
      <c r="H27" s="26" t="s">
        <v>270</v>
      </c>
      <c r="I27" s="136">
        <v>8.3699999999999992</v>
      </c>
      <c r="J27" s="132">
        <v>0.252</v>
      </c>
      <c r="K27" s="132"/>
      <c r="L27" s="132"/>
      <c r="M27" s="18" t="str">
        <f t="shared" si="1"/>
        <v>I JA</v>
      </c>
    </row>
    <row r="28" spans="1:13" ht="17.25" customHeight="1">
      <c r="A28" s="15">
        <v>21</v>
      </c>
      <c r="B28" s="16"/>
      <c r="C28" s="4" t="s">
        <v>377</v>
      </c>
      <c r="D28" s="34" t="s">
        <v>378</v>
      </c>
      <c r="E28" s="27">
        <v>40478</v>
      </c>
      <c r="F28" s="26" t="s">
        <v>80</v>
      </c>
      <c r="G28" s="26" t="s">
        <v>200</v>
      </c>
      <c r="H28" s="26" t="s">
        <v>373</v>
      </c>
      <c r="I28" s="136">
        <v>8.48</v>
      </c>
      <c r="J28" s="132">
        <v>0.219</v>
      </c>
      <c r="K28" s="132"/>
      <c r="L28" s="132"/>
      <c r="M28" s="18" t="str">
        <f t="shared" si="1"/>
        <v>I JA</v>
      </c>
    </row>
    <row r="29" spans="1:13" ht="17.25" customHeight="1">
      <c r="A29" s="15">
        <v>22</v>
      </c>
      <c r="B29" s="16"/>
      <c r="C29" s="4" t="s">
        <v>129</v>
      </c>
      <c r="D29" s="34" t="s">
        <v>100</v>
      </c>
      <c r="E29" s="27">
        <v>40119</v>
      </c>
      <c r="F29" s="26" t="s">
        <v>39</v>
      </c>
      <c r="G29" s="26" t="s">
        <v>40</v>
      </c>
      <c r="H29" s="26" t="s">
        <v>46</v>
      </c>
      <c r="I29" s="136">
        <v>8.51</v>
      </c>
      <c r="J29" s="132">
        <v>0.25</v>
      </c>
      <c r="K29" s="132"/>
      <c r="L29" s="132"/>
      <c r="M29" s="18" t="str">
        <f t="shared" si="1"/>
        <v>I JA</v>
      </c>
    </row>
    <row r="30" spans="1:13" ht="17.25" customHeight="1">
      <c r="A30" s="15">
        <v>23</v>
      </c>
      <c r="B30" s="16"/>
      <c r="C30" s="4" t="s">
        <v>365</v>
      </c>
      <c r="D30" s="34" t="s">
        <v>366</v>
      </c>
      <c r="E30" s="27">
        <v>41040</v>
      </c>
      <c r="F30" s="26" t="s">
        <v>39</v>
      </c>
      <c r="G30" s="26" t="s">
        <v>40</v>
      </c>
      <c r="H30" s="26" t="s">
        <v>81</v>
      </c>
      <c r="I30" s="136">
        <v>8.52</v>
      </c>
      <c r="J30" s="132">
        <v>0.20300000000000001</v>
      </c>
      <c r="K30" s="132"/>
      <c r="L30" s="132"/>
      <c r="M30" s="18" t="str">
        <f t="shared" si="1"/>
        <v>I JA</v>
      </c>
    </row>
    <row r="31" spans="1:13" ht="17.25" customHeight="1">
      <c r="A31" s="15">
        <v>24</v>
      </c>
      <c r="B31" s="16"/>
      <c r="C31" s="4" t="s">
        <v>330</v>
      </c>
      <c r="D31" s="34" t="s">
        <v>331</v>
      </c>
      <c r="E31" s="27">
        <v>41052</v>
      </c>
      <c r="F31" s="26" t="s">
        <v>39</v>
      </c>
      <c r="G31" s="26" t="s">
        <v>40</v>
      </c>
      <c r="H31" s="26" t="s">
        <v>47</v>
      </c>
      <c r="I31" s="136">
        <v>8.83</v>
      </c>
      <c r="J31" s="132">
        <v>0.254</v>
      </c>
      <c r="K31" s="132"/>
      <c r="L31" s="132"/>
      <c r="M31" s="18" t="str">
        <f t="shared" si="1"/>
        <v>I JA</v>
      </c>
    </row>
    <row r="32" spans="1:13" ht="17.25" customHeight="1">
      <c r="A32" s="15">
        <v>25</v>
      </c>
      <c r="B32" s="16"/>
      <c r="C32" s="4" t="s">
        <v>92</v>
      </c>
      <c r="D32" s="34" t="s">
        <v>237</v>
      </c>
      <c r="E32" s="27">
        <v>40901</v>
      </c>
      <c r="F32" s="26" t="s">
        <v>63</v>
      </c>
      <c r="G32" s="26" t="s">
        <v>379</v>
      </c>
      <c r="H32" s="26" t="s">
        <v>67</v>
      </c>
      <c r="I32" s="136">
        <v>9.2799999999999994</v>
      </c>
      <c r="J32" s="132">
        <v>0.156</v>
      </c>
      <c r="K32" s="132"/>
      <c r="L32" s="132"/>
      <c r="M32" s="18" t="str">
        <f t="shared" si="1"/>
        <v>II JA</v>
      </c>
    </row>
    <row r="33" spans="1:13" ht="17.25" customHeight="1">
      <c r="A33" s="15"/>
      <c r="B33" s="16"/>
      <c r="C33" s="4" t="s">
        <v>104</v>
      </c>
      <c r="D33" s="34" t="s">
        <v>105</v>
      </c>
      <c r="E33" s="27">
        <v>40054</v>
      </c>
      <c r="F33" s="26" t="s">
        <v>39</v>
      </c>
      <c r="G33" s="26" t="s">
        <v>40</v>
      </c>
      <c r="H33" s="26" t="s">
        <v>70</v>
      </c>
      <c r="I33" s="136" t="s">
        <v>546</v>
      </c>
      <c r="J33" s="132">
        <v>3.9E-2</v>
      </c>
      <c r="K33" s="132"/>
      <c r="L33" s="132"/>
      <c r="M33" s="18" t="str">
        <f t="shared" si="1"/>
        <v/>
      </c>
    </row>
    <row r="34" spans="1:13" ht="12" customHeight="1"/>
    <row r="35" spans="1:13" ht="12" customHeight="1"/>
    <row r="36" spans="1:13" ht="12" customHeight="1"/>
    <row r="37" spans="1:13" ht="12" customHeight="1"/>
    <row r="38" spans="1:13" ht="12" customHeight="1"/>
    <row r="39" spans="1:13" ht="12" customHeight="1"/>
    <row r="40" spans="1:13" ht="12" customHeight="1"/>
    <row r="41" spans="1:13" ht="12" customHeight="1"/>
    <row r="42" spans="1:13" ht="12" customHeight="1"/>
    <row r="43" spans="1:13" ht="12" customHeight="1"/>
    <row r="44" spans="1:13" ht="12" customHeight="1"/>
    <row r="45" spans="1:13" ht="12" customHeight="1"/>
    <row r="46" spans="1:13" ht="12" customHeight="1"/>
    <row r="47" spans="1:13" ht="12" customHeight="1"/>
    <row r="48" spans="1:13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</sheetData>
  <sortState xmlns:xlrd2="http://schemas.microsoft.com/office/spreadsheetml/2017/richdata2" ref="A7:Z14">
    <sortCondition ref="K7:K14"/>
  </sortState>
  <printOptions horizontalCentered="1"/>
  <pageMargins left="0.39370078740157483" right="0.39370078740157483" top="0.78740157480314965" bottom="0.39370078740157483" header="0" footer="0"/>
  <pageSetup paperSize="9" scale="9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Y948"/>
  <sheetViews>
    <sheetView zoomScale="130" zoomScaleNormal="130" workbookViewId="0">
      <selection activeCell="A2" sqref="A2:XFD2"/>
    </sheetView>
  </sheetViews>
  <sheetFormatPr defaultColWidth="14.44140625" defaultRowHeight="15" customHeight="1"/>
  <cols>
    <col min="1" max="1" width="6.109375" customWidth="1"/>
    <col min="2" max="2" width="8.44140625" bestFit="1" customWidth="1"/>
    <col min="3" max="3" width="13.44140625" bestFit="1" customWidth="1"/>
    <col min="4" max="4" width="10.33203125" customWidth="1"/>
    <col min="5" max="5" width="11.109375" bestFit="1" customWidth="1"/>
    <col min="6" max="6" width="12.21875" bestFit="1" customWidth="1"/>
    <col min="7" max="7" width="15.6640625" bestFit="1" customWidth="1"/>
    <col min="8" max="8" width="7.33203125" customWidth="1"/>
    <col min="9" max="9" width="4.88671875" bestFit="1" customWidth="1"/>
    <col min="10" max="18" width="8.6640625" customWidth="1"/>
  </cols>
  <sheetData>
    <row r="1" spans="1:25" ht="21">
      <c r="A1" s="5" t="s">
        <v>90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2" customHeight="1">
      <c r="A3" s="7"/>
      <c r="B3" s="7"/>
      <c r="C3" s="7"/>
      <c r="D3" s="7"/>
    </row>
    <row r="4" spans="1:25" ht="12" customHeight="1">
      <c r="A4" s="7"/>
      <c r="B4" s="8" t="s">
        <v>10</v>
      </c>
      <c r="C4" s="8"/>
      <c r="D4" s="8" t="s">
        <v>35</v>
      </c>
      <c r="H4" s="7"/>
    </row>
    <row r="5" spans="1:25" ht="12" customHeight="1" thickBot="1">
      <c r="A5" s="7"/>
      <c r="B5" s="7"/>
      <c r="C5" s="7"/>
      <c r="D5" s="7"/>
      <c r="E5" s="28" t="s">
        <v>11</v>
      </c>
      <c r="F5" s="24" t="s">
        <v>6</v>
      </c>
      <c r="G5" s="24"/>
      <c r="H5" s="7"/>
    </row>
    <row r="6" spans="1:25" ht="17.25" customHeight="1" thickBot="1">
      <c r="A6" s="9" t="s">
        <v>7</v>
      </c>
      <c r="B6" s="11" t="s">
        <v>1</v>
      </c>
      <c r="C6" s="120" t="s">
        <v>2</v>
      </c>
      <c r="D6" s="2" t="s">
        <v>3</v>
      </c>
      <c r="E6" s="2" t="s">
        <v>172</v>
      </c>
      <c r="F6" s="2" t="s">
        <v>16</v>
      </c>
      <c r="G6" s="121" t="s">
        <v>4</v>
      </c>
      <c r="H6" s="12" t="s">
        <v>8</v>
      </c>
      <c r="I6" s="29" t="s">
        <v>12</v>
      </c>
    </row>
    <row r="7" spans="1:25" ht="17.25" customHeight="1">
      <c r="A7" s="15">
        <v>1</v>
      </c>
      <c r="B7" s="4"/>
      <c r="C7" s="34"/>
      <c r="D7" s="27"/>
      <c r="E7" s="26"/>
      <c r="F7" s="26"/>
      <c r="G7" s="26"/>
      <c r="H7" s="30"/>
      <c r="I7" s="31" t="str">
        <f t="shared" ref="I7" si="0">IF(ISBLANK(H7),"",IF(H7&lt;=25.95,"KSM",IF(H7&lt;=27.35,"I A",IF(H7&lt;=29.24,"II A",IF(H7&lt;=31.74,"III A",IF(H7&lt;=33.74,"I JA",IF(H7&lt;=35.44,"II JA",IF(H7&lt;=36.74,"III JA"))))))))</f>
        <v/>
      </c>
    </row>
    <row r="8" spans="1:25" ht="17.25" customHeight="1">
      <c r="A8" s="15">
        <v>2</v>
      </c>
      <c r="B8" s="4" t="s">
        <v>72</v>
      </c>
      <c r="C8" s="34" t="s">
        <v>453</v>
      </c>
      <c r="D8" s="27">
        <v>40473</v>
      </c>
      <c r="E8" s="26" t="s">
        <v>73</v>
      </c>
      <c r="F8" s="26" t="s">
        <v>74</v>
      </c>
      <c r="G8" s="26" t="s">
        <v>75</v>
      </c>
      <c r="H8" s="30">
        <v>32.24</v>
      </c>
      <c r="I8" s="31" t="str">
        <f>IF(ISBLANK(H8),"",IF(H8&lt;=25.95,"KSM",IF(H8&lt;=27.35,"I A",IF(H8&lt;=29.24,"II A",IF(H8&lt;=31.74,"III A",IF(H8&lt;=33.74,"I JA",IF(H8&lt;=35.44,"II JA",IF(H8&lt;=36.74,"III JA"))))))))</f>
        <v>I JA</v>
      </c>
    </row>
    <row r="9" spans="1:25" ht="17.25" customHeight="1">
      <c r="A9" s="15">
        <v>3</v>
      </c>
      <c r="B9" s="4" t="s">
        <v>157</v>
      </c>
      <c r="C9" s="34" t="s">
        <v>456</v>
      </c>
      <c r="D9" s="27">
        <v>40496</v>
      </c>
      <c r="E9" s="26" t="s">
        <v>268</v>
      </c>
      <c r="F9" s="26" t="s">
        <v>445</v>
      </c>
      <c r="G9" s="26" t="s">
        <v>452</v>
      </c>
      <c r="H9" s="30">
        <v>28.72</v>
      </c>
      <c r="I9" s="31" t="str">
        <f t="shared" ref="I9:I12" si="1">IF(ISBLANK(H9),"",IF(H9&lt;=25.95,"KSM",IF(H9&lt;=27.35,"I A",IF(H9&lt;=29.24,"II A",IF(H9&lt;=31.74,"III A",IF(H9&lt;=33.74,"I JA",IF(H9&lt;=35.44,"II JA",IF(H9&lt;=36.74,"III JA"))))))))</f>
        <v>II A</v>
      </c>
    </row>
    <row r="10" spans="1:25" ht="17.25" customHeight="1">
      <c r="A10" s="15">
        <v>4</v>
      </c>
      <c r="B10" s="4" t="s">
        <v>415</v>
      </c>
      <c r="C10" s="34" t="s">
        <v>247</v>
      </c>
      <c r="D10" s="27">
        <v>40466</v>
      </c>
      <c r="E10" s="26" t="s">
        <v>39</v>
      </c>
      <c r="F10" s="26" t="s">
        <v>40</v>
      </c>
      <c r="G10" s="26" t="s">
        <v>300</v>
      </c>
      <c r="H10" s="30" t="s">
        <v>544</v>
      </c>
      <c r="I10" s="31"/>
    </row>
    <row r="11" spans="1:25" ht="17.25" customHeight="1">
      <c r="A11" s="15">
        <v>5</v>
      </c>
      <c r="B11" s="4" t="s">
        <v>332</v>
      </c>
      <c r="C11" s="34" t="s">
        <v>334</v>
      </c>
      <c r="D11" s="27">
        <v>40656</v>
      </c>
      <c r="E11" s="26" t="s">
        <v>73</v>
      </c>
      <c r="F11" s="26" t="s">
        <v>74</v>
      </c>
      <c r="G11" s="26" t="s">
        <v>75</v>
      </c>
      <c r="H11" s="30">
        <v>34.97</v>
      </c>
      <c r="I11" s="31" t="str">
        <f t="shared" si="1"/>
        <v>II JA</v>
      </c>
    </row>
    <row r="12" spans="1:25" ht="17.25" customHeight="1">
      <c r="A12" s="15">
        <v>6</v>
      </c>
      <c r="B12" s="4" t="s">
        <v>82</v>
      </c>
      <c r="C12" s="34" t="s">
        <v>347</v>
      </c>
      <c r="D12" s="27">
        <v>40844</v>
      </c>
      <c r="E12" s="26" t="s">
        <v>80</v>
      </c>
      <c r="F12" s="26" t="s">
        <v>200</v>
      </c>
      <c r="G12" s="26" t="s">
        <v>201</v>
      </c>
      <c r="H12" s="30">
        <v>30.99</v>
      </c>
      <c r="I12" s="31" t="str">
        <f t="shared" si="1"/>
        <v>III A</v>
      </c>
    </row>
    <row r="13" spans="1:25" ht="12" customHeight="1">
      <c r="A13" s="7"/>
      <c r="B13" s="7"/>
      <c r="C13" s="7"/>
      <c r="D13" s="7"/>
      <c r="E13" s="28">
        <v>2</v>
      </c>
      <c r="F13" s="24" t="s">
        <v>6</v>
      </c>
      <c r="G13" s="24"/>
      <c r="H13" s="7"/>
    </row>
    <row r="14" spans="1:25" ht="17.25" customHeight="1">
      <c r="A14" s="15">
        <v>1</v>
      </c>
      <c r="B14" s="4"/>
      <c r="C14" s="34"/>
      <c r="D14" s="27"/>
      <c r="E14" s="26"/>
      <c r="F14" s="26"/>
      <c r="G14" s="26"/>
      <c r="H14" s="30"/>
      <c r="I14" s="31" t="str">
        <f>IF(ISBLANK(H14),"",IF(H14&lt;=25.95,"KSM",IF(H14&lt;=27.35,"I A",IF(H14&lt;=29.24,"II A",IF(H14&lt;=31.74,"III A",IF(H14&lt;=33.74,"I JA",IF(H14&lt;=35.44,"II JA",IF(H14&lt;=36.74,"III JA"))))))))</f>
        <v/>
      </c>
    </row>
    <row r="15" spans="1:25" ht="17.25" customHeight="1">
      <c r="A15" s="15">
        <v>2</v>
      </c>
      <c r="B15" s="4" t="s">
        <v>301</v>
      </c>
      <c r="C15" s="34" t="s">
        <v>302</v>
      </c>
      <c r="D15" s="27">
        <v>40045</v>
      </c>
      <c r="E15" s="26" t="s">
        <v>39</v>
      </c>
      <c r="F15" s="26" t="s">
        <v>40</v>
      </c>
      <c r="G15" s="26" t="s">
        <v>84</v>
      </c>
      <c r="H15" s="30" t="s">
        <v>544</v>
      </c>
      <c r="I15" s="31"/>
    </row>
    <row r="16" spans="1:25" ht="17.25" customHeight="1">
      <c r="A16" s="15">
        <v>3</v>
      </c>
      <c r="B16" s="4" t="s">
        <v>87</v>
      </c>
      <c r="C16" s="34" t="s">
        <v>88</v>
      </c>
      <c r="D16" s="27">
        <v>40496</v>
      </c>
      <c r="E16" s="26" t="s">
        <v>39</v>
      </c>
      <c r="F16" s="26" t="s">
        <v>40</v>
      </c>
      <c r="G16" s="26" t="s">
        <v>84</v>
      </c>
      <c r="H16" s="30">
        <v>33.89</v>
      </c>
      <c r="I16" s="31" t="str">
        <f t="shared" ref="I16:I17" si="2">IF(ISBLANK(H16),"",IF(H16&lt;=25.95,"KSM",IF(H16&lt;=27.35,"I A",IF(H16&lt;=29.24,"II A",IF(H16&lt;=31.74,"III A",IF(H16&lt;=33.74,"I JA",IF(H16&lt;=35.44,"II JA",IF(H16&lt;=36.74,"III JA"))))))))</f>
        <v>II JA</v>
      </c>
    </row>
    <row r="17" spans="1:9" ht="17.25" customHeight="1">
      <c r="A17" s="15">
        <v>4</v>
      </c>
      <c r="B17" s="4" t="s">
        <v>85</v>
      </c>
      <c r="C17" s="34" t="s">
        <v>399</v>
      </c>
      <c r="D17" s="27">
        <v>40407</v>
      </c>
      <c r="E17" s="26" t="s">
        <v>63</v>
      </c>
      <c r="F17" s="26" t="s">
        <v>374</v>
      </c>
      <c r="G17" s="26" t="s">
        <v>396</v>
      </c>
      <c r="H17" s="30">
        <v>31.92</v>
      </c>
      <c r="I17" s="31" t="str">
        <f t="shared" si="2"/>
        <v>I JA</v>
      </c>
    </row>
    <row r="18" spans="1:9" ht="17.25" customHeight="1">
      <c r="A18" s="15">
        <v>5</v>
      </c>
      <c r="B18" s="4" t="s">
        <v>45</v>
      </c>
      <c r="C18" s="34" t="s">
        <v>251</v>
      </c>
      <c r="D18" s="27">
        <v>40466</v>
      </c>
      <c r="E18" s="26" t="s">
        <v>39</v>
      </c>
      <c r="F18" s="26" t="s">
        <v>40</v>
      </c>
      <c r="G18" s="26" t="s">
        <v>60</v>
      </c>
      <c r="H18" s="30">
        <v>27.55</v>
      </c>
      <c r="I18" s="31" t="str">
        <f>IF(ISBLANK(H18),"",IF(H18&lt;=25.95,"KSM",IF(H18&lt;=27.35,"I A",IF(H18&lt;=29.24,"II A",IF(H18&lt;=31.74,"III A",IF(H18&lt;=33.74,"I JA",IF(H18&lt;=35.44,"II JA",IF(H18&lt;=36.74,"III JA"))))))))</f>
        <v>II A</v>
      </c>
    </row>
    <row r="19" spans="1:9" ht="17.25" customHeight="1">
      <c r="A19" s="15">
        <v>6</v>
      </c>
      <c r="B19" s="4" t="s">
        <v>66</v>
      </c>
      <c r="C19" s="34" t="s">
        <v>196</v>
      </c>
      <c r="D19" s="27">
        <v>40422</v>
      </c>
      <c r="E19" s="26" t="s">
        <v>39</v>
      </c>
      <c r="F19" s="26" t="s">
        <v>40</v>
      </c>
      <c r="G19" s="113" t="s">
        <v>404</v>
      </c>
      <c r="H19" s="30">
        <v>28.05</v>
      </c>
      <c r="I19" s="31" t="str">
        <f>IF(ISBLANK(H19),"",IF(H19&lt;=25.95,"KSM",IF(H19&lt;=27.35,"I A",IF(H19&lt;=29.24,"II A",IF(H19&lt;=31.74,"III A",IF(H19&lt;=33.74,"I JA",IF(H19&lt;=35.44,"II JA",IF(H19&lt;=36.74,"III JA"))))))))</f>
        <v>II A</v>
      </c>
    </row>
    <row r="20" spans="1:9" ht="12" customHeight="1">
      <c r="A20" s="7"/>
      <c r="B20" s="7"/>
      <c r="C20" s="7"/>
      <c r="D20" s="7"/>
      <c r="E20" s="28">
        <v>3</v>
      </c>
      <c r="F20" s="24" t="s">
        <v>6</v>
      </c>
      <c r="G20" s="24"/>
      <c r="H20" s="7"/>
    </row>
    <row r="21" spans="1:9" ht="17.25" customHeight="1">
      <c r="A21" s="15">
        <v>1</v>
      </c>
      <c r="B21" s="4" t="s">
        <v>118</v>
      </c>
      <c r="C21" s="34" t="s">
        <v>450</v>
      </c>
      <c r="D21" s="27">
        <v>40385</v>
      </c>
      <c r="E21" s="26" t="s">
        <v>73</v>
      </c>
      <c r="F21" s="26" t="s">
        <v>74</v>
      </c>
      <c r="G21" s="26" t="s">
        <v>75</v>
      </c>
      <c r="H21" s="30">
        <v>33.630000000000003</v>
      </c>
      <c r="I21" s="31" t="str">
        <f>IF(ISBLANK(H21),"",IF(H21&lt;=25.95,"KSM",IF(H21&lt;=27.35,"I A",IF(H21&lt;=29.24,"II A",IF(H21&lt;=31.74,"III A",IF(H21&lt;=33.74,"I JA",IF(H21&lt;=35.44,"II JA",IF(H21&lt;=36.74,"III JA"))))))))</f>
        <v>I JA</v>
      </c>
    </row>
    <row r="22" spans="1:9" ht="17.25" customHeight="1">
      <c r="A22" s="15">
        <v>2</v>
      </c>
      <c r="B22" s="4" t="s">
        <v>82</v>
      </c>
      <c r="C22" s="34" t="s">
        <v>83</v>
      </c>
      <c r="D22" s="27">
        <v>40254</v>
      </c>
      <c r="E22" s="26" t="s">
        <v>39</v>
      </c>
      <c r="F22" s="26" t="s">
        <v>40</v>
      </c>
      <c r="G22" s="26" t="s">
        <v>84</v>
      </c>
      <c r="H22" s="30">
        <v>32.619999999999997</v>
      </c>
      <c r="I22" s="31" t="str">
        <f>IF(ISBLANK(H22),"",IF(H22&lt;=25.95,"KSM",IF(H22&lt;=27.35,"I A",IF(H22&lt;=29.24,"II A",IF(H22&lt;=31.74,"III A",IF(H22&lt;=33.74,"I JA",IF(H22&lt;=35.44,"II JA",IF(H22&lt;=36.74,"III JA"))))))))</f>
        <v>I JA</v>
      </c>
    </row>
    <row r="23" spans="1:9" ht="17.25" customHeight="1">
      <c r="A23" s="15">
        <v>3</v>
      </c>
      <c r="B23" s="4" t="s">
        <v>176</v>
      </c>
      <c r="C23" s="34" t="s">
        <v>177</v>
      </c>
      <c r="D23" s="27">
        <v>40284</v>
      </c>
      <c r="E23" s="26" t="s">
        <v>39</v>
      </c>
      <c r="F23" s="26" t="s">
        <v>40</v>
      </c>
      <c r="G23" s="26" t="s">
        <v>173</v>
      </c>
      <c r="H23" s="30">
        <v>31.65</v>
      </c>
      <c r="I23" s="31" t="str">
        <f t="shared" ref="I23:I24" si="3">IF(ISBLANK(H23),"",IF(H23&lt;=25.95,"KSM",IF(H23&lt;=27.35,"I A",IF(H23&lt;=29.24,"II A",IF(H23&lt;=31.74,"III A",IF(H23&lt;=33.74,"I JA",IF(H23&lt;=35.44,"II JA",IF(H23&lt;=36.74,"III JA"))))))))</f>
        <v>III A</v>
      </c>
    </row>
    <row r="24" spans="1:9" ht="17.25" customHeight="1">
      <c r="A24" s="15">
        <v>4</v>
      </c>
      <c r="B24" s="4" t="s">
        <v>61</v>
      </c>
      <c r="C24" s="34" t="s">
        <v>115</v>
      </c>
      <c r="D24" s="27">
        <v>40297</v>
      </c>
      <c r="E24" s="26" t="s">
        <v>73</v>
      </c>
      <c r="F24" s="26" t="s">
        <v>74</v>
      </c>
      <c r="G24" s="26" t="s">
        <v>75</v>
      </c>
      <c r="H24" s="30">
        <v>30.06</v>
      </c>
      <c r="I24" s="31" t="str">
        <f t="shared" si="3"/>
        <v>III A</v>
      </c>
    </row>
    <row r="25" spans="1:9" ht="17.25" customHeight="1">
      <c r="A25" s="15">
        <v>5</v>
      </c>
      <c r="B25" s="4" t="s">
        <v>265</v>
      </c>
      <c r="C25" s="34" t="s">
        <v>419</v>
      </c>
      <c r="D25" s="27">
        <v>40347</v>
      </c>
      <c r="E25" s="26" t="s">
        <v>39</v>
      </c>
      <c r="F25" s="26" t="s">
        <v>420</v>
      </c>
      <c r="G25" s="26" t="s">
        <v>96</v>
      </c>
      <c r="H25" s="30" t="s">
        <v>544</v>
      </c>
      <c r="I25" s="31"/>
    </row>
    <row r="26" spans="1:9" ht="17.25" customHeight="1">
      <c r="A26" s="15">
        <v>6</v>
      </c>
      <c r="B26" s="4" t="s">
        <v>192</v>
      </c>
      <c r="C26" s="34" t="s">
        <v>395</v>
      </c>
      <c r="D26" s="27">
        <v>40358</v>
      </c>
      <c r="E26" s="26" t="s">
        <v>63</v>
      </c>
      <c r="F26" s="26" t="s">
        <v>374</v>
      </c>
      <c r="G26" s="26" t="s">
        <v>396</v>
      </c>
      <c r="H26" s="30">
        <v>29.98</v>
      </c>
      <c r="I26" s="31" t="str">
        <f>IF(ISBLANK(H26),"",IF(H26&lt;=25.95,"KSM",IF(H26&lt;=27.35,"I A",IF(H26&lt;=29.24,"II A",IF(H26&lt;=31.74,"III A",IF(H26&lt;=33.74,"I JA",IF(H26&lt;=35.44,"II JA",IF(H26&lt;=36.74,"III JA"))))))))</f>
        <v>III A</v>
      </c>
    </row>
    <row r="27" spans="1:9" ht="12" customHeight="1">
      <c r="A27" s="7"/>
      <c r="B27" s="7"/>
      <c r="C27" s="7"/>
      <c r="D27" s="7"/>
      <c r="E27" s="28">
        <v>4</v>
      </c>
      <c r="F27" s="24" t="s">
        <v>6</v>
      </c>
      <c r="G27" s="24"/>
      <c r="H27" s="7"/>
    </row>
    <row r="28" spans="1:9" ht="17.25" customHeight="1">
      <c r="A28" s="15">
        <v>1</v>
      </c>
      <c r="B28" s="4" t="s">
        <v>116</v>
      </c>
      <c r="C28" s="34" t="s">
        <v>49</v>
      </c>
      <c r="D28" s="27">
        <v>40228</v>
      </c>
      <c r="E28" s="26" t="s">
        <v>73</v>
      </c>
      <c r="F28" s="26" t="s">
        <v>74</v>
      </c>
      <c r="G28" s="26" t="s">
        <v>75</v>
      </c>
      <c r="H28" s="30">
        <v>31.12</v>
      </c>
      <c r="I28" s="31" t="str">
        <f>IF(ISBLANK(H28),"",IF(H28&lt;=25.95,"KSM",IF(H28&lt;=27.35,"I A",IF(H28&lt;=29.24,"II A",IF(H28&lt;=31.74,"III A",IF(H28&lt;=33.74,"I JA",IF(H28&lt;=35.44,"II JA",IF(H28&lt;=36.74,"III JA"))))))))</f>
        <v>III A</v>
      </c>
    </row>
    <row r="29" spans="1:9" ht="17.25" customHeight="1">
      <c r="A29" s="15">
        <v>2</v>
      </c>
      <c r="B29" s="4" t="s">
        <v>42</v>
      </c>
      <c r="C29" s="34" t="s">
        <v>418</v>
      </c>
      <c r="D29" s="27">
        <v>40262</v>
      </c>
      <c r="E29" s="26" t="s">
        <v>39</v>
      </c>
      <c r="F29" s="26" t="s">
        <v>40</v>
      </c>
      <c r="G29" s="26" t="s">
        <v>96</v>
      </c>
      <c r="H29" s="30">
        <v>32.020000000000003</v>
      </c>
      <c r="I29" s="31" t="str">
        <f>IF(ISBLANK(H29),"",IF(H29&lt;=25.95,"KSM",IF(H29&lt;=27.35,"I A",IF(H29&lt;=29.24,"II A",IF(H29&lt;=31.74,"III A",IF(H29&lt;=33.74,"I JA",IF(H29&lt;=35.44,"II JA",IF(H29&lt;=36.74,"III JA"))))))))</f>
        <v>I JA</v>
      </c>
    </row>
    <row r="30" spans="1:9" ht="17.25" customHeight="1">
      <c r="A30" s="15">
        <v>3</v>
      </c>
      <c r="B30" s="4" t="s">
        <v>65</v>
      </c>
      <c r="C30" s="34" t="s">
        <v>306</v>
      </c>
      <c r="D30" s="27">
        <v>40385</v>
      </c>
      <c r="E30" s="26" t="s">
        <v>39</v>
      </c>
      <c r="F30" s="26" t="s">
        <v>40</v>
      </c>
      <c r="G30" s="26" t="s">
        <v>84</v>
      </c>
      <c r="H30" s="30">
        <v>32.409999999999997</v>
      </c>
      <c r="I30" s="31" t="str">
        <f>IF(ISBLANK(H30),"",IF(H30&lt;=25.95,"KSM",IF(H30&lt;=27.35,"I A",IF(H30&lt;=29.24,"II A",IF(H30&lt;=31.74,"III A",IF(H30&lt;=33.74,"I JA",IF(H30&lt;=35.44,"II JA",IF(H30&lt;=36.74,"III JA"))))))))</f>
        <v>I JA</v>
      </c>
    </row>
    <row r="31" spans="1:9" ht="17.25" customHeight="1">
      <c r="A31" s="15">
        <v>4</v>
      </c>
      <c r="B31" s="4" t="s">
        <v>58</v>
      </c>
      <c r="C31" s="34" t="s">
        <v>416</v>
      </c>
      <c r="D31" s="27">
        <v>40190</v>
      </c>
      <c r="E31" s="26" t="s">
        <v>39</v>
      </c>
      <c r="F31" s="26" t="s">
        <v>40</v>
      </c>
      <c r="G31" s="26" t="s">
        <v>300</v>
      </c>
      <c r="H31" s="30" t="s">
        <v>544</v>
      </c>
      <c r="I31" s="31"/>
    </row>
    <row r="32" spans="1:9" ht="17.25" customHeight="1">
      <c r="A32" s="15">
        <v>5</v>
      </c>
      <c r="B32" s="4" t="s">
        <v>116</v>
      </c>
      <c r="C32" s="34" t="s">
        <v>148</v>
      </c>
      <c r="D32" s="27">
        <v>40217</v>
      </c>
      <c r="E32" s="26" t="s">
        <v>39</v>
      </c>
      <c r="F32" s="26" t="s">
        <v>40</v>
      </c>
      <c r="G32" s="26" t="s">
        <v>260</v>
      </c>
      <c r="H32" s="30" t="s">
        <v>544</v>
      </c>
      <c r="I32" s="31"/>
    </row>
    <row r="33" spans="1:9" ht="17.25" customHeight="1">
      <c r="A33" s="15">
        <v>6</v>
      </c>
      <c r="B33" s="4" t="s">
        <v>61</v>
      </c>
      <c r="C33" s="34" t="s">
        <v>497</v>
      </c>
      <c r="D33" s="27">
        <v>40226</v>
      </c>
      <c r="E33" s="26" t="s">
        <v>39</v>
      </c>
      <c r="F33" s="26" t="s">
        <v>40</v>
      </c>
      <c r="G33" s="26" t="s">
        <v>60</v>
      </c>
      <c r="H33" s="30" t="s">
        <v>544</v>
      </c>
      <c r="I33" s="31"/>
    </row>
    <row r="34" spans="1:9" ht="12" customHeight="1">
      <c r="A34" s="7"/>
      <c r="B34" s="7"/>
      <c r="C34" s="7"/>
      <c r="D34" s="7"/>
      <c r="E34" s="28">
        <v>5</v>
      </c>
      <c r="F34" s="24" t="s">
        <v>6</v>
      </c>
      <c r="G34" s="24"/>
      <c r="H34" s="7"/>
    </row>
    <row r="35" spans="1:9" ht="17.25" customHeight="1">
      <c r="A35" s="15">
        <v>1</v>
      </c>
      <c r="B35" s="4" t="s">
        <v>178</v>
      </c>
      <c r="C35" s="34" t="s">
        <v>179</v>
      </c>
      <c r="D35" s="27">
        <v>40008</v>
      </c>
      <c r="E35" s="26" t="s">
        <v>39</v>
      </c>
      <c r="F35" s="26" t="s">
        <v>40</v>
      </c>
      <c r="G35" s="26" t="s">
        <v>173</v>
      </c>
      <c r="H35" s="30" t="s">
        <v>544</v>
      </c>
      <c r="I35" s="31"/>
    </row>
    <row r="36" spans="1:9" ht="17.25" customHeight="1">
      <c r="A36" s="15">
        <v>2</v>
      </c>
      <c r="B36" s="4" t="s">
        <v>313</v>
      </c>
      <c r="C36" s="34" t="s">
        <v>314</v>
      </c>
      <c r="D36" s="27">
        <v>40337</v>
      </c>
      <c r="E36" s="26" t="s">
        <v>39</v>
      </c>
      <c r="F36" s="26" t="s">
        <v>40</v>
      </c>
      <c r="G36" s="26" t="s">
        <v>84</v>
      </c>
      <c r="H36" s="30">
        <v>34</v>
      </c>
      <c r="I36" s="31" t="str">
        <f>IF(ISBLANK(H36),"",IF(H36&lt;=25.95,"KSM",IF(H36&lt;=27.35,"I A",IF(H36&lt;=29.24,"II A",IF(H36&lt;=31.74,"III A",IF(H36&lt;=33.74,"I JA",IF(H36&lt;=35.44,"II JA",IF(H36&lt;=36.74,"III JA"))))))))</f>
        <v>II JA</v>
      </c>
    </row>
    <row r="37" spans="1:9" ht="17.25" customHeight="1">
      <c r="A37" s="15">
        <v>3</v>
      </c>
      <c r="B37" s="4" t="s">
        <v>79</v>
      </c>
      <c r="C37" s="34" t="s">
        <v>376</v>
      </c>
      <c r="D37" s="27">
        <v>40028</v>
      </c>
      <c r="E37" s="26" t="s">
        <v>63</v>
      </c>
      <c r="F37" s="26" t="s">
        <v>374</v>
      </c>
      <c r="G37" s="26" t="s">
        <v>67</v>
      </c>
      <c r="H37" s="30" t="s">
        <v>544</v>
      </c>
      <c r="I37" s="31"/>
    </row>
    <row r="38" spans="1:9" ht="17.25" customHeight="1">
      <c r="A38" s="15">
        <v>4</v>
      </c>
      <c r="B38" s="4" t="s">
        <v>120</v>
      </c>
      <c r="C38" s="34" t="s">
        <v>184</v>
      </c>
      <c r="D38" s="27">
        <v>40041</v>
      </c>
      <c r="E38" s="26" t="s">
        <v>39</v>
      </c>
      <c r="F38" s="26" t="s">
        <v>40</v>
      </c>
      <c r="G38" s="26" t="s">
        <v>78</v>
      </c>
      <c r="H38" s="30">
        <v>32.47</v>
      </c>
      <c r="I38" s="31" t="str">
        <f t="shared" ref="I38:I53" si="4">IF(ISBLANK(H38),"",IF(H38&lt;=25.95,"KSM",IF(H38&lt;=27.35,"I A",IF(H38&lt;=29.24,"II A",IF(H38&lt;=31.74,"III A",IF(H38&lt;=33.74,"I JA",IF(H38&lt;=35.44,"II JA",IF(H38&lt;=36.74,"III JA"))))))))</f>
        <v>I JA</v>
      </c>
    </row>
    <row r="39" spans="1:9" ht="17.25" customHeight="1">
      <c r="A39" s="15">
        <v>5</v>
      </c>
      <c r="B39" s="4" t="s">
        <v>53</v>
      </c>
      <c r="C39" s="34" t="s">
        <v>221</v>
      </c>
      <c r="D39" s="27">
        <v>40105</v>
      </c>
      <c r="E39" s="26" t="s">
        <v>39</v>
      </c>
      <c r="F39" s="26" t="s">
        <v>40</v>
      </c>
      <c r="G39" s="26" t="s">
        <v>222</v>
      </c>
      <c r="H39" s="30">
        <v>27.05</v>
      </c>
      <c r="I39" s="31" t="str">
        <f t="shared" si="4"/>
        <v>I A</v>
      </c>
    </row>
    <row r="40" spans="1:9" ht="17.25" customHeight="1">
      <c r="A40" s="15">
        <v>6</v>
      </c>
      <c r="B40" s="4" t="s">
        <v>225</v>
      </c>
      <c r="C40" s="34" t="s">
        <v>257</v>
      </c>
      <c r="D40" s="27">
        <v>40101</v>
      </c>
      <c r="E40" s="26" t="s">
        <v>39</v>
      </c>
      <c r="F40" s="26" t="s">
        <v>40</v>
      </c>
      <c r="G40" s="26" t="s">
        <v>119</v>
      </c>
      <c r="H40" s="30">
        <v>28.48</v>
      </c>
      <c r="I40" s="31" t="str">
        <f t="shared" si="4"/>
        <v>II A</v>
      </c>
    </row>
    <row r="41" spans="1:9" ht="12" customHeight="1">
      <c r="A41" s="7"/>
      <c r="B41" s="7"/>
      <c r="C41" s="7"/>
      <c r="D41" s="7"/>
      <c r="E41" s="28">
        <v>6</v>
      </c>
      <c r="F41" s="24" t="s">
        <v>6</v>
      </c>
      <c r="G41" s="24"/>
      <c r="H41" s="7"/>
    </row>
    <row r="42" spans="1:9" ht="17.25" customHeight="1">
      <c r="A42" s="15">
        <v>1</v>
      </c>
      <c r="B42" s="4" t="s">
        <v>57</v>
      </c>
      <c r="C42" s="34" t="s">
        <v>89</v>
      </c>
      <c r="D42" s="27">
        <v>40174</v>
      </c>
      <c r="E42" s="26" t="s">
        <v>39</v>
      </c>
      <c r="F42" s="26" t="s">
        <v>40</v>
      </c>
      <c r="G42" s="26" t="s">
        <v>84</v>
      </c>
      <c r="H42" s="30">
        <v>32.4</v>
      </c>
      <c r="I42" s="31" t="str">
        <f t="shared" si="4"/>
        <v>I JA</v>
      </c>
    </row>
    <row r="43" spans="1:9" ht="17.25" customHeight="1">
      <c r="A43" s="15">
        <v>2</v>
      </c>
      <c r="B43" s="4" t="s">
        <v>71</v>
      </c>
      <c r="C43" s="34" t="s">
        <v>122</v>
      </c>
      <c r="D43" s="27">
        <v>39832</v>
      </c>
      <c r="E43" s="26" t="s">
        <v>39</v>
      </c>
      <c r="F43" s="26" t="s">
        <v>40</v>
      </c>
      <c r="G43" s="26" t="s">
        <v>173</v>
      </c>
      <c r="H43" s="30">
        <v>30.43</v>
      </c>
      <c r="I43" s="31" t="str">
        <f t="shared" si="4"/>
        <v>III A</v>
      </c>
    </row>
    <row r="44" spans="1:9" ht="17.25" customHeight="1">
      <c r="A44" s="15">
        <v>3</v>
      </c>
      <c r="B44" s="4" t="s">
        <v>48</v>
      </c>
      <c r="C44" s="34" t="s">
        <v>236</v>
      </c>
      <c r="D44" s="27">
        <v>40470</v>
      </c>
      <c r="E44" s="26" t="s">
        <v>63</v>
      </c>
      <c r="F44" s="26" t="s">
        <v>379</v>
      </c>
      <c r="G44" s="26" t="s">
        <v>67</v>
      </c>
      <c r="H44" s="30" t="s">
        <v>546</v>
      </c>
      <c r="I44" s="31"/>
    </row>
    <row r="45" spans="1:9" ht="17.25" customHeight="1">
      <c r="A45" s="15">
        <v>4</v>
      </c>
      <c r="B45" s="4" t="s">
        <v>174</v>
      </c>
      <c r="C45" s="34" t="s">
        <v>175</v>
      </c>
      <c r="D45" s="27">
        <v>39931</v>
      </c>
      <c r="E45" s="26" t="s">
        <v>39</v>
      </c>
      <c r="F45" s="26" t="s">
        <v>40</v>
      </c>
      <c r="G45" s="26" t="s">
        <v>173</v>
      </c>
      <c r="H45" s="30">
        <v>30.9</v>
      </c>
      <c r="I45" s="31" t="str">
        <f t="shared" si="4"/>
        <v>III A</v>
      </c>
    </row>
    <row r="46" spans="1:9" ht="17.25" customHeight="1">
      <c r="A46" s="15">
        <v>5</v>
      </c>
      <c r="B46" s="4" t="s">
        <v>120</v>
      </c>
      <c r="C46" s="34" t="s">
        <v>194</v>
      </c>
      <c r="D46" s="27">
        <v>39955</v>
      </c>
      <c r="E46" s="26" t="s">
        <v>39</v>
      </c>
      <c r="F46" s="26" t="s">
        <v>40</v>
      </c>
      <c r="G46" s="26" t="s">
        <v>47</v>
      </c>
      <c r="H46" s="30">
        <v>31.21</v>
      </c>
      <c r="I46" s="31" t="str">
        <f t="shared" si="4"/>
        <v>III A</v>
      </c>
    </row>
    <row r="47" spans="1:9" ht="17.25" customHeight="1">
      <c r="A47" s="15">
        <v>6</v>
      </c>
      <c r="B47" s="4" t="s">
        <v>133</v>
      </c>
      <c r="C47" s="34" t="s">
        <v>244</v>
      </c>
      <c r="D47" s="27">
        <v>39956</v>
      </c>
      <c r="E47" s="26" t="s">
        <v>73</v>
      </c>
      <c r="F47" s="26" t="s">
        <v>74</v>
      </c>
      <c r="G47" s="26" t="s">
        <v>75</v>
      </c>
      <c r="H47" s="30">
        <v>29.45</v>
      </c>
      <c r="I47" s="31" t="str">
        <f t="shared" si="4"/>
        <v>III A</v>
      </c>
    </row>
    <row r="48" spans="1:9" ht="12" customHeight="1">
      <c r="A48" s="7"/>
      <c r="B48" s="7"/>
      <c r="C48" s="7"/>
      <c r="D48" s="7"/>
      <c r="E48" s="28">
        <v>7</v>
      </c>
      <c r="F48" s="24" t="s">
        <v>6</v>
      </c>
      <c r="G48" s="24"/>
      <c r="H48" s="7"/>
    </row>
    <row r="49" spans="1:9" ht="17.25" customHeight="1">
      <c r="A49" s="15">
        <v>1</v>
      </c>
      <c r="B49" s="4" t="s">
        <v>225</v>
      </c>
      <c r="C49" s="34" t="s">
        <v>52</v>
      </c>
      <c r="D49" s="27">
        <v>40674</v>
      </c>
      <c r="E49" s="26" t="s">
        <v>39</v>
      </c>
      <c r="F49" s="26" t="s">
        <v>40</v>
      </c>
      <c r="G49" s="26" t="s">
        <v>222</v>
      </c>
      <c r="H49" s="30">
        <v>34.03</v>
      </c>
      <c r="I49" s="31" t="str">
        <f t="shared" si="4"/>
        <v>II JA</v>
      </c>
    </row>
    <row r="50" spans="1:9" ht="17.25" customHeight="1">
      <c r="A50" s="15">
        <v>2</v>
      </c>
      <c r="B50" s="4" t="s">
        <v>133</v>
      </c>
      <c r="C50" s="34" t="s">
        <v>437</v>
      </c>
      <c r="D50" s="27">
        <v>40408</v>
      </c>
      <c r="E50" s="26" t="s">
        <v>39</v>
      </c>
      <c r="F50" s="26" t="s">
        <v>40</v>
      </c>
      <c r="G50" s="26" t="s">
        <v>56</v>
      </c>
      <c r="H50" s="30">
        <v>30.86</v>
      </c>
      <c r="I50" s="31" t="str">
        <f t="shared" si="4"/>
        <v>III A</v>
      </c>
    </row>
    <row r="51" spans="1:9" ht="17.25" customHeight="1">
      <c r="A51" s="15">
        <v>3</v>
      </c>
      <c r="B51" s="4" t="s">
        <v>45</v>
      </c>
      <c r="C51" s="34" t="s">
        <v>147</v>
      </c>
      <c r="D51" s="27">
        <v>40077</v>
      </c>
      <c r="E51" s="26" t="s">
        <v>39</v>
      </c>
      <c r="F51" s="26" t="s">
        <v>40</v>
      </c>
      <c r="G51" s="26" t="s">
        <v>84</v>
      </c>
      <c r="H51" s="30">
        <v>29.98</v>
      </c>
      <c r="I51" s="31" t="str">
        <f t="shared" si="4"/>
        <v>III A</v>
      </c>
    </row>
    <row r="52" spans="1:9" ht="17.25" customHeight="1">
      <c r="A52" s="15">
        <v>4</v>
      </c>
      <c r="B52" s="4" t="s">
        <v>133</v>
      </c>
      <c r="C52" s="34" t="s">
        <v>223</v>
      </c>
      <c r="D52" s="27">
        <v>40154</v>
      </c>
      <c r="E52" s="26" t="s">
        <v>39</v>
      </c>
      <c r="F52" s="26" t="s">
        <v>40</v>
      </c>
      <c r="G52" s="26" t="s">
        <v>222</v>
      </c>
      <c r="H52" s="30">
        <v>30.73</v>
      </c>
      <c r="I52" s="31" t="str">
        <f t="shared" si="4"/>
        <v>III A</v>
      </c>
    </row>
    <row r="53" spans="1:9" ht="17.25" customHeight="1">
      <c r="A53" s="15">
        <v>5</v>
      </c>
      <c r="B53" s="4" t="s">
        <v>362</v>
      </c>
      <c r="C53" s="34" t="s">
        <v>411</v>
      </c>
      <c r="D53" s="27">
        <v>40209</v>
      </c>
      <c r="E53" s="26" t="s">
        <v>39</v>
      </c>
      <c r="F53" s="26" t="s">
        <v>40</v>
      </c>
      <c r="G53" s="26" t="s">
        <v>195</v>
      </c>
      <c r="H53" s="30">
        <v>30.82</v>
      </c>
      <c r="I53" s="31" t="str">
        <f t="shared" si="4"/>
        <v>III A</v>
      </c>
    </row>
    <row r="54" spans="1:9" ht="17.25" customHeight="1">
      <c r="A54" s="15">
        <v>6</v>
      </c>
      <c r="B54" s="4" t="s">
        <v>51</v>
      </c>
      <c r="C54" s="34" t="s">
        <v>230</v>
      </c>
      <c r="D54" s="27">
        <v>40245</v>
      </c>
      <c r="E54" s="26" t="s">
        <v>39</v>
      </c>
      <c r="F54" s="26" t="s">
        <v>40</v>
      </c>
      <c r="G54" s="26" t="s">
        <v>222</v>
      </c>
      <c r="H54" s="30" t="s">
        <v>544</v>
      </c>
      <c r="I54" s="31"/>
    </row>
    <row r="55" spans="1:9" s="46" customFormat="1" ht="12" customHeight="1">
      <c r="A55" s="8"/>
      <c r="B55" s="8"/>
      <c r="C55" s="8"/>
      <c r="D55" s="8"/>
      <c r="E55" s="28">
        <v>8</v>
      </c>
      <c r="F55" s="24" t="s">
        <v>6</v>
      </c>
      <c r="G55" s="24"/>
      <c r="H55" s="8"/>
    </row>
    <row r="56" spans="1:9" ht="17.25" customHeight="1">
      <c r="A56" s="15">
        <v>1</v>
      </c>
      <c r="B56" s="4" t="s">
        <v>65</v>
      </c>
      <c r="C56" s="34" t="s">
        <v>212</v>
      </c>
      <c r="D56" s="27">
        <v>40235</v>
      </c>
      <c r="E56" s="26" t="s">
        <v>39</v>
      </c>
      <c r="F56" s="26" t="s">
        <v>40</v>
      </c>
      <c r="G56" s="26" t="s">
        <v>41</v>
      </c>
      <c r="H56" s="30">
        <v>31.44</v>
      </c>
      <c r="I56" s="31" t="str">
        <f t="shared" ref="I56:I59" si="5">IF(ISBLANK(H56),"",IF(H56&lt;=25.95,"KSM",IF(H56&lt;=27.35,"I A",IF(H56&lt;=29.24,"II A",IF(H56&lt;=31.74,"III A",IF(H56&lt;=33.74,"I JA",IF(H56&lt;=35.44,"II JA",IF(H56&lt;=36.74,"III JA"))))))))</f>
        <v>III A</v>
      </c>
    </row>
    <row r="57" spans="1:9" ht="17.25" customHeight="1">
      <c r="A57" s="15">
        <v>2</v>
      </c>
      <c r="B57" s="4" t="s">
        <v>65</v>
      </c>
      <c r="C57" s="34" t="s">
        <v>501</v>
      </c>
      <c r="D57" s="27">
        <v>40291</v>
      </c>
      <c r="E57" s="26" t="s">
        <v>39</v>
      </c>
      <c r="F57" s="26" t="s">
        <v>40</v>
      </c>
      <c r="G57" s="26" t="s">
        <v>70</v>
      </c>
      <c r="H57" s="30">
        <v>30.36</v>
      </c>
      <c r="I57" s="31" t="str">
        <f t="shared" si="5"/>
        <v>III A</v>
      </c>
    </row>
    <row r="58" spans="1:9" ht="17.25" customHeight="1">
      <c r="A58" s="15">
        <v>3</v>
      </c>
      <c r="B58" s="4" t="s">
        <v>64</v>
      </c>
      <c r="C58" s="34" t="s">
        <v>213</v>
      </c>
      <c r="D58" s="27">
        <v>40500</v>
      </c>
      <c r="E58" s="26" t="s">
        <v>39</v>
      </c>
      <c r="F58" s="26" t="s">
        <v>40</v>
      </c>
      <c r="G58" s="26" t="s">
        <v>50</v>
      </c>
      <c r="H58" s="30" t="s">
        <v>544</v>
      </c>
      <c r="I58" s="31"/>
    </row>
    <row r="59" spans="1:9" ht="17.25" customHeight="1">
      <c r="A59" s="15">
        <v>4</v>
      </c>
      <c r="B59" s="4" t="s">
        <v>51</v>
      </c>
      <c r="C59" s="34" t="s">
        <v>406</v>
      </c>
      <c r="D59" s="27">
        <v>40885</v>
      </c>
      <c r="E59" s="26" t="s">
        <v>39</v>
      </c>
      <c r="F59" s="26" t="s">
        <v>40</v>
      </c>
      <c r="G59" s="26" t="s">
        <v>195</v>
      </c>
      <c r="H59" s="30">
        <v>29.99</v>
      </c>
      <c r="I59" s="31" t="str">
        <f t="shared" si="5"/>
        <v>III A</v>
      </c>
    </row>
    <row r="60" spans="1:9" ht="17.25" customHeight="1">
      <c r="A60" s="15">
        <v>5</v>
      </c>
      <c r="B60" s="4" t="s">
        <v>208</v>
      </c>
      <c r="C60" s="34" t="s">
        <v>209</v>
      </c>
      <c r="D60" s="27">
        <v>40279</v>
      </c>
      <c r="E60" s="26" t="s">
        <v>39</v>
      </c>
      <c r="F60" s="26" t="s">
        <v>40</v>
      </c>
      <c r="G60" s="26" t="s">
        <v>41</v>
      </c>
      <c r="H60" s="30">
        <v>29.97</v>
      </c>
      <c r="I60" s="31" t="str">
        <f>IF(ISBLANK(H60),"",IF(H60&lt;=25.95,"KSM",IF(H60&lt;=27.35,"I A",IF(H60&lt;=29.24,"II A",IF(H60&lt;=31.74,"III A",IF(H60&lt;=33.74,"I JA",IF(H60&lt;=35.44,"II JA",IF(H60&lt;=36.74,"III JA"))))))))</f>
        <v>III A</v>
      </c>
    </row>
    <row r="61" spans="1:9" ht="17.25" customHeight="1">
      <c r="A61" s="15">
        <v>6</v>
      </c>
      <c r="B61" s="4" t="s">
        <v>59</v>
      </c>
      <c r="C61" s="34" t="s">
        <v>224</v>
      </c>
      <c r="D61" s="27">
        <v>40010</v>
      </c>
      <c r="E61" s="26" t="s">
        <v>39</v>
      </c>
      <c r="F61" s="26" t="s">
        <v>40</v>
      </c>
      <c r="G61" s="26" t="s">
        <v>222</v>
      </c>
      <c r="H61" s="30">
        <v>29.68</v>
      </c>
      <c r="I61" s="31" t="str">
        <f>IF(ISBLANK(H61),"",IF(H61&lt;=25.95,"KSM",IF(H61&lt;=27.35,"I A",IF(H61&lt;=29.24,"II A",IF(H61&lt;=31.74,"III A",IF(H61&lt;=33.74,"I JA",IF(H61&lt;=35.44,"II JA",IF(H61&lt;=36.74,"III JA"))))))))</f>
        <v>III A</v>
      </c>
    </row>
    <row r="62" spans="1:9" ht="17.25" customHeight="1">
      <c r="A62" s="41"/>
      <c r="B62" s="126"/>
      <c r="C62" s="127"/>
      <c r="D62" s="128"/>
      <c r="E62" s="129"/>
      <c r="F62" s="129"/>
      <c r="G62" s="129"/>
      <c r="H62" s="149"/>
      <c r="I62" s="149"/>
    </row>
    <row r="63" spans="1:9" ht="17.25" customHeight="1">
      <c r="A63" s="41"/>
      <c r="B63" s="126"/>
      <c r="C63" s="127"/>
      <c r="D63" s="128"/>
      <c r="E63" s="129"/>
      <c r="F63" s="129"/>
      <c r="G63" s="129"/>
      <c r="H63" s="149"/>
      <c r="I63" s="149"/>
    </row>
    <row r="64" spans="1:9" ht="17.25" customHeight="1">
      <c r="A64" s="41"/>
      <c r="B64" s="126"/>
      <c r="C64" s="127"/>
      <c r="D64" s="128"/>
      <c r="E64" s="129"/>
      <c r="F64" s="129"/>
      <c r="G64" s="129"/>
      <c r="H64" s="149"/>
      <c r="I64" s="149"/>
    </row>
    <row r="65" spans="1:9" ht="17.25" customHeight="1">
      <c r="A65" s="41"/>
      <c r="B65" s="126"/>
      <c r="C65" s="127"/>
      <c r="D65" s="128"/>
      <c r="E65" s="129"/>
      <c r="F65" s="129"/>
      <c r="G65" s="129"/>
      <c r="H65" s="149"/>
      <c r="I65" s="149"/>
    </row>
    <row r="66" spans="1:9" s="46" customFormat="1" ht="12" customHeight="1">
      <c r="A66" s="8"/>
      <c r="B66" s="8"/>
      <c r="C66" s="8"/>
      <c r="D66" s="8"/>
      <c r="E66" s="28">
        <v>9</v>
      </c>
      <c r="F66" s="24" t="s">
        <v>6</v>
      </c>
      <c r="G66" s="24"/>
      <c r="H66" s="8"/>
    </row>
    <row r="67" spans="1:9" ht="17.25" customHeight="1">
      <c r="A67" s="15">
        <v>1</v>
      </c>
      <c r="B67" s="4" t="s">
        <v>118</v>
      </c>
      <c r="C67" s="34" t="s">
        <v>292</v>
      </c>
      <c r="D67" s="27">
        <v>40303</v>
      </c>
      <c r="E67" s="26" t="s">
        <v>39</v>
      </c>
      <c r="F67" s="26" t="s">
        <v>40</v>
      </c>
      <c r="G67" s="26" t="s">
        <v>56</v>
      </c>
      <c r="H67" s="30">
        <v>29.31</v>
      </c>
      <c r="I67" s="31" t="str">
        <f t="shared" ref="I67:I70" si="6">IF(ISBLANK(H67),"",IF(H67&lt;=25.95,"KSM",IF(H67&lt;=27.35,"I A",IF(H67&lt;=29.24,"II A",IF(H67&lt;=31.74,"III A",IF(H67&lt;=33.74,"I JA",IF(H67&lt;=35.44,"II JA",IF(H67&lt;=36.74,"III JA"))))))))</f>
        <v>III A</v>
      </c>
    </row>
    <row r="68" spans="1:9" ht="17.25" customHeight="1">
      <c r="A68" s="15">
        <v>2</v>
      </c>
      <c r="B68" s="4" t="s">
        <v>118</v>
      </c>
      <c r="C68" s="34" t="s">
        <v>197</v>
      </c>
      <c r="D68" s="27">
        <v>40419</v>
      </c>
      <c r="E68" s="26" t="s">
        <v>39</v>
      </c>
      <c r="F68" s="26" t="s">
        <v>40</v>
      </c>
      <c r="G68" s="26" t="s">
        <v>195</v>
      </c>
      <c r="H68" s="30">
        <v>29.91</v>
      </c>
      <c r="I68" s="31" t="str">
        <f t="shared" si="6"/>
        <v>III A</v>
      </c>
    </row>
    <row r="69" spans="1:9" ht="17.25" customHeight="1">
      <c r="A69" s="15">
        <v>3</v>
      </c>
      <c r="B69" s="4" t="s">
        <v>43</v>
      </c>
      <c r="C69" s="34" t="s">
        <v>44</v>
      </c>
      <c r="D69" s="27">
        <v>40219</v>
      </c>
      <c r="E69" s="26" t="s">
        <v>39</v>
      </c>
      <c r="F69" s="26" t="s">
        <v>40</v>
      </c>
      <c r="G69" s="26" t="s">
        <v>41</v>
      </c>
      <c r="H69" s="30">
        <v>29.16</v>
      </c>
      <c r="I69" s="31" t="str">
        <f t="shared" si="6"/>
        <v>II A</v>
      </c>
    </row>
    <row r="70" spans="1:9" ht="17.25" customHeight="1">
      <c r="A70" s="15">
        <v>4</v>
      </c>
      <c r="B70" s="4" t="s">
        <v>286</v>
      </c>
      <c r="C70" s="34" t="s">
        <v>421</v>
      </c>
      <c r="D70" s="27">
        <v>40472</v>
      </c>
      <c r="E70" s="26" t="s">
        <v>80</v>
      </c>
      <c r="F70" s="26" t="s">
        <v>200</v>
      </c>
      <c r="G70" s="26" t="s">
        <v>359</v>
      </c>
      <c r="H70" s="30">
        <v>28.95</v>
      </c>
      <c r="I70" s="31" t="str">
        <f t="shared" si="6"/>
        <v>II A</v>
      </c>
    </row>
    <row r="71" spans="1:9" ht="17.25" customHeight="1">
      <c r="A71" s="15">
        <v>5</v>
      </c>
      <c r="B71" s="4" t="s">
        <v>59</v>
      </c>
      <c r="C71" s="34" t="s">
        <v>342</v>
      </c>
      <c r="D71" s="27">
        <v>40389</v>
      </c>
      <c r="E71" s="26" t="s">
        <v>39</v>
      </c>
      <c r="F71" s="26" t="s">
        <v>40</v>
      </c>
      <c r="G71" s="26" t="s">
        <v>41</v>
      </c>
      <c r="H71" s="30">
        <v>28.87</v>
      </c>
      <c r="I71" s="31" t="str">
        <f>IF(ISBLANK(H71),"",IF(H71&lt;=25.95,"KSM",IF(H71&lt;=27.35,"I A",IF(H71&lt;=29.24,"II A",IF(H71&lt;=31.74,"III A",IF(H71&lt;=33.74,"I JA",IF(H71&lt;=35.44,"II JA",IF(H71&lt;=36.74,"III JA"))))))))</f>
        <v>II A</v>
      </c>
    </row>
    <row r="72" spans="1:9" ht="17.25" customHeight="1">
      <c r="A72" s="15">
        <v>6</v>
      </c>
      <c r="B72" s="4" t="s">
        <v>515</v>
      </c>
      <c r="C72" s="34" t="s">
        <v>516</v>
      </c>
      <c r="D72" s="27">
        <v>40274</v>
      </c>
      <c r="E72" s="26" t="s">
        <v>513</v>
      </c>
      <c r="F72" s="26" t="s">
        <v>231</v>
      </c>
      <c r="G72" s="26" t="s">
        <v>514</v>
      </c>
      <c r="H72" s="30">
        <v>28.26</v>
      </c>
      <c r="I72" s="31" t="str">
        <f>IF(ISBLANK(H72),"",IF(H72&lt;=25.95,"KSM",IF(H72&lt;=27.35,"I A",IF(H72&lt;=29.24,"II A",IF(H72&lt;=31.74,"III A",IF(H72&lt;=33.74,"I JA",IF(H72&lt;=35.44,"II JA",IF(H72&lt;=36.74,"III JA"))))))))</f>
        <v>II A</v>
      </c>
    </row>
    <row r="73" spans="1:9" s="46" customFormat="1" ht="12" customHeight="1">
      <c r="A73" s="8"/>
      <c r="B73" s="8"/>
      <c r="C73" s="8"/>
      <c r="D73" s="8"/>
      <c r="E73" s="28">
        <v>10</v>
      </c>
      <c r="F73" s="24" t="s">
        <v>6</v>
      </c>
      <c r="G73" s="24"/>
      <c r="H73" s="8"/>
    </row>
    <row r="74" spans="1:9" ht="17.25" customHeight="1">
      <c r="A74" s="15">
        <v>1</v>
      </c>
      <c r="B74" s="4" t="s">
        <v>58</v>
      </c>
      <c r="C74" s="34" t="s">
        <v>182</v>
      </c>
      <c r="D74" s="27">
        <v>40385</v>
      </c>
      <c r="E74" s="26" t="s">
        <v>39</v>
      </c>
      <c r="F74" s="26" t="s">
        <v>40</v>
      </c>
      <c r="G74" s="26" t="s">
        <v>173</v>
      </c>
      <c r="H74" s="30">
        <v>32.72</v>
      </c>
      <c r="I74" s="31" t="str">
        <f t="shared" ref="I74:I86" si="7">IF(ISBLANK(H74),"",IF(H74&lt;=25.95,"KSM",IF(H74&lt;=27.35,"I A",IF(H74&lt;=29.24,"II A",IF(H74&lt;=31.74,"III A",IF(H74&lt;=33.74,"I JA",IF(H74&lt;=35.44,"II JA",IF(H74&lt;=36.74,"III JA"))))))))</f>
        <v>I JA</v>
      </c>
    </row>
    <row r="75" spans="1:9" ht="17.25" customHeight="1">
      <c r="A75" s="15">
        <v>2</v>
      </c>
      <c r="B75" s="4" t="s">
        <v>278</v>
      </c>
      <c r="C75" s="34" t="s">
        <v>279</v>
      </c>
      <c r="D75" s="27">
        <v>39924</v>
      </c>
      <c r="E75" s="26" t="s">
        <v>268</v>
      </c>
      <c r="F75" s="26" t="s">
        <v>466</v>
      </c>
      <c r="G75" s="125" t="s">
        <v>468</v>
      </c>
      <c r="H75" s="30">
        <v>28.93</v>
      </c>
      <c r="I75" s="31" t="str">
        <f t="shared" si="7"/>
        <v>II A</v>
      </c>
    </row>
    <row r="76" spans="1:9" ht="17.25" customHeight="1">
      <c r="A76" s="15">
        <v>3</v>
      </c>
      <c r="B76" s="4" t="s">
        <v>62</v>
      </c>
      <c r="C76" s="34" t="s">
        <v>285</v>
      </c>
      <c r="D76" s="27">
        <v>40518</v>
      </c>
      <c r="E76" s="26" t="s">
        <v>80</v>
      </c>
      <c r="F76" s="26" t="s">
        <v>200</v>
      </c>
      <c r="G76" s="26" t="s">
        <v>359</v>
      </c>
      <c r="H76" s="30" t="s">
        <v>544</v>
      </c>
      <c r="I76" s="31"/>
    </row>
    <row r="77" spans="1:9" ht="17.25" customHeight="1">
      <c r="A77" s="15">
        <v>4</v>
      </c>
      <c r="B77" s="4" t="s">
        <v>42</v>
      </c>
      <c r="C77" s="34" t="s">
        <v>409</v>
      </c>
      <c r="D77" s="27">
        <v>39837</v>
      </c>
      <c r="E77" s="26" t="s">
        <v>39</v>
      </c>
      <c r="F77" s="26" t="s">
        <v>40</v>
      </c>
      <c r="G77" s="113" t="s">
        <v>404</v>
      </c>
      <c r="H77" s="30">
        <v>28.77</v>
      </c>
      <c r="I77" s="31" t="str">
        <f t="shared" si="7"/>
        <v>II A</v>
      </c>
    </row>
    <row r="78" spans="1:9" ht="17.25" customHeight="1">
      <c r="A78" s="15">
        <v>5</v>
      </c>
      <c r="B78" s="4" t="s">
        <v>252</v>
      </c>
      <c r="C78" s="34" t="s">
        <v>274</v>
      </c>
      <c r="D78" s="27">
        <v>40022</v>
      </c>
      <c r="E78" s="26" t="s">
        <v>268</v>
      </c>
      <c r="F78" s="26" t="s">
        <v>269</v>
      </c>
      <c r="G78" s="26" t="s">
        <v>270</v>
      </c>
      <c r="H78" s="30">
        <v>28</v>
      </c>
      <c r="I78" s="31" t="str">
        <f t="shared" si="7"/>
        <v>II A</v>
      </c>
    </row>
    <row r="79" spans="1:9" ht="17.25" customHeight="1">
      <c r="A79" s="15">
        <v>6</v>
      </c>
      <c r="B79" s="4" t="s">
        <v>332</v>
      </c>
      <c r="C79" s="34" t="s">
        <v>400</v>
      </c>
      <c r="D79" s="27">
        <v>40184</v>
      </c>
      <c r="E79" s="26" t="s">
        <v>63</v>
      </c>
      <c r="F79" s="26" t="s">
        <v>374</v>
      </c>
      <c r="G79" s="26" t="s">
        <v>396</v>
      </c>
      <c r="H79" s="30">
        <v>28.13</v>
      </c>
      <c r="I79" s="31" t="str">
        <f t="shared" si="7"/>
        <v>II A</v>
      </c>
    </row>
    <row r="80" spans="1:9" s="46" customFormat="1" ht="12" customHeight="1">
      <c r="A80" s="8"/>
      <c r="B80" s="8"/>
      <c r="C80" s="8"/>
      <c r="D80" s="8"/>
      <c r="E80" s="28">
        <v>11</v>
      </c>
      <c r="F80" s="24" t="s">
        <v>6</v>
      </c>
      <c r="G80" s="24"/>
      <c r="H80" s="8"/>
    </row>
    <row r="81" spans="1:9" ht="17.25" customHeight="1">
      <c r="A81" s="15">
        <v>1</v>
      </c>
      <c r="B81" s="4"/>
      <c r="C81" s="34"/>
      <c r="D81" s="27"/>
      <c r="E81" s="26"/>
      <c r="F81" s="26"/>
      <c r="G81" s="26"/>
      <c r="H81" s="30"/>
      <c r="I81" s="31" t="str">
        <f t="shared" si="7"/>
        <v/>
      </c>
    </row>
    <row r="82" spans="1:9" ht="17.25" customHeight="1">
      <c r="A82" s="15">
        <v>2</v>
      </c>
      <c r="B82" s="4"/>
      <c r="C82" s="34"/>
      <c r="D82" s="27"/>
      <c r="E82" s="26"/>
      <c r="F82" s="26"/>
      <c r="G82" s="26"/>
      <c r="H82" s="30"/>
      <c r="I82" s="31" t="str">
        <f t="shared" si="7"/>
        <v/>
      </c>
    </row>
    <row r="83" spans="1:9" ht="17.25" customHeight="1">
      <c r="A83" s="15">
        <v>3</v>
      </c>
      <c r="B83" s="4" t="s">
        <v>37</v>
      </c>
      <c r="C83" s="34" t="s">
        <v>38</v>
      </c>
      <c r="D83" s="27">
        <v>39923</v>
      </c>
      <c r="E83" s="26" t="s">
        <v>39</v>
      </c>
      <c r="F83" s="26" t="s">
        <v>40</v>
      </c>
      <c r="G83" s="26" t="s">
        <v>41</v>
      </c>
      <c r="H83" s="30">
        <v>27.74</v>
      </c>
      <c r="I83" s="31" t="str">
        <f t="shared" si="7"/>
        <v>II A</v>
      </c>
    </row>
    <row r="84" spans="1:9" ht="17.25" customHeight="1">
      <c r="A84" s="15">
        <v>4</v>
      </c>
      <c r="B84" s="4" t="s">
        <v>42</v>
      </c>
      <c r="C84" s="34" t="s">
        <v>256</v>
      </c>
      <c r="D84" s="27">
        <v>40416</v>
      </c>
      <c r="E84" s="26" t="s">
        <v>39</v>
      </c>
      <c r="F84" s="26" t="s">
        <v>40</v>
      </c>
      <c r="G84" s="26" t="s">
        <v>60</v>
      </c>
      <c r="H84" s="30">
        <v>28.26</v>
      </c>
      <c r="I84" s="31" t="str">
        <f t="shared" si="7"/>
        <v>II A</v>
      </c>
    </row>
    <row r="85" spans="1:9" ht="17.25" customHeight="1">
      <c r="A85" s="15">
        <v>5</v>
      </c>
      <c r="B85" s="4" t="s">
        <v>42</v>
      </c>
      <c r="C85" s="34" t="s">
        <v>275</v>
      </c>
      <c r="D85" s="27">
        <v>39950</v>
      </c>
      <c r="E85" s="26" t="s">
        <v>268</v>
      </c>
      <c r="F85" s="26" t="s">
        <v>466</v>
      </c>
      <c r="G85" s="26" t="s">
        <v>270</v>
      </c>
      <c r="H85" s="30">
        <v>25.49</v>
      </c>
      <c r="I85" s="31" t="str">
        <f t="shared" si="7"/>
        <v>KSM</v>
      </c>
    </row>
    <row r="86" spans="1:9" ht="17.25" customHeight="1">
      <c r="A86" s="15">
        <v>6</v>
      </c>
      <c r="B86" s="4" t="s">
        <v>43</v>
      </c>
      <c r="C86" s="34" t="s">
        <v>503</v>
      </c>
      <c r="D86" s="27">
        <v>39959</v>
      </c>
      <c r="E86" s="26" t="s">
        <v>504</v>
      </c>
      <c r="F86" s="26" t="s">
        <v>505</v>
      </c>
      <c r="G86" s="26" t="s">
        <v>506</v>
      </c>
      <c r="H86" s="30">
        <v>26.33</v>
      </c>
      <c r="I86" s="31" t="str">
        <f t="shared" si="7"/>
        <v>I A</v>
      </c>
    </row>
    <row r="87" spans="1:9" ht="12" customHeight="1"/>
    <row r="88" spans="1:9" ht="12" customHeight="1"/>
    <row r="89" spans="1:9" ht="12" customHeight="1"/>
    <row r="90" spans="1:9" ht="12" customHeight="1"/>
    <row r="91" spans="1:9" ht="12" customHeight="1"/>
    <row r="92" spans="1:9" ht="12" customHeight="1"/>
    <row r="93" spans="1:9" ht="12" customHeight="1"/>
    <row r="94" spans="1:9" ht="12" customHeight="1"/>
    <row r="95" spans="1:9" ht="12" customHeight="1"/>
    <row r="96" spans="1:9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</sheetData>
  <sortState xmlns:xlrd2="http://schemas.microsoft.com/office/spreadsheetml/2017/richdata2" ref="A93:Y120">
    <sortCondition ref="D93:D120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Y919"/>
  <sheetViews>
    <sheetView topLeftCell="A52" zoomScale="120" zoomScaleNormal="120" workbookViewId="0">
      <selection activeCell="A2" sqref="A2:XFD2"/>
    </sheetView>
  </sheetViews>
  <sheetFormatPr defaultColWidth="14.44140625" defaultRowHeight="15" customHeight="1"/>
  <cols>
    <col min="1" max="1" width="6.109375" customWidth="1"/>
    <col min="2" max="2" width="8.44140625" bestFit="1" customWidth="1"/>
    <col min="3" max="3" width="13.44140625" bestFit="1" customWidth="1"/>
    <col min="4" max="4" width="10.33203125" customWidth="1"/>
    <col min="5" max="5" width="11.109375" bestFit="1" customWidth="1"/>
    <col min="6" max="6" width="12.21875" bestFit="1" customWidth="1"/>
    <col min="7" max="7" width="15.6640625" bestFit="1" customWidth="1"/>
    <col min="8" max="8" width="7.33203125" customWidth="1"/>
    <col min="9" max="9" width="4.88671875" bestFit="1" customWidth="1"/>
    <col min="10" max="18" width="8.6640625" customWidth="1"/>
  </cols>
  <sheetData>
    <row r="1" spans="1:25" ht="21">
      <c r="A1" s="5" t="s">
        <v>90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2" customHeight="1">
      <c r="A3" s="7"/>
      <c r="B3" s="7"/>
      <c r="C3" s="7"/>
      <c r="D3" s="7"/>
    </row>
    <row r="4" spans="1:25" ht="12" customHeight="1">
      <c r="A4" s="7"/>
      <c r="B4" s="8" t="s">
        <v>10</v>
      </c>
      <c r="C4" s="8"/>
      <c r="D4" s="8" t="s">
        <v>35</v>
      </c>
      <c r="H4" s="7"/>
    </row>
    <row r="5" spans="1:25" ht="12" customHeight="1" thickBot="1">
      <c r="A5" s="7"/>
      <c r="B5" s="7"/>
      <c r="C5" s="7"/>
      <c r="D5" s="7"/>
      <c r="E5" s="28"/>
      <c r="F5" s="24"/>
      <c r="G5" s="24"/>
      <c r="H5" s="7"/>
    </row>
    <row r="6" spans="1:25" ht="17.25" customHeight="1" thickBot="1">
      <c r="A6" s="9" t="s">
        <v>556</v>
      </c>
      <c r="B6" s="11" t="s">
        <v>1</v>
      </c>
      <c r="C6" s="120" t="s">
        <v>2</v>
      </c>
      <c r="D6" s="2" t="s">
        <v>3</v>
      </c>
      <c r="E6" s="2" t="s">
        <v>172</v>
      </c>
      <c r="F6" s="2" t="s">
        <v>16</v>
      </c>
      <c r="G6" s="121" t="s">
        <v>4</v>
      </c>
      <c r="H6" s="12" t="s">
        <v>8</v>
      </c>
      <c r="I6" s="29" t="s">
        <v>12</v>
      </c>
    </row>
    <row r="7" spans="1:25" ht="17.25" customHeight="1">
      <c r="A7" s="15">
        <v>1</v>
      </c>
      <c r="B7" s="4" t="s">
        <v>42</v>
      </c>
      <c r="C7" s="34" t="s">
        <v>275</v>
      </c>
      <c r="D7" s="27">
        <v>39950</v>
      </c>
      <c r="E7" s="26" t="s">
        <v>268</v>
      </c>
      <c r="F7" s="26" t="s">
        <v>466</v>
      </c>
      <c r="G7" s="26" t="s">
        <v>270</v>
      </c>
      <c r="H7" s="30">
        <v>25.49</v>
      </c>
      <c r="I7" s="31" t="str">
        <f t="shared" ref="I7:I38" si="0">IF(ISBLANK(H7),"",IF(H7&lt;=25.95,"KSM",IF(H7&lt;=27.35,"I A",IF(H7&lt;=29.24,"II A",IF(H7&lt;=31.74,"III A",IF(H7&lt;=33.74,"I JA",IF(H7&lt;=35.44,"II JA",IF(H7&lt;=36.74,"III JA"))))))))</f>
        <v>KSM</v>
      </c>
    </row>
    <row r="8" spans="1:25" ht="17.25" customHeight="1">
      <c r="A8" s="15">
        <v>2</v>
      </c>
      <c r="B8" s="4" t="s">
        <v>43</v>
      </c>
      <c r="C8" s="34" t="s">
        <v>503</v>
      </c>
      <c r="D8" s="27">
        <v>39959</v>
      </c>
      <c r="E8" s="26" t="s">
        <v>504</v>
      </c>
      <c r="F8" s="26" t="s">
        <v>505</v>
      </c>
      <c r="G8" s="26" t="s">
        <v>506</v>
      </c>
      <c r="H8" s="30">
        <v>26.33</v>
      </c>
      <c r="I8" s="31" t="str">
        <f t="shared" si="0"/>
        <v>I A</v>
      </c>
    </row>
    <row r="9" spans="1:25" ht="17.25" customHeight="1">
      <c r="A9" s="15">
        <v>3</v>
      </c>
      <c r="B9" s="4" t="s">
        <v>53</v>
      </c>
      <c r="C9" s="34" t="s">
        <v>221</v>
      </c>
      <c r="D9" s="27">
        <v>40105</v>
      </c>
      <c r="E9" s="26" t="s">
        <v>39</v>
      </c>
      <c r="F9" s="26" t="s">
        <v>40</v>
      </c>
      <c r="G9" s="26" t="s">
        <v>222</v>
      </c>
      <c r="H9" s="30">
        <v>27.05</v>
      </c>
      <c r="I9" s="31" t="str">
        <f t="shared" si="0"/>
        <v>I A</v>
      </c>
    </row>
    <row r="10" spans="1:25" ht="17.25" customHeight="1">
      <c r="A10" s="15">
        <v>4</v>
      </c>
      <c r="B10" s="4" t="s">
        <v>45</v>
      </c>
      <c r="C10" s="34" t="s">
        <v>251</v>
      </c>
      <c r="D10" s="27">
        <v>40466</v>
      </c>
      <c r="E10" s="26" t="s">
        <v>39</v>
      </c>
      <c r="F10" s="26" t="s">
        <v>40</v>
      </c>
      <c r="G10" s="26" t="s">
        <v>60</v>
      </c>
      <c r="H10" s="30">
        <v>27.55</v>
      </c>
      <c r="I10" s="31" t="str">
        <f t="shared" si="0"/>
        <v>II A</v>
      </c>
    </row>
    <row r="11" spans="1:25" ht="17.25" customHeight="1">
      <c r="A11" s="15">
        <v>5</v>
      </c>
      <c r="B11" s="4" t="s">
        <v>37</v>
      </c>
      <c r="C11" s="34" t="s">
        <v>38</v>
      </c>
      <c r="D11" s="27">
        <v>39923</v>
      </c>
      <c r="E11" s="26" t="s">
        <v>39</v>
      </c>
      <c r="F11" s="26" t="s">
        <v>40</v>
      </c>
      <c r="G11" s="26" t="s">
        <v>41</v>
      </c>
      <c r="H11" s="30">
        <v>27.74</v>
      </c>
      <c r="I11" s="31" t="str">
        <f t="shared" si="0"/>
        <v>II A</v>
      </c>
    </row>
    <row r="12" spans="1:25" ht="17.25" customHeight="1">
      <c r="A12" s="15">
        <v>6</v>
      </c>
      <c r="B12" s="4" t="s">
        <v>252</v>
      </c>
      <c r="C12" s="34" t="s">
        <v>274</v>
      </c>
      <c r="D12" s="27">
        <v>40022</v>
      </c>
      <c r="E12" s="26" t="s">
        <v>268</v>
      </c>
      <c r="F12" s="26" t="s">
        <v>269</v>
      </c>
      <c r="G12" s="26" t="s">
        <v>270</v>
      </c>
      <c r="H12" s="30">
        <v>28</v>
      </c>
      <c r="I12" s="31" t="str">
        <f t="shared" si="0"/>
        <v>II A</v>
      </c>
    </row>
    <row r="13" spans="1:25" ht="17.25" customHeight="1">
      <c r="A13" s="15">
        <v>7</v>
      </c>
      <c r="B13" s="4" t="s">
        <v>66</v>
      </c>
      <c r="C13" s="34" t="s">
        <v>196</v>
      </c>
      <c r="D13" s="27">
        <v>40422</v>
      </c>
      <c r="E13" s="26" t="s">
        <v>39</v>
      </c>
      <c r="F13" s="26" t="s">
        <v>40</v>
      </c>
      <c r="G13" s="113" t="s">
        <v>404</v>
      </c>
      <c r="H13" s="30">
        <v>28.05</v>
      </c>
      <c r="I13" s="31" t="str">
        <f t="shared" si="0"/>
        <v>II A</v>
      </c>
    </row>
    <row r="14" spans="1:25" ht="17.25" customHeight="1">
      <c r="A14" s="15">
        <v>8</v>
      </c>
      <c r="B14" s="4" t="s">
        <v>332</v>
      </c>
      <c r="C14" s="34" t="s">
        <v>400</v>
      </c>
      <c r="D14" s="27">
        <v>40184</v>
      </c>
      <c r="E14" s="26" t="s">
        <v>63</v>
      </c>
      <c r="F14" s="26" t="s">
        <v>374</v>
      </c>
      <c r="G14" s="26" t="s">
        <v>396</v>
      </c>
      <c r="H14" s="30">
        <v>28.13</v>
      </c>
      <c r="I14" s="31" t="str">
        <f t="shared" si="0"/>
        <v>II A</v>
      </c>
    </row>
    <row r="15" spans="1:25" ht="17.25" customHeight="1">
      <c r="A15" s="15">
        <v>9</v>
      </c>
      <c r="B15" s="4" t="s">
        <v>515</v>
      </c>
      <c r="C15" s="34" t="s">
        <v>516</v>
      </c>
      <c r="D15" s="27">
        <v>40274</v>
      </c>
      <c r="E15" s="26" t="s">
        <v>513</v>
      </c>
      <c r="F15" s="26" t="s">
        <v>231</v>
      </c>
      <c r="G15" s="26" t="s">
        <v>514</v>
      </c>
      <c r="H15" s="30">
        <v>28.26</v>
      </c>
      <c r="I15" s="31" t="str">
        <f t="shared" si="0"/>
        <v>II A</v>
      </c>
    </row>
    <row r="16" spans="1:25" ht="17.25" customHeight="1">
      <c r="A16" s="15">
        <v>9</v>
      </c>
      <c r="B16" s="4" t="s">
        <v>42</v>
      </c>
      <c r="C16" s="34" t="s">
        <v>256</v>
      </c>
      <c r="D16" s="27">
        <v>40416</v>
      </c>
      <c r="E16" s="26" t="s">
        <v>39</v>
      </c>
      <c r="F16" s="26" t="s">
        <v>40</v>
      </c>
      <c r="G16" s="26" t="s">
        <v>60</v>
      </c>
      <c r="H16" s="30">
        <v>28.26</v>
      </c>
      <c r="I16" s="31" t="str">
        <f t="shared" si="0"/>
        <v>II A</v>
      </c>
    </row>
    <row r="17" spans="1:9" ht="17.25" customHeight="1">
      <c r="A17" s="15">
        <v>11</v>
      </c>
      <c r="B17" s="4" t="s">
        <v>225</v>
      </c>
      <c r="C17" s="34" t="s">
        <v>257</v>
      </c>
      <c r="D17" s="27">
        <v>40101</v>
      </c>
      <c r="E17" s="26" t="s">
        <v>39</v>
      </c>
      <c r="F17" s="26" t="s">
        <v>40</v>
      </c>
      <c r="G17" s="26" t="s">
        <v>119</v>
      </c>
      <c r="H17" s="30">
        <v>28.48</v>
      </c>
      <c r="I17" s="31" t="str">
        <f t="shared" si="0"/>
        <v>II A</v>
      </c>
    </row>
    <row r="18" spans="1:9" ht="17.25" customHeight="1">
      <c r="A18" s="15">
        <v>12</v>
      </c>
      <c r="B18" s="4" t="s">
        <v>157</v>
      </c>
      <c r="C18" s="34" t="s">
        <v>456</v>
      </c>
      <c r="D18" s="27">
        <v>40496</v>
      </c>
      <c r="E18" s="26" t="s">
        <v>268</v>
      </c>
      <c r="F18" s="26" t="s">
        <v>445</v>
      </c>
      <c r="G18" s="26" t="s">
        <v>452</v>
      </c>
      <c r="H18" s="30">
        <v>28.72</v>
      </c>
      <c r="I18" s="31" t="str">
        <f t="shared" si="0"/>
        <v>II A</v>
      </c>
    </row>
    <row r="19" spans="1:9" ht="17.25" customHeight="1">
      <c r="A19" s="15">
        <v>13</v>
      </c>
      <c r="B19" s="4" t="s">
        <v>42</v>
      </c>
      <c r="C19" s="34" t="s">
        <v>409</v>
      </c>
      <c r="D19" s="27">
        <v>39837</v>
      </c>
      <c r="E19" s="26" t="s">
        <v>39</v>
      </c>
      <c r="F19" s="26" t="s">
        <v>40</v>
      </c>
      <c r="G19" s="113" t="s">
        <v>404</v>
      </c>
      <c r="H19" s="30">
        <v>28.77</v>
      </c>
      <c r="I19" s="31" t="str">
        <f t="shared" si="0"/>
        <v>II A</v>
      </c>
    </row>
    <row r="20" spans="1:9" ht="17.25" customHeight="1">
      <c r="A20" s="15">
        <v>14</v>
      </c>
      <c r="B20" s="4" t="s">
        <v>59</v>
      </c>
      <c r="C20" s="34" t="s">
        <v>342</v>
      </c>
      <c r="D20" s="27">
        <v>40389</v>
      </c>
      <c r="E20" s="26" t="s">
        <v>39</v>
      </c>
      <c r="F20" s="26" t="s">
        <v>40</v>
      </c>
      <c r="G20" s="26" t="s">
        <v>41</v>
      </c>
      <c r="H20" s="30">
        <v>28.87</v>
      </c>
      <c r="I20" s="31" t="str">
        <f t="shared" si="0"/>
        <v>II A</v>
      </c>
    </row>
    <row r="21" spans="1:9" ht="17.25" customHeight="1">
      <c r="A21" s="15">
        <v>15</v>
      </c>
      <c r="B21" s="4" t="s">
        <v>278</v>
      </c>
      <c r="C21" s="34" t="s">
        <v>279</v>
      </c>
      <c r="D21" s="27">
        <v>39924</v>
      </c>
      <c r="E21" s="26" t="s">
        <v>268</v>
      </c>
      <c r="F21" s="26" t="s">
        <v>466</v>
      </c>
      <c r="G21" s="125" t="s">
        <v>468</v>
      </c>
      <c r="H21" s="30">
        <v>28.93</v>
      </c>
      <c r="I21" s="31" t="str">
        <f t="shared" si="0"/>
        <v>II A</v>
      </c>
    </row>
    <row r="22" spans="1:9" ht="17.25" customHeight="1">
      <c r="A22" s="15">
        <v>16</v>
      </c>
      <c r="B22" s="4" t="s">
        <v>286</v>
      </c>
      <c r="C22" s="34" t="s">
        <v>421</v>
      </c>
      <c r="D22" s="27">
        <v>40472</v>
      </c>
      <c r="E22" s="26" t="s">
        <v>80</v>
      </c>
      <c r="F22" s="26" t="s">
        <v>200</v>
      </c>
      <c r="G22" s="26" t="s">
        <v>359</v>
      </c>
      <c r="H22" s="30">
        <v>28.95</v>
      </c>
      <c r="I22" s="31" t="str">
        <f t="shared" si="0"/>
        <v>II A</v>
      </c>
    </row>
    <row r="23" spans="1:9" ht="17.25" customHeight="1">
      <c r="A23" s="15">
        <v>17</v>
      </c>
      <c r="B23" s="4" t="s">
        <v>43</v>
      </c>
      <c r="C23" s="34" t="s">
        <v>44</v>
      </c>
      <c r="D23" s="27">
        <v>40219</v>
      </c>
      <c r="E23" s="26" t="s">
        <v>39</v>
      </c>
      <c r="F23" s="26" t="s">
        <v>40</v>
      </c>
      <c r="G23" s="26" t="s">
        <v>41</v>
      </c>
      <c r="H23" s="30">
        <v>29.16</v>
      </c>
      <c r="I23" s="31" t="str">
        <f t="shared" si="0"/>
        <v>II A</v>
      </c>
    </row>
    <row r="24" spans="1:9" ht="17.25" customHeight="1">
      <c r="A24" s="15">
        <v>18</v>
      </c>
      <c r="B24" s="4" t="s">
        <v>118</v>
      </c>
      <c r="C24" s="34" t="s">
        <v>292</v>
      </c>
      <c r="D24" s="27">
        <v>40303</v>
      </c>
      <c r="E24" s="26" t="s">
        <v>39</v>
      </c>
      <c r="F24" s="26" t="s">
        <v>40</v>
      </c>
      <c r="G24" s="26" t="s">
        <v>56</v>
      </c>
      <c r="H24" s="30">
        <v>29.31</v>
      </c>
      <c r="I24" s="31" t="str">
        <f t="shared" si="0"/>
        <v>III A</v>
      </c>
    </row>
    <row r="25" spans="1:9" ht="17.25" customHeight="1">
      <c r="A25" s="15">
        <v>19</v>
      </c>
      <c r="B25" s="4" t="s">
        <v>133</v>
      </c>
      <c r="C25" s="34" t="s">
        <v>244</v>
      </c>
      <c r="D25" s="27">
        <v>39956</v>
      </c>
      <c r="E25" s="26" t="s">
        <v>73</v>
      </c>
      <c r="F25" s="26" t="s">
        <v>74</v>
      </c>
      <c r="G25" s="26" t="s">
        <v>75</v>
      </c>
      <c r="H25" s="30">
        <v>29.45</v>
      </c>
      <c r="I25" s="31" t="str">
        <f t="shared" si="0"/>
        <v>III A</v>
      </c>
    </row>
    <row r="26" spans="1:9" ht="17.25" customHeight="1">
      <c r="A26" s="15">
        <v>20</v>
      </c>
      <c r="B26" s="4" t="s">
        <v>59</v>
      </c>
      <c r="C26" s="34" t="s">
        <v>224</v>
      </c>
      <c r="D26" s="27">
        <v>40010</v>
      </c>
      <c r="E26" s="26" t="s">
        <v>39</v>
      </c>
      <c r="F26" s="26" t="s">
        <v>40</v>
      </c>
      <c r="G26" s="26" t="s">
        <v>222</v>
      </c>
      <c r="H26" s="30">
        <v>29.68</v>
      </c>
      <c r="I26" s="31" t="str">
        <f t="shared" si="0"/>
        <v>III A</v>
      </c>
    </row>
    <row r="27" spans="1:9" ht="17.25" customHeight="1">
      <c r="A27" s="15">
        <v>21</v>
      </c>
      <c r="B27" s="4" t="s">
        <v>118</v>
      </c>
      <c r="C27" s="34" t="s">
        <v>197</v>
      </c>
      <c r="D27" s="27">
        <v>40419</v>
      </c>
      <c r="E27" s="26" t="s">
        <v>39</v>
      </c>
      <c r="F27" s="26" t="s">
        <v>40</v>
      </c>
      <c r="G27" s="26" t="s">
        <v>195</v>
      </c>
      <c r="H27" s="30">
        <v>29.91</v>
      </c>
      <c r="I27" s="31" t="str">
        <f t="shared" si="0"/>
        <v>III A</v>
      </c>
    </row>
    <row r="28" spans="1:9" ht="17.25" customHeight="1">
      <c r="A28" s="15">
        <v>22</v>
      </c>
      <c r="B28" s="4" t="s">
        <v>208</v>
      </c>
      <c r="C28" s="34" t="s">
        <v>209</v>
      </c>
      <c r="D28" s="27">
        <v>40279</v>
      </c>
      <c r="E28" s="26" t="s">
        <v>39</v>
      </c>
      <c r="F28" s="26" t="s">
        <v>40</v>
      </c>
      <c r="G28" s="26" t="s">
        <v>41</v>
      </c>
      <c r="H28" s="30">
        <v>29.97</v>
      </c>
      <c r="I28" s="31" t="str">
        <f t="shared" si="0"/>
        <v>III A</v>
      </c>
    </row>
    <row r="29" spans="1:9" ht="17.25" customHeight="1">
      <c r="A29" s="15">
        <v>23</v>
      </c>
      <c r="B29" s="4" t="s">
        <v>192</v>
      </c>
      <c r="C29" s="34" t="s">
        <v>395</v>
      </c>
      <c r="D29" s="27">
        <v>40358</v>
      </c>
      <c r="E29" s="26" t="s">
        <v>63</v>
      </c>
      <c r="F29" s="26" t="s">
        <v>374</v>
      </c>
      <c r="G29" s="26" t="s">
        <v>396</v>
      </c>
      <c r="H29" s="30">
        <v>29.98</v>
      </c>
      <c r="I29" s="31" t="str">
        <f t="shared" si="0"/>
        <v>III A</v>
      </c>
    </row>
    <row r="30" spans="1:9" ht="17.25" customHeight="1">
      <c r="A30" s="15">
        <v>23</v>
      </c>
      <c r="B30" s="4" t="s">
        <v>45</v>
      </c>
      <c r="C30" s="34" t="s">
        <v>147</v>
      </c>
      <c r="D30" s="27">
        <v>40077</v>
      </c>
      <c r="E30" s="26" t="s">
        <v>39</v>
      </c>
      <c r="F30" s="26" t="s">
        <v>40</v>
      </c>
      <c r="G30" s="26" t="s">
        <v>84</v>
      </c>
      <c r="H30" s="30">
        <v>29.98</v>
      </c>
      <c r="I30" s="31" t="str">
        <f t="shared" si="0"/>
        <v>III A</v>
      </c>
    </row>
    <row r="31" spans="1:9" ht="17.25" customHeight="1">
      <c r="A31" s="15">
        <v>25</v>
      </c>
      <c r="B31" s="4" t="s">
        <v>51</v>
      </c>
      <c r="C31" s="34" t="s">
        <v>406</v>
      </c>
      <c r="D31" s="27">
        <v>40885</v>
      </c>
      <c r="E31" s="26" t="s">
        <v>39</v>
      </c>
      <c r="F31" s="26" t="s">
        <v>40</v>
      </c>
      <c r="G31" s="26" t="s">
        <v>195</v>
      </c>
      <c r="H31" s="30">
        <v>29.99</v>
      </c>
      <c r="I31" s="31" t="str">
        <f t="shared" si="0"/>
        <v>III A</v>
      </c>
    </row>
    <row r="32" spans="1:9" ht="17.25" customHeight="1">
      <c r="A32" s="15">
        <v>26</v>
      </c>
      <c r="B32" s="4" t="s">
        <v>61</v>
      </c>
      <c r="C32" s="34" t="s">
        <v>115</v>
      </c>
      <c r="D32" s="27">
        <v>40297</v>
      </c>
      <c r="E32" s="26" t="s">
        <v>73</v>
      </c>
      <c r="F32" s="26" t="s">
        <v>74</v>
      </c>
      <c r="G32" s="26" t="s">
        <v>75</v>
      </c>
      <c r="H32" s="30">
        <v>30.06</v>
      </c>
      <c r="I32" s="31" t="str">
        <f t="shared" si="0"/>
        <v>III A</v>
      </c>
    </row>
    <row r="33" spans="1:9" ht="17.25" customHeight="1">
      <c r="A33" s="15">
        <v>27</v>
      </c>
      <c r="B33" s="4" t="s">
        <v>65</v>
      </c>
      <c r="C33" s="34" t="s">
        <v>501</v>
      </c>
      <c r="D33" s="27">
        <v>40291</v>
      </c>
      <c r="E33" s="26" t="s">
        <v>39</v>
      </c>
      <c r="F33" s="26" t="s">
        <v>40</v>
      </c>
      <c r="G33" s="26" t="s">
        <v>70</v>
      </c>
      <c r="H33" s="30">
        <v>30.36</v>
      </c>
      <c r="I33" s="31" t="str">
        <f t="shared" si="0"/>
        <v>III A</v>
      </c>
    </row>
    <row r="34" spans="1:9" ht="17.25" customHeight="1">
      <c r="A34" s="15">
        <v>28</v>
      </c>
      <c r="B34" s="4" t="s">
        <v>71</v>
      </c>
      <c r="C34" s="34" t="s">
        <v>122</v>
      </c>
      <c r="D34" s="27">
        <v>39832</v>
      </c>
      <c r="E34" s="26" t="s">
        <v>39</v>
      </c>
      <c r="F34" s="26" t="s">
        <v>40</v>
      </c>
      <c r="G34" s="26" t="s">
        <v>173</v>
      </c>
      <c r="H34" s="30">
        <v>30.43</v>
      </c>
      <c r="I34" s="31" t="str">
        <f t="shared" si="0"/>
        <v>III A</v>
      </c>
    </row>
    <row r="35" spans="1:9" ht="17.25" customHeight="1">
      <c r="A35" s="15">
        <v>29</v>
      </c>
      <c r="B35" s="4" t="s">
        <v>133</v>
      </c>
      <c r="C35" s="34" t="s">
        <v>223</v>
      </c>
      <c r="D35" s="27">
        <v>40154</v>
      </c>
      <c r="E35" s="26" t="s">
        <v>39</v>
      </c>
      <c r="F35" s="26" t="s">
        <v>40</v>
      </c>
      <c r="G35" s="26" t="s">
        <v>222</v>
      </c>
      <c r="H35" s="30">
        <v>30.73</v>
      </c>
      <c r="I35" s="31" t="str">
        <f t="shared" si="0"/>
        <v>III A</v>
      </c>
    </row>
    <row r="36" spans="1:9" ht="17.25" customHeight="1">
      <c r="A36" s="15">
        <v>30</v>
      </c>
      <c r="B36" s="4" t="s">
        <v>362</v>
      </c>
      <c r="C36" s="34" t="s">
        <v>411</v>
      </c>
      <c r="D36" s="27">
        <v>40209</v>
      </c>
      <c r="E36" s="26" t="s">
        <v>39</v>
      </c>
      <c r="F36" s="26" t="s">
        <v>40</v>
      </c>
      <c r="G36" s="26" t="s">
        <v>195</v>
      </c>
      <c r="H36" s="30">
        <v>30.82</v>
      </c>
      <c r="I36" s="31" t="str">
        <f t="shared" si="0"/>
        <v>III A</v>
      </c>
    </row>
    <row r="37" spans="1:9" ht="17.25" customHeight="1">
      <c r="A37" s="15">
        <v>31</v>
      </c>
      <c r="B37" s="4" t="s">
        <v>133</v>
      </c>
      <c r="C37" s="34" t="s">
        <v>437</v>
      </c>
      <c r="D37" s="27">
        <v>40408</v>
      </c>
      <c r="E37" s="26" t="s">
        <v>39</v>
      </c>
      <c r="F37" s="26" t="s">
        <v>40</v>
      </c>
      <c r="G37" s="26" t="s">
        <v>56</v>
      </c>
      <c r="H37" s="30">
        <v>30.86</v>
      </c>
      <c r="I37" s="31" t="str">
        <f t="shared" si="0"/>
        <v>III A</v>
      </c>
    </row>
    <row r="38" spans="1:9" ht="17.25" customHeight="1">
      <c r="A38" s="15">
        <v>32</v>
      </c>
      <c r="B38" s="4" t="s">
        <v>174</v>
      </c>
      <c r="C38" s="34" t="s">
        <v>175</v>
      </c>
      <c r="D38" s="27">
        <v>39931</v>
      </c>
      <c r="E38" s="26" t="s">
        <v>39</v>
      </c>
      <c r="F38" s="26" t="s">
        <v>40</v>
      </c>
      <c r="G38" s="26" t="s">
        <v>173</v>
      </c>
      <c r="H38" s="30">
        <v>30.9</v>
      </c>
      <c r="I38" s="31" t="str">
        <f t="shared" si="0"/>
        <v>III A</v>
      </c>
    </row>
    <row r="39" spans="1:9" ht="17.25" customHeight="1">
      <c r="A39" s="15">
        <v>33</v>
      </c>
      <c r="B39" s="4" t="s">
        <v>82</v>
      </c>
      <c r="C39" s="34" t="s">
        <v>347</v>
      </c>
      <c r="D39" s="27">
        <v>40844</v>
      </c>
      <c r="E39" s="26" t="s">
        <v>80</v>
      </c>
      <c r="F39" s="26" t="s">
        <v>200</v>
      </c>
      <c r="G39" s="26" t="s">
        <v>201</v>
      </c>
      <c r="H39" s="30">
        <v>30.99</v>
      </c>
      <c r="I39" s="31" t="str">
        <f t="shared" ref="I39:I56" si="1">IF(ISBLANK(H39),"",IF(H39&lt;=25.95,"KSM",IF(H39&lt;=27.35,"I A",IF(H39&lt;=29.24,"II A",IF(H39&lt;=31.74,"III A",IF(H39&lt;=33.74,"I JA",IF(H39&lt;=35.44,"II JA",IF(H39&lt;=36.74,"III JA"))))))))</f>
        <v>III A</v>
      </c>
    </row>
    <row r="40" spans="1:9" ht="17.25" customHeight="1">
      <c r="A40" s="15">
        <v>34</v>
      </c>
      <c r="B40" s="4" t="s">
        <v>116</v>
      </c>
      <c r="C40" s="34" t="s">
        <v>49</v>
      </c>
      <c r="D40" s="27">
        <v>40228</v>
      </c>
      <c r="E40" s="26" t="s">
        <v>73</v>
      </c>
      <c r="F40" s="26" t="s">
        <v>74</v>
      </c>
      <c r="G40" s="26" t="s">
        <v>75</v>
      </c>
      <c r="H40" s="30">
        <v>31.12</v>
      </c>
      <c r="I40" s="31" t="str">
        <f t="shared" si="1"/>
        <v>III A</v>
      </c>
    </row>
    <row r="41" spans="1:9" ht="17.25" customHeight="1">
      <c r="A41" s="15">
        <v>35</v>
      </c>
      <c r="B41" s="4" t="s">
        <v>120</v>
      </c>
      <c r="C41" s="34" t="s">
        <v>194</v>
      </c>
      <c r="D41" s="27">
        <v>39955</v>
      </c>
      <c r="E41" s="26" t="s">
        <v>39</v>
      </c>
      <c r="F41" s="26" t="s">
        <v>40</v>
      </c>
      <c r="G41" s="26" t="s">
        <v>47</v>
      </c>
      <c r="H41" s="30">
        <v>31.21</v>
      </c>
      <c r="I41" s="31" t="str">
        <f t="shared" si="1"/>
        <v>III A</v>
      </c>
    </row>
    <row r="42" spans="1:9" ht="17.25" customHeight="1">
      <c r="A42" s="15">
        <v>36</v>
      </c>
      <c r="B42" s="4" t="s">
        <v>65</v>
      </c>
      <c r="C42" s="34" t="s">
        <v>212</v>
      </c>
      <c r="D42" s="27">
        <v>40235</v>
      </c>
      <c r="E42" s="26" t="s">
        <v>39</v>
      </c>
      <c r="F42" s="26" t="s">
        <v>40</v>
      </c>
      <c r="G42" s="26" t="s">
        <v>41</v>
      </c>
      <c r="H42" s="30">
        <v>31.44</v>
      </c>
      <c r="I42" s="31" t="str">
        <f t="shared" si="1"/>
        <v>III A</v>
      </c>
    </row>
    <row r="43" spans="1:9" ht="17.25" customHeight="1">
      <c r="A43" s="15">
        <v>37</v>
      </c>
      <c r="B43" s="4" t="s">
        <v>176</v>
      </c>
      <c r="C43" s="34" t="s">
        <v>177</v>
      </c>
      <c r="D43" s="27">
        <v>40284</v>
      </c>
      <c r="E43" s="26" t="s">
        <v>39</v>
      </c>
      <c r="F43" s="26" t="s">
        <v>40</v>
      </c>
      <c r="G43" s="26" t="s">
        <v>173</v>
      </c>
      <c r="H43" s="30">
        <v>31.65</v>
      </c>
      <c r="I43" s="31" t="str">
        <f t="shared" si="1"/>
        <v>III A</v>
      </c>
    </row>
    <row r="44" spans="1:9" ht="17.25" customHeight="1">
      <c r="A44" s="15">
        <v>38</v>
      </c>
      <c r="B44" s="4" t="s">
        <v>85</v>
      </c>
      <c r="C44" s="34" t="s">
        <v>399</v>
      </c>
      <c r="D44" s="27">
        <v>40407</v>
      </c>
      <c r="E44" s="26" t="s">
        <v>63</v>
      </c>
      <c r="F44" s="26" t="s">
        <v>374</v>
      </c>
      <c r="G44" s="26" t="s">
        <v>396</v>
      </c>
      <c r="H44" s="30">
        <v>31.92</v>
      </c>
      <c r="I44" s="31" t="str">
        <f t="shared" si="1"/>
        <v>I JA</v>
      </c>
    </row>
    <row r="45" spans="1:9" ht="17.25" customHeight="1">
      <c r="A45" s="15">
        <v>39</v>
      </c>
      <c r="B45" s="4" t="s">
        <v>42</v>
      </c>
      <c r="C45" s="34" t="s">
        <v>418</v>
      </c>
      <c r="D45" s="27">
        <v>40262</v>
      </c>
      <c r="E45" s="26" t="s">
        <v>39</v>
      </c>
      <c r="F45" s="26" t="s">
        <v>40</v>
      </c>
      <c r="G45" s="26" t="s">
        <v>96</v>
      </c>
      <c r="H45" s="30">
        <v>32.020000000000003</v>
      </c>
      <c r="I45" s="31" t="str">
        <f t="shared" si="1"/>
        <v>I JA</v>
      </c>
    </row>
    <row r="46" spans="1:9" ht="17.25" customHeight="1">
      <c r="A46" s="15">
        <v>40</v>
      </c>
      <c r="B46" s="4" t="s">
        <v>72</v>
      </c>
      <c r="C46" s="34" t="s">
        <v>453</v>
      </c>
      <c r="D46" s="27">
        <v>40473</v>
      </c>
      <c r="E46" s="26" t="s">
        <v>73</v>
      </c>
      <c r="F46" s="26" t="s">
        <v>74</v>
      </c>
      <c r="G46" s="26" t="s">
        <v>75</v>
      </c>
      <c r="H46" s="30">
        <v>32.24</v>
      </c>
      <c r="I46" s="31" t="str">
        <f t="shared" si="1"/>
        <v>I JA</v>
      </c>
    </row>
    <row r="47" spans="1:9" ht="17.25" customHeight="1">
      <c r="A47" s="15">
        <v>41</v>
      </c>
      <c r="B47" s="4" t="s">
        <v>57</v>
      </c>
      <c r="C47" s="34" t="s">
        <v>89</v>
      </c>
      <c r="D47" s="27">
        <v>40174</v>
      </c>
      <c r="E47" s="26" t="s">
        <v>39</v>
      </c>
      <c r="F47" s="26" t="s">
        <v>40</v>
      </c>
      <c r="G47" s="26" t="s">
        <v>84</v>
      </c>
      <c r="H47" s="30">
        <v>32.4</v>
      </c>
      <c r="I47" s="31" t="str">
        <f t="shared" si="1"/>
        <v>I JA</v>
      </c>
    </row>
    <row r="48" spans="1:9" ht="17.25" customHeight="1">
      <c r="A48" s="15">
        <v>42</v>
      </c>
      <c r="B48" s="4" t="s">
        <v>65</v>
      </c>
      <c r="C48" s="34" t="s">
        <v>306</v>
      </c>
      <c r="D48" s="27">
        <v>40385</v>
      </c>
      <c r="E48" s="26" t="s">
        <v>39</v>
      </c>
      <c r="F48" s="26" t="s">
        <v>40</v>
      </c>
      <c r="G48" s="26" t="s">
        <v>84</v>
      </c>
      <c r="H48" s="30">
        <v>32.409999999999997</v>
      </c>
      <c r="I48" s="31" t="str">
        <f t="shared" si="1"/>
        <v>I JA</v>
      </c>
    </row>
    <row r="49" spans="1:9" ht="17.25" customHeight="1">
      <c r="A49" s="15">
        <v>43</v>
      </c>
      <c r="B49" s="4" t="s">
        <v>120</v>
      </c>
      <c r="C49" s="34" t="s">
        <v>184</v>
      </c>
      <c r="D49" s="27">
        <v>40041</v>
      </c>
      <c r="E49" s="26" t="s">
        <v>39</v>
      </c>
      <c r="F49" s="26" t="s">
        <v>40</v>
      </c>
      <c r="G49" s="26" t="s">
        <v>78</v>
      </c>
      <c r="H49" s="30">
        <v>32.47</v>
      </c>
      <c r="I49" s="31" t="str">
        <f t="shared" si="1"/>
        <v>I JA</v>
      </c>
    </row>
    <row r="50" spans="1:9" ht="17.25" customHeight="1">
      <c r="A50" s="15">
        <v>44</v>
      </c>
      <c r="B50" s="4" t="s">
        <v>82</v>
      </c>
      <c r="C50" s="34" t="s">
        <v>83</v>
      </c>
      <c r="D50" s="27">
        <v>40254</v>
      </c>
      <c r="E50" s="26" t="s">
        <v>39</v>
      </c>
      <c r="F50" s="26" t="s">
        <v>40</v>
      </c>
      <c r="G50" s="26" t="s">
        <v>84</v>
      </c>
      <c r="H50" s="30">
        <v>32.619999999999997</v>
      </c>
      <c r="I50" s="31" t="str">
        <f t="shared" si="1"/>
        <v>I JA</v>
      </c>
    </row>
    <row r="51" spans="1:9" ht="17.25" customHeight="1">
      <c r="A51" s="15">
        <v>45</v>
      </c>
      <c r="B51" s="4" t="s">
        <v>58</v>
      </c>
      <c r="C51" s="34" t="s">
        <v>182</v>
      </c>
      <c r="D51" s="27">
        <v>40385</v>
      </c>
      <c r="E51" s="26" t="s">
        <v>39</v>
      </c>
      <c r="F51" s="26" t="s">
        <v>40</v>
      </c>
      <c r="G51" s="26" t="s">
        <v>173</v>
      </c>
      <c r="H51" s="30">
        <v>32.72</v>
      </c>
      <c r="I51" s="31" t="str">
        <f t="shared" si="1"/>
        <v>I JA</v>
      </c>
    </row>
    <row r="52" spans="1:9" ht="17.25" customHeight="1">
      <c r="A52" s="15">
        <v>46</v>
      </c>
      <c r="B52" s="4" t="s">
        <v>118</v>
      </c>
      <c r="C52" s="34" t="s">
        <v>450</v>
      </c>
      <c r="D52" s="27">
        <v>40385</v>
      </c>
      <c r="E52" s="26" t="s">
        <v>73</v>
      </c>
      <c r="F52" s="26" t="s">
        <v>74</v>
      </c>
      <c r="G52" s="26" t="s">
        <v>75</v>
      </c>
      <c r="H52" s="30">
        <v>33.630000000000003</v>
      </c>
      <c r="I52" s="31" t="str">
        <f t="shared" si="1"/>
        <v>I JA</v>
      </c>
    </row>
    <row r="53" spans="1:9" ht="17.25" customHeight="1">
      <c r="A53" s="15">
        <v>47</v>
      </c>
      <c r="B53" s="4" t="s">
        <v>87</v>
      </c>
      <c r="C53" s="34" t="s">
        <v>88</v>
      </c>
      <c r="D53" s="27">
        <v>40496</v>
      </c>
      <c r="E53" s="26" t="s">
        <v>39</v>
      </c>
      <c r="F53" s="26" t="s">
        <v>40</v>
      </c>
      <c r="G53" s="26" t="s">
        <v>84</v>
      </c>
      <c r="H53" s="30">
        <v>33.89</v>
      </c>
      <c r="I53" s="31" t="str">
        <f t="shared" si="1"/>
        <v>II JA</v>
      </c>
    </row>
    <row r="54" spans="1:9" ht="17.25" customHeight="1">
      <c r="A54" s="15">
        <v>48</v>
      </c>
      <c r="B54" s="4" t="s">
        <v>313</v>
      </c>
      <c r="C54" s="34" t="s">
        <v>314</v>
      </c>
      <c r="D54" s="27">
        <v>40337</v>
      </c>
      <c r="E54" s="26" t="s">
        <v>39</v>
      </c>
      <c r="F54" s="26" t="s">
        <v>40</v>
      </c>
      <c r="G54" s="26" t="s">
        <v>84</v>
      </c>
      <c r="H54" s="30">
        <v>34</v>
      </c>
      <c r="I54" s="31" t="str">
        <f t="shared" si="1"/>
        <v>II JA</v>
      </c>
    </row>
    <row r="55" spans="1:9" ht="17.25" customHeight="1">
      <c r="A55" s="15">
        <v>49</v>
      </c>
      <c r="B55" s="4" t="s">
        <v>225</v>
      </c>
      <c r="C55" s="34" t="s">
        <v>52</v>
      </c>
      <c r="D55" s="27">
        <v>40674</v>
      </c>
      <c r="E55" s="26" t="s">
        <v>39</v>
      </c>
      <c r="F55" s="26" t="s">
        <v>40</v>
      </c>
      <c r="G55" s="26" t="s">
        <v>222</v>
      </c>
      <c r="H55" s="30">
        <v>34.03</v>
      </c>
      <c r="I55" s="31" t="str">
        <f t="shared" si="1"/>
        <v>II JA</v>
      </c>
    </row>
    <row r="56" spans="1:9" ht="17.25" customHeight="1">
      <c r="A56" s="15">
        <v>50</v>
      </c>
      <c r="B56" s="4" t="s">
        <v>332</v>
      </c>
      <c r="C56" s="34" t="s">
        <v>334</v>
      </c>
      <c r="D56" s="27">
        <v>40656</v>
      </c>
      <c r="E56" s="26" t="s">
        <v>73</v>
      </c>
      <c r="F56" s="26" t="s">
        <v>74</v>
      </c>
      <c r="G56" s="26" t="s">
        <v>75</v>
      </c>
      <c r="H56" s="30">
        <v>34.97</v>
      </c>
      <c r="I56" s="31" t="str">
        <f t="shared" si="1"/>
        <v>II JA</v>
      </c>
    </row>
    <row r="57" spans="1:9" ht="17.25" customHeight="1">
      <c r="A57" s="15"/>
      <c r="B57" s="4" t="s">
        <v>48</v>
      </c>
      <c r="C57" s="34" t="s">
        <v>236</v>
      </c>
      <c r="D57" s="27">
        <v>40470</v>
      </c>
      <c r="E57" s="26" t="s">
        <v>63</v>
      </c>
      <c r="F57" s="26" t="s">
        <v>379</v>
      </c>
      <c r="G57" s="26" t="s">
        <v>67</v>
      </c>
      <c r="H57" s="30" t="s">
        <v>546</v>
      </c>
      <c r="I57" s="31"/>
    </row>
    <row r="58" spans="1:9" ht="12" customHeight="1"/>
    <row r="59" spans="1:9" ht="12" customHeight="1"/>
    <row r="60" spans="1:9" ht="12" customHeight="1"/>
    <row r="61" spans="1:9" ht="12" customHeight="1"/>
    <row r="62" spans="1:9" ht="12" customHeight="1"/>
    <row r="63" spans="1:9" ht="12" customHeight="1"/>
    <row r="64" spans="1:9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</sheetData>
  <sortState xmlns:xlrd2="http://schemas.microsoft.com/office/spreadsheetml/2017/richdata2" ref="A7:Y68">
    <sortCondition ref="H7:H68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Z866"/>
  <sheetViews>
    <sheetView zoomScale="140" zoomScaleNormal="140" workbookViewId="0">
      <selection activeCell="A2" sqref="A2:XFD2"/>
    </sheetView>
  </sheetViews>
  <sheetFormatPr defaultColWidth="14.44140625" defaultRowHeight="15" customHeight="1"/>
  <cols>
    <col min="1" max="1" width="6.109375" customWidth="1"/>
    <col min="2" max="2" width="9.109375" bestFit="1" customWidth="1"/>
    <col min="3" max="3" width="13.109375" bestFit="1" customWidth="1"/>
    <col min="4" max="4" width="10.33203125" customWidth="1"/>
    <col min="5" max="5" width="11.109375" bestFit="1" customWidth="1"/>
    <col min="6" max="6" width="12.109375" customWidth="1"/>
    <col min="7" max="7" width="14.77734375" bestFit="1" customWidth="1"/>
    <col min="8" max="8" width="7.5546875" customWidth="1"/>
    <col min="9" max="9" width="6.109375" customWidth="1"/>
    <col min="10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</row>
    <row r="4" spans="1:26" ht="12" customHeight="1">
      <c r="A4" s="7"/>
      <c r="B4" s="8" t="s">
        <v>17</v>
      </c>
      <c r="C4" s="8"/>
      <c r="D4" s="8" t="s">
        <v>34</v>
      </c>
      <c r="H4" s="7"/>
    </row>
    <row r="5" spans="1:26" ht="17.25" customHeight="1">
      <c r="A5" s="7"/>
      <c r="B5" s="7"/>
      <c r="C5" s="7"/>
      <c r="D5" s="7"/>
      <c r="E5" s="28">
        <v>1</v>
      </c>
      <c r="F5" s="24" t="s">
        <v>6</v>
      </c>
      <c r="G5" s="24"/>
      <c r="H5" s="7"/>
    </row>
    <row r="6" spans="1:26" ht="17.25" customHeight="1" thickBot="1">
      <c r="A6" s="9" t="s">
        <v>7</v>
      </c>
      <c r="B6" s="11" t="s">
        <v>1</v>
      </c>
      <c r="C6" s="120" t="s">
        <v>2</v>
      </c>
      <c r="D6" s="2" t="s">
        <v>3</v>
      </c>
      <c r="E6" s="2" t="s">
        <v>172</v>
      </c>
      <c r="F6" s="2" t="s">
        <v>16</v>
      </c>
      <c r="G6" s="121" t="s">
        <v>4</v>
      </c>
      <c r="H6" s="12" t="s">
        <v>8</v>
      </c>
      <c r="I6" s="29" t="s">
        <v>12</v>
      </c>
    </row>
    <row r="7" spans="1:26" ht="17.25" customHeight="1">
      <c r="A7" s="15" t="s">
        <v>11</v>
      </c>
      <c r="B7" s="4"/>
      <c r="C7" s="34"/>
      <c r="D7" s="27"/>
      <c r="E7" s="26"/>
      <c r="F7" s="26"/>
      <c r="G7" s="26"/>
      <c r="H7" s="30"/>
      <c r="I7" s="31" t="str">
        <f t="shared" ref="I7:I11" si="0">IF(ISBLANK(H7),"",IF(H7&lt;=22.75,"KSM",IF(H7&lt;=23.7,"I A",IF(H7&lt;=25.24,"II A",IF(H7&lt;=28.04,"III A",IF(H7&lt;=31.14,"I JA",IF(H7&lt;=33.24,"II JA",IF(H7&lt;=34.74,"III JA"))))))))</f>
        <v/>
      </c>
    </row>
    <row r="8" spans="1:26" ht="17.25" customHeight="1">
      <c r="A8" s="15">
        <v>2</v>
      </c>
      <c r="B8" s="4" t="s">
        <v>541</v>
      </c>
      <c r="C8" s="34" t="s">
        <v>542</v>
      </c>
      <c r="D8" s="27">
        <v>40394</v>
      </c>
      <c r="E8" s="26" t="s">
        <v>39</v>
      </c>
      <c r="F8" s="26" t="s">
        <v>40</v>
      </c>
      <c r="G8" s="26" t="s">
        <v>222</v>
      </c>
      <c r="H8" s="30">
        <v>26.94</v>
      </c>
      <c r="I8" s="31" t="str">
        <f t="shared" si="0"/>
        <v>III A</v>
      </c>
    </row>
    <row r="9" spans="1:26" ht="17.25" customHeight="1">
      <c r="A9" s="15">
        <v>3</v>
      </c>
      <c r="B9" s="4" t="s">
        <v>198</v>
      </c>
      <c r="C9" s="34" t="s">
        <v>199</v>
      </c>
      <c r="D9" s="27">
        <v>40142</v>
      </c>
      <c r="E9" s="26" t="s">
        <v>39</v>
      </c>
      <c r="F9" s="26" t="s">
        <v>40</v>
      </c>
      <c r="G9" s="26" t="s">
        <v>195</v>
      </c>
      <c r="H9" s="30" t="s">
        <v>544</v>
      </c>
      <c r="I9" s="31"/>
    </row>
    <row r="10" spans="1:26" ht="17.25" customHeight="1">
      <c r="A10" s="15">
        <v>4</v>
      </c>
      <c r="B10" s="4" t="s">
        <v>92</v>
      </c>
      <c r="C10" s="34" t="s">
        <v>507</v>
      </c>
      <c r="D10" s="27">
        <v>40195</v>
      </c>
      <c r="E10" s="26" t="s">
        <v>504</v>
      </c>
      <c r="F10" s="26" t="s">
        <v>505</v>
      </c>
      <c r="G10" s="26" t="s">
        <v>506</v>
      </c>
      <c r="H10" s="30">
        <v>25.91</v>
      </c>
      <c r="I10" s="31" t="str">
        <f t="shared" si="0"/>
        <v>III A</v>
      </c>
    </row>
    <row r="11" spans="1:26" ht="17.25" customHeight="1">
      <c r="A11" s="15">
        <v>5</v>
      </c>
      <c r="B11" s="4" t="s">
        <v>303</v>
      </c>
      <c r="C11" s="34" t="s">
        <v>304</v>
      </c>
      <c r="D11" s="27">
        <v>40155</v>
      </c>
      <c r="E11" s="26" t="s">
        <v>39</v>
      </c>
      <c r="F11" s="26" t="s">
        <v>40</v>
      </c>
      <c r="G11" s="26" t="s">
        <v>348</v>
      </c>
      <c r="H11" s="30">
        <v>26.48</v>
      </c>
      <c r="I11" s="31" t="str">
        <f t="shared" si="0"/>
        <v>III A</v>
      </c>
    </row>
    <row r="12" spans="1:26" ht="17.25" customHeight="1">
      <c r="A12" s="15">
        <v>6</v>
      </c>
      <c r="B12" s="4" t="s">
        <v>92</v>
      </c>
      <c r="C12" s="34" t="s">
        <v>131</v>
      </c>
      <c r="D12" s="27">
        <v>40004</v>
      </c>
      <c r="E12" s="26" t="s">
        <v>39</v>
      </c>
      <c r="F12" s="26" t="s">
        <v>40</v>
      </c>
      <c r="G12" s="26" t="s">
        <v>119</v>
      </c>
      <c r="H12" s="30">
        <v>25.04</v>
      </c>
      <c r="I12" s="31" t="str">
        <f>IF(ISBLANK(H12),"",IF(H12&lt;=22.75,"KSM",IF(H12&lt;=23.7,"I A",IF(H12&lt;=25.24,"II A",IF(H12&lt;=28.04,"III A",IF(H12&lt;=31.14,"I JA",IF(H12&lt;=33.24,"II JA",IF(H12&lt;=34.74,"III JA"))))))))</f>
        <v>II A</v>
      </c>
    </row>
    <row r="13" spans="1:26" ht="17.25" customHeight="1">
      <c r="A13" s="7"/>
      <c r="B13" s="7"/>
      <c r="C13" s="7"/>
      <c r="D13" s="7"/>
      <c r="E13" s="28">
        <v>2</v>
      </c>
      <c r="F13" s="24" t="s">
        <v>6</v>
      </c>
      <c r="G13" s="24"/>
      <c r="H13" s="7"/>
    </row>
    <row r="14" spans="1:26" ht="17.25" customHeight="1">
      <c r="A14" s="15" t="s">
        <v>11</v>
      </c>
      <c r="B14" s="4" t="s">
        <v>283</v>
      </c>
      <c r="C14" s="34" t="s">
        <v>414</v>
      </c>
      <c r="D14" s="27">
        <v>39853</v>
      </c>
      <c r="E14" s="26" t="s">
        <v>39</v>
      </c>
      <c r="F14" s="26" t="s">
        <v>40</v>
      </c>
      <c r="G14" s="26" t="s">
        <v>300</v>
      </c>
      <c r="H14" s="30">
        <v>25.73</v>
      </c>
      <c r="I14" s="31" t="str">
        <f t="shared" ref="I14:I19" si="1">IF(ISBLANK(H14),"",IF(H14&lt;=22.75,"KSM",IF(H14&lt;=23.7,"I A",IF(H14&lt;=25.24,"II A",IF(H14&lt;=28.04,"III A",IF(H14&lt;=31.14,"I JA",IF(H14&lt;=33.24,"II JA",IF(H14&lt;=34.74,"III JA"))))))))</f>
        <v>III A</v>
      </c>
    </row>
    <row r="15" spans="1:26" ht="17.25" customHeight="1">
      <c r="A15" s="15" t="s">
        <v>13</v>
      </c>
      <c r="B15" s="4" t="s">
        <v>248</v>
      </c>
      <c r="C15" s="34" t="s">
        <v>249</v>
      </c>
      <c r="D15" s="27">
        <v>40303</v>
      </c>
      <c r="E15" s="26" t="s">
        <v>73</v>
      </c>
      <c r="F15" s="26" t="s">
        <v>74</v>
      </c>
      <c r="G15" s="26" t="s">
        <v>75</v>
      </c>
      <c r="H15" s="30">
        <v>25.1</v>
      </c>
      <c r="I15" s="31" t="str">
        <f t="shared" si="1"/>
        <v>II A</v>
      </c>
    </row>
    <row r="16" spans="1:26" ht="17.25" customHeight="1">
      <c r="A16" s="15" t="s">
        <v>14</v>
      </c>
      <c r="B16" s="4" t="s">
        <v>126</v>
      </c>
      <c r="C16" s="34" t="s">
        <v>127</v>
      </c>
      <c r="D16" s="27">
        <v>40278</v>
      </c>
      <c r="E16" s="26" t="s">
        <v>39</v>
      </c>
      <c r="F16" s="26" t="s">
        <v>40</v>
      </c>
      <c r="G16" s="26" t="s">
        <v>47</v>
      </c>
      <c r="H16" s="30">
        <v>25.14</v>
      </c>
      <c r="I16" s="31" t="str">
        <f t="shared" si="1"/>
        <v>II A</v>
      </c>
    </row>
    <row r="17" spans="1:9" ht="17.25" customHeight="1">
      <c r="A17" s="15" t="s">
        <v>15</v>
      </c>
      <c r="B17" s="4" t="s">
        <v>228</v>
      </c>
      <c r="C17" s="34" t="s">
        <v>229</v>
      </c>
      <c r="D17" s="27">
        <v>40361</v>
      </c>
      <c r="E17" s="26" t="s">
        <v>39</v>
      </c>
      <c r="F17" s="26" t="s">
        <v>40</v>
      </c>
      <c r="G17" s="26" t="s">
        <v>222</v>
      </c>
      <c r="H17" s="30">
        <v>25.41</v>
      </c>
      <c r="I17" s="31" t="str">
        <f t="shared" si="1"/>
        <v>III A</v>
      </c>
    </row>
    <row r="18" spans="1:9" ht="17.25" customHeight="1">
      <c r="A18" s="15" t="s">
        <v>29</v>
      </c>
      <c r="B18" s="4" t="s">
        <v>412</v>
      </c>
      <c r="C18" s="34" t="s">
        <v>413</v>
      </c>
      <c r="D18" s="27">
        <v>39842</v>
      </c>
      <c r="E18" s="26" t="s">
        <v>39</v>
      </c>
      <c r="F18" s="26" t="s">
        <v>40</v>
      </c>
      <c r="G18" s="26" t="s">
        <v>300</v>
      </c>
      <c r="H18" s="30">
        <v>25.97</v>
      </c>
      <c r="I18" s="31" t="str">
        <f t="shared" si="1"/>
        <v>III A</v>
      </c>
    </row>
    <row r="19" spans="1:9" ht="17.25" customHeight="1">
      <c r="A19" s="15" t="s">
        <v>30</v>
      </c>
      <c r="B19" s="4" t="s">
        <v>153</v>
      </c>
      <c r="C19" s="34" t="s">
        <v>154</v>
      </c>
      <c r="D19" s="27">
        <v>40281</v>
      </c>
      <c r="E19" s="26" t="s">
        <v>39</v>
      </c>
      <c r="F19" s="26" t="s">
        <v>40</v>
      </c>
      <c r="G19" s="26" t="s">
        <v>222</v>
      </c>
      <c r="H19" s="30">
        <v>25.81</v>
      </c>
      <c r="I19" s="31" t="str">
        <f t="shared" si="1"/>
        <v>III A</v>
      </c>
    </row>
    <row r="20" spans="1:9" ht="12" customHeight="1">
      <c r="E20" s="28">
        <v>3</v>
      </c>
      <c r="F20" s="24" t="s">
        <v>6</v>
      </c>
    </row>
    <row r="21" spans="1:9" ht="17.25" customHeight="1">
      <c r="A21" s="15">
        <v>1</v>
      </c>
      <c r="B21" s="4"/>
      <c r="C21" s="34"/>
      <c r="D21" s="27"/>
      <c r="E21" s="26"/>
      <c r="F21" s="26"/>
      <c r="G21" s="26"/>
      <c r="H21" s="30"/>
      <c r="I21" s="31" t="str">
        <f>IF(ISBLANK(H21),"",IF(H21&lt;=22.75,"KSM",IF(H21&lt;=23.7,"I A",IF(H21&lt;=25.24,"II A",IF(H21&lt;=28.04,"III A",IF(H21&lt;=31.14,"I JA",IF(H21&lt;=33.24,"II JA",IF(H21&lt;=34.74,"III JA"))))))))</f>
        <v/>
      </c>
    </row>
    <row r="22" spans="1:9" ht="17.25" customHeight="1">
      <c r="A22" s="15">
        <v>2</v>
      </c>
      <c r="B22" s="4" t="s">
        <v>91</v>
      </c>
      <c r="C22" s="34" t="s">
        <v>298</v>
      </c>
      <c r="D22" s="27">
        <v>39842</v>
      </c>
      <c r="E22" s="26" t="s">
        <v>39</v>
      </c>
      <c r="F22" s="26" t="s">
        <v>40</v>
      </c>
      <c r="G22" s="26" t="s">
        <v>84</v>
      </c>
      <c r="H22" s="30" t="s">
        <v>544</v>
      </c>
      <c r="I22" s="31"/>
    </row>
    <row r="23" spans="1:9" ht="17.25" customHeight="1">
      <c r="A23" s="15">
        <v>3</v>
      </c>
      <c r="B23" s="4" t="s">
        <v>357</v>
      </c>
      <c r="C23" s="34" t="s">
        <v>358</v>
      </c>
      <c r="D23" s="27">
        <v>40407</v>
      </c>
      <c r="E23" s="26" t="s">
        <v>39</v>
      </c>
      <c r="F23" s="26" t="s">
        <v>40</v>
      </c>
      <c r="G23" s="26" t="s">
        <v>119</v>
      </c>
      <c r="H23" s="30">
        <v>25.05</v>
      </c>
      <c r="I23" s="31" t="str">
        <f>IF(ISBLANK(H23),"",IF(H23&lt;=22.75,"KSM",IF(H23&lt;=23.7,"I A",IF(H23&lt;=25.24,"II A",IF(H23&lt;=28.04,"III A",IF(H23&lt;=31.14,"I JA",IF(H23&lt;=33.24,"II JA",IF(H23&lt;=34.74,"III JA"))))))))</f>
        <v>II A</v>
      </c>
    </row>
    <row r="24" spans="1:9" ht="17.25" customHeight="1">
      <c r="A24" s="15">
        <v>4</v>
      </c>
      <c r="B24" s="4" t="s">
        <v>377</v>
      </c>
      <c r="C24" s="34" t="s">
        <v>512</v>
      </c>
      <c r="D24" s="27">
        <v>40403</v>
      </c>
      <c r="E24" s="26" t="s">
        <v>513</v>
      </c>
      <c r="F24" s="26" t="s">
        <v>231</v>
      </c>
      <c r="G24" s="26" t="s">
        <v>514</v>
      </c>
      <c r="H24" s="30" t="s">
        <v>544</v>
      </c>
      <c r="I24" s="31"/>
    </row>
    <row r="25" spans="1:9" ht="17.25" customHeight="1">
      <c r="A25" s="15">
        <v>5</v>
      </c>
      <c r="B25" s="4" t="s">
        <v>407</v>
      </c>
      <c r="C25" s="34" t="s">
        <v>408</v>
      </c>
      <c r="D25" s="27">
        <v>40064</v>
      </c>
      <c r="E25" s="26" t="s">
        <v>39</v>
      </c>
      <c r="F25" s="26" t="s">
        <v>40</v>
      </c>
      <c r="G25" s="26" t="s">
        <v>195</v>
      </c>
      <c r="H25" s="30" t="s">
        <v>544</v>
      </c>
      <c r="I25" s="31"/>
    </row>
    <row r="26" spans="1:9" ht="17.25" customHeight="1">
      <c r="A26" s="15">
        <v>6</v>
      </c>
      <c r="B26" s="4" t="s">
        <v>94</v>
      </c>
      <c r="C26" s="34" t="s">
        <v>465</v>
      </c>
      <c r="D26" s="27">
        <v>39834</v>
      </c>
      <c r="E26" s="26" t="s">
        <v>268</v>
      </c>
      <c r="F26" s="26" t="s">
        <v>445</v>
      </c>
      <c r="G26" s="26" t="s">
        <v>270</v>
      </c>
      <c r="H26" s="30">
        <v>27.3</v>
      </c>
      <c r="I26" s="31" t="str">
        <f t="shared" ref="I26:I40" si="2">IF(ISBLANK(H26),"",IF(H26&lt;=22.75,"KSM",IF(H26&lt;=23.7,"I A",IF(H26&lt;=25.24,"II A",IF(H26&lt;=28.04,"III A",IF(H26&lt;=31.14,"I JA",IF(H26&lt;=33.24,"II JA",IF(H26&lt;=34.74,"III JA"))))))))</f>
        <v>III A</v>
      </c>
    </row>
    <row r="27" spans="1:9" ht="12" customHeight="1">
      <c r="E27" s="28">
        <v>4</v>
      </c>
      <c r="F27" s="24" t="s">
        <v>6</v>
      </c>
    </row>
    <row r="28" spans="1:9" ht="17.25" customHeight="1">
      <c r="A28" s="15">
        <v>1</v>
      </c>
      <c r="B28" s="4" t="s">
        <v>91</v>
      </c>
      <c r="C28" s="34" t="s">
        <v>101</v>
      </c>
      <c r="D28" s="27">
        <v>39993</v>
      </c>
      <c r="E28" s="26" t="s">
        <v>39</v>
      </c>
      <c r="F28" s="26" t="s">
        <v>40</v>
      </c>
      <c r="G28" s="26" t="s">
        <v>56</v>
      </c>
      <c r="H28" s="30" t="s">
        <v>544</v>
      </c>
      <c r="I28" s="31"/>
    </row>
    <row r="29" spans="1:9" ht="17.25" customHeight="1">
      <c r="A29" s="15">
        <v>2</v>
      </c>
      <c r="B29" s="4" t="s">
        <v>508</v>
      </c>
      <c r="C29" s="34" t="s">
        <v>308</v>
      </c>
      <c r="D29" s="27">
        <v>40287</v>
      </c>
      <c r="E29" s="26" t="s">
        <v>509</v>
      </c>
      <c r="F29" s="26" t="s">
        <v>510</v>
      </c>
      <c r="G29" s="26" t="s">
        <v>511</v>
      </c>
      <c r="H29" s="30">
        <v>23.95</v>
      </c>
      <c r="I29" s="31" t="str">
        <f t="shared" si="2"/>
        <v>II A</v>
      </c>
    </row>
    <row r="30" spans="1:9" ht="17.25" customHeight="1">
      <c r="A30" s="15">
        <v>3</v>
      </c>
      <c r="B30" s="4" t="s">
        <v>104</v>
      </c>
      <c r="C30" s="34" t="s">
        <v>105</v>
      </c>
      <c r="D30" s="27">
        <v>40054</v>
      </c>
      <c r="E30" s="26" t="s">
        <v>39</v>
      </c>
      <c r="F30" s="26" t="s">
        <v>40</v>
      </c>
      <c r="G30" s="26" t="s">
        <v>70</v>
      </c>
      <c r="H30" s="30">
        <v>24.27</v>
      </c>
      <c r="I30" s="31" t="str">
        <f t="shared" si="2"/>
        <v>II A</v>
      </c>
    </row>
    <row r="31" spans="1:9" ht="17.25" customHeight="1">
      <c r="A31" s="15">
        <v>4</v>
      </c>
      <c r="B31" s="4" t="s">
        <v>92</v>
      </c>
      <c r="C31" s="34" t="s">
        <v>93</v>
      </c>
      <c r="D31" s="27">
        <v>40284</v>
      </c>
      <c r="E31" s="26" t="s">
        <v>39</v>
      </c>
      <c r="F31" s="26" t="s">
        <v>40</v>
      </c>
      <c r="G31" s="26" t="s">
        <v>41</v>
      </c>
      <c r="H31" s="30">
        <v>24.88</v>
      </c>
      <c r="I31" s="31" t="str">
        <f t="shared" si="2"/>
        <v>II A</v>
      </c>
    </row>
    <row r="32" spans="1:9" ht="17.25" customHeight="1">
      <c r="A32" s="15">
        <v>5</v>
      </c>
      <c r="B32" s="4" t="s">
        <v>130</v>
      </c>
      <c r="C32" s="34" t="s">
        <v>273</v>
      </c>
      <c r="D32" s="27">
        <v>39991</v>
      </c>
      <c r="E32" s="26" t="s">
        <v>268</v>
      </c>
      <c r="F32" s="26" t="s">
        <v>445</v>
      </c>
      <c r="G32" s="26" t="s">
        <v>270</v>
      </c>
      <c r="H32" s="30">
        <v>24.6</v>
      </c>
      <c r="I32" s="31" t="str">
        <f t="shared" si="2"/>
        <v>II A</v>
      </c>
    </row>
    <row r="33" spans="1:9" ht="17.25" customHeight="1">
      <c r="A33" s="15">
        <v>6</v>
      </c>
      <c r="B33" s="4" t="s">
        <v>226</v>
      </c>
      <c r="C33" s="34" t="s">
        <v>227</v>
      </c>
      <c r="D33" s="27">
        <v>46183</v>
      </c>
      <c r="E33" s="26" t="s">
        <v>39</v>
      </c>
      <c r="F33" s="26" t="s">
        <v>40</v>
      </c>
      <c r="G33" s="26" t="s">
        <v>222</v>
      </c>
      <c r="H33" s="30" t="s">
        <v>544</v>
      </c>
      <c r="I33" s="31"/>
    </row>
    <row r="34" spans="1:9" ht="12" customHeight="1">
      <c r="E34" s="28">
        <v>5</v>
      </c>
      <c r="F34" s="24" t="s">
        <v>6</v>
      </c>
    </row>
    <row r="35" spans="1:9" ht="17.25" customHeight="1">
      <c r="A35" s="15">
        <v>1</v>
      </c>
      <c r="B35" s="4" t="s">
        <v>232</v>
      </c>
      <c r="C35" s="34" t="s">
        <v>344</v>
      </c>
      <c r="D35" s="27">
        <v>40561</v>
      </c>
      <c r="E35" s="26" t="s">
        <v>80</v>
      </c>
      <c r="F35" s="26" t="s">
        <v>200</v>
      </c>
      <c r="G35" s="26"/>
      <c r="H35" s="30">
        <v>25.74</v>
      </c>
      <c r="I35" s="31" t="str">
        <f t="shared" si="2"/>
        <v>III A</v>
      </c>
    </row>
    <row r="36" spans="1:9" ht="17.25" customHeight="1">
      <c r="A36" s="15">
        <v>2</v>
      </c>
      <c r="B36" s="4" t="s">
        <v>271</v>
      </c>
      <c r="C36" s="34" t="s">
        <v>272</v>
      </c>
      <c r="D36" s="27">
        <v>39846</v>
      </c>
      <c r="E36" s="26" t="s">
        <v>268</v>
      </c>
      <c r="F36" s="26" t="s">
        <v>445</v>
      </c>
      <c r="G36" s="26" t="s">
        <v>270</v>
      </c>
      <c r="H36" s="30">
        <v>24</v>
      </c>
      <c r="I36" s="31" t="str">
        <f t="shared" si="2"/>
        <v>II A</v>
      </c>
    </row>
    <row r="37" spans="1:9" ht="17.25" customHeight="1">
      <c r="A37" s="15">
        <v>3</v>
      </c>
      <c r="B37" s="4" t="s">
        <v>459</v>
      </c>
      <c r="C37" s="34" t="s">
        <v>460</v>
      </c>
      <c r="D37" s="27">
        <v>39981</v>
      </c>
      <c r="E37" s="26" t="s">
        <v>268</v>
      </c>
      <c r="F37" s="26" t="s">
        <v>445</v>
      </c>
      <c r="G37" s="26" t="s">
        <v>461</v>
      </c>
      <c r="H37" s="30">
        <v>23.61</v>
      </c>
      <c r="I37" s="31" t="str">
        <f t="shared" si="2"/>
        <v>I A</v>
      </c>
    </row>
    <row r="38" spans="1:9" ht="17.25" customHeight="1">
      <c r="A38" s="15">
        <v>5</v>
      </c>
      <c r="B38" s="4" t="s">
        <v>185</v>
      </c>
      <c r="C38" s="34" t="s">
        <v>186</v>
      </c>
      <c r="D38" s="27">
        <v>40524</v>
      </c>
      <c r="E38" s="26" t="s">
        <v>39</v>
      </c>
      <c r="F38" s="26" t="s">
        <v>40</v>
      </c>
      <c r="G38" s="26" t="s">
        <v>319</v>
      </c>
      <c r="H38" s="30" t="s">
        <v>544</v>
      </c>
      <c r="I38" s="31"/>
    </row>
    <row r="39" spans="1:9" ht="17.25" customHeight="1">
      <c r="A39" s="15">
        <v>5</v>
      </c>
      <c r="B39" s="4" t="s">
        <v>443</v>
      </c>
      <c r="C39" s="34" t="s">
        <v>444</v>
      </c>
      <c r="D39" s="27">
        <v>40164</v>
      </c>
      <c r="E39" s="26" t="s">
        <v>268</v>
      </c>
      <c r="F39" s="26" t="s">
        <v>445</v>
      </c>
      <c r="G39" s="26" t="s">
        <v>270</v>
      </c>
      <c r="H39" s="30">
        <v>23.64</v>
      </c>
      <c r="I39" s="31" t="str">
        <f t="shared" si="2"/>
        <v>I A</v>
      </c>
    </row>
    <row r="40" spans="1:9" ht="17.25" customHeight="1">
      <c r="A40" s="15">
        <v>6</v>
      </c>
      <c r="B40" s="4" t="s">
        <v>106</v>
      </c>
      <c r="C40" s="34" t="s">
        <v>107</v>
      </c>
      <c r="D40" s="27">
        <v>39935</v>
      </c>
      <c r="E40" s="26" t="s">
        <v>63</v>
      </c>
      <c r="F40" s="26" t="s">
        <v>374</v>
      </c>
      <c r="G40" s="26" t="s">
        <v>67</v>
      </c>
      <c r="H40" s="30">
        <v>25.03</v>
      </c>
      <c r="I40" s="31" t="str">
        <f t="shared" si="2"/>
        <v>II A</v>
      </c>
    </row>
    <row r="41" spans="1:9" ht="12" customHeight="1"/>
    <row r="42" spans="1:9" ht="12" customHeight="1"/>
    <row r="43" spans="1:9" ht="12" customHeight="1"/>
    <row r="44" spans="1:9" ht="12" customHeight="1"/>
    <row r="45" spans="1:9" ht="12" customHeight="1"/>
    <row r="46" spans="1:9" ht="12" customHeight="1"/>
    <row r="47" spans="1:9" ht="12" customHeight="1"/>
    <row r="48" spans="1:9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</sheetData>
  <sortState xmlns:xlrd2="http://schemas.microsoft.com/office/spreadsheetml/2017/richdata2" ref="A21:Z49">
    <sortCondition ref="I21:I49"/>
  </sortState>
  <printOptions horizontalCentered="1"/>
  <pageMargins left="0.39370078740157483" right="0.39370078740157483" top="0.78740157480314965" bottom="0.39370078740157483" header="0" footer="0"/>
  <pageSetup paperSize="9" scale="81" fitToWidth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A1:Z853"/>
  <sheetViews>
    <sheetView zoomScale="120" zoomScaleNormal="120" workbookViewId="0">
      <selection activeCell="A2" sqref="A2:XFD2"/>
    </sheetView>
  </sheetViews>
  <sheetFormatPr defaultColWidth="14.44140625" defaultRowHeight="15" customHeight="1"/>
  <cols>
    <col min="1" max="1" width="6.109375" customWidth="1"/>
    <col min="2" max="2" width="9.109375" bestFit="1" customWidth="1"/>
    <col min="3" max="3" width="13.109375" bestFit="1" customWidth="1"/>
    <col min="4" max="4" width="10.33203125" customWidth="1"/>
    <col min="5" max="5" width="11.109375" bestFit="1" customWidth="1"/>
    <col min="6" max="6" width="12.109375" customWidth="1"/>
    <col min="7" max="7" width="14.77734375" bestFit="1" customWidth="1"/>
    <col min="8" max="8" width="7.5546875" customWidth="1"/>
    <col min="9" max="9" width="6.109375" customWidth="1"/>
    <col min="10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</row>
    <row r="4" spans="1:26" ht="12" customHeight="1">
      <c r="A4" s="7"/>
      <c r="B4" s="8" t="s">
        <v>17</v>
      </c>
      <c r="C4" s="8"/>
      <c r="D4" s="8" t="s">
        <v>34</v>
      </c>
      <c r="H4" s="7"/>
    </row>
    <row r="5" spans="1:26" ht="17.25" customHeight="1" thickBot="1">
      <c r="A5" s="7"/>
      <c r="B5" s="7"/>
      <c r="C5" s="7"/>
      <c r="D5" s="7"/>
      <c r="E5" s="28"/>
      <c r="F5" s="24"/>
      <c r="G5" s="24"/>
      <c r="H5" s="7"/>
    </row>
    <row r="6" spans="1:26" ht="17.25" customHeight="1" thickBot="1">
      <c r="A6" s="9" t="s">
        <v>540</v>
      </c>
      <c r="B6" s="11" t="s">
        <v>1</v>
      </c>
      <c r="C6" s="120" t="s">
        <v>2</v>
      </c>
      <c r="D6" s="2" t="s">
        <v>3</v>
      </c>
      <c r="E6" s="2" t="s">
        <v>172</v>
      </c>
      <c r="F6" s="2" t="s">
        <v>16</v>
      </c>
      <c r="G6" s="121" t="s">
        <v>4</v>
      </c>
      <c r="H6" s="12" t="s">
        <v>8</v>
      </c>
      <c r="I6" s="29" t="s">
        <v>12</v>
      </c>
    </row>
    <row r="7" spans="1:26" ht="17.25" customHeight="1">
      <c r="A7" s="15">
        <v>1</v>
      </c>
      <c r="B7" s="4" t="s">
        <v>459</v>
      </c>
      <c r="C7" s="34" t="s">
        <v>460</v>
      </c>
      <c r="D7" s="27">
        <v>39981</v>
      </c>
      <c r="E7" s="26" t="s">
        <v>268</v>
      </c>
      <c r="F7" s="26" t="s">
        <v>445</v>
      </c>
      <c r="G7" s="26" t="s">
        <v>461</v>
      </c>
      <c r="H7" s="30">
        <v>23.61</v>
      </c>
      <c r="I7" s="31" t="str">
        <f t="shared" ref="I7:I27" si="0">IF(ISBLANK(H7),"",IF(H7&lt;=22.75,"KSM",IF(H7&lt;=23.7,"I A",IF(H7&lt;=25.24,"II A",IF(H7&lt;=28.04,"III A",IF(H7&lt;=31.14,"I JA",IF(H7&lt;=33.24,"II JA",IF(H7&lt;=34.74,"III JA"))))))))</f>
        <v>I A</v>
      </c>
    </row>
    <row r="8" spans="1:26" ht="17.25" customHeight="1">
      <c r="A8" s="15">
        <v>2</v>
      </c>
      <c r="B8" s="4" t="s">
        <v>443</v>
      </c>
      <c r="C8" s="34" t="s">
        <v>444</v>
      </c>
      <c r="D8" s="27">
        <v>40164</v>
      </c>
      <c r="E8" s="26" t="s">
        <v>268</v>
      </c>
      <c r="F8" s="26" t="s">
        <v>445</v>
      </c>
      <c r="G8" s="26" t="s">
        <v>270</v>
      </c>
      <c r="H8" s="30">
        <v>23.64</v>
      </c>
      <c r="I8" s="31" t="str">
        <f t="shared" si="0"/>
        <v>I A</v>
      </c>
    </row>
    <row r="9" spans="1:26" ht="17.25" customHeight="1">
      <c r="A9" s="15">
        <v>3</v>
      </c>
      <c r="B9" s="4" t="s">
        <v>508</v>
      </c>
      <c r="C9" s="34" t="s">
        <v>308</v>
      </c>
      <c r="D9" s="27">
        <v>40287</v>
      </c>
      <c r="E9" s="26" t="s">
        <v>509</v>
      </c>
      <c r="F9" s="26" t="s">
        <v>510</v>
      </c>
      <c r="G9" s="26" t="s">
        <v>511</v>
      </c>
      <c r="H9" s="30">
        <v>23.95</v>
      </c>
      <c r="I9" s="31" t="str">
        <f t="shared" si="0"/>
        <v>II A</v>
      </c>
    </row>
    <row r="10" spans="1:26" ht="17.25" customHeight="1">
      <c r="A10" s="15">
        <v>4</v>
      </c>
      <c r="B10" s="4" t="s">
        <v>271</v>
      </c>
      <c r="C10" s="34" t="s">
        <v>272</v>
      </c>
      <c r="D10" s="27">
        <v>39846</v>
      </c>
      <c r="E10" s="26" t="s">
        <v>268</v>
      </c>
      <c r="F10" s="26" t="s">
        <v>445</v>
      </c>
      <c r="G10" s="26" t="s">
        <v>270</v>
      </c>
      <c r="H10" s="30">
        <v>24</v>
      </c>
      <c r="I10" s="31" t="str">
        <f t="shared" si="0"/>
        <v>II A</v>
      </c>
    </row>
    <row r="11" spans="1:26" ht="17.25" customHeight="1">
      <c r="A11" s="15">
        <v>5</v>
      </c>
      <c r="B11" s="4" t="s">
        <v>104</v>
      </c>
      <c r="C11" s="34" t="s">
        <v>105</v>
      </c>
      <c r="D11" s="27">
        <v>40054</v>
      </c>
      <c r="E11" s="26" t="s">
        <v>39</v>
      </c>
      <c r="F11" s="26" t="s">
        <v>40</v>
      </c>
      <c r="G11" s="26" t="s">
        <v>70</v>
      </c>
      <c r="H11" s="30">
        <v>24.27</v>
      </c>
      <c r="I11" s="31" t="str">
        <f t="shared" si="0"/>
        <v>II A</v>
      </c>
    </row>
    <row r="12" spans="1:26" ht="17.25" customHeight="1">
      <c r="A12" s="15">
        <v>6</v>
      </c>
      <c r="B12" s="4" t="s">
        <v>130</v>
      </c>
      <c r="C12" s="34" t="s">
        <v>273</v>
      </c>
      <c r="D12" s="27">
        <v>39991</v>
      </c>
      <c r="E12" s="26" t="s">
        <v>268</v>
      </c>
      <c r="F12" s="26" t="s">
        <v>445</v>
      </c>
      <c r="G12" s="26" t="s">
        <v>270</v>
      </c>
      <c r="H12" s="30">
        <v>24.6</v>
      </c>
      <c r="I12" s="31" t="str">
        <f t="shared" si="0"/>
        <v>II A</v>
      </c>
    </row>
    <row r="13" spans="1:26" ht="17.25" customHeight="1">
      <c r="A13" s="15">
        <v>7</v>
      </c>
      <c r="B13" s="4" t="s">
        <v>92</v>
      </c>
      <c r="C13" s="34" t="s">
        <v>93</v>
      </c>
      <c r="D13" s="27">
        <v>40284</v>
      </c>
      <c r="E13" s="26" t="s">
        <v>39</v>
      </c>
      <c r="F13" s="26" t="s">
        <v>40</v>
      </c>
      <c r="G13" s="26" t="s">
        <v>41</v>
      </c>
      <c r="H13" s="30">
        <v>24.88</v>
      </c>
      <c r="I13" s="31" t="str">
        <f t="shared" si="0"/>
        <v>II A</v>
      </c>
    </row>
    <row r="14" spans="1:26" ht="17.25" customHeight="1">
      <c r="A14" s="15">
        <v>8</v>
      </c>
      <c r="B14" s="4" t="s">
        <v>106</v>
      </c>
      <c r="C14" s="34" t="s">
        <v>107</v>
      </c>
      <c r="D14" s="27">
        <v>39935</v>
      </c>
      <c r="E14" s="26" t="s">
        <v>63</v>
      </c>
      <c r="F14" s="26" t="s">
        <v>374</v>
      </c>
      <c r="G14" s="26" t="s">
        <v>67</v>
      </c>
      <c r="H14" s="30">
        <v>25.03</v>
      </c>
      <c r="I14" s="31" t="str">
        <f t="shared" si="0"/>
        <v>II A</v>
      </c>
    </row>
    <row r="15" spans="1:26" ht="17.25" customHeight="1">
      <c r="A15" s="15">
        <v>9</v>
      </c>
      <c r="B15" s="4" t="s">
        <v>92</v>
      </c>
      <c r="C15" s="34" t="s">
        <v>131</v>
      </c>
      <c r="D15" s="27">
        <v>40004</v>
      </c>
      <c r="E15" s="26" t="s">
        <v>39</v>
      </c>
      <c r="F15" s="26" t="s">
        <v>40</v>
      </c>
      <c r="G15" s="26" t="s">
        <v>119</v>
      </c>
      <c r="H15" s="30">
        <v>25.04</v>
      </c>
      <c r="I15" s="31" t="str">
        <f t="shared" si="0"/>
        <v>II A</v>
      </c>
    </row>
    <row r="16" spans="1:26" ht="17.25" customHeight="1">
      <c r="A16" s="15">
        <v>10</v>
      </c>
      <c r="B16" s="4" t="s">
        <v>357</v>
      </c>
      <c r="C16" s="34" t="s">
        <v>358</v>
      </c>
      <c r="D16" s="27">
        <v>40407</v>
      </c>
      <c r="E16" s="26" t="s">
        <v>39</v>
      </c>
      <c r="F16" s="26" t="s">
        <v>40</v>
      </c>
      <c r="G16" s="26" t="s">
        <v>119</v>
      </c>
      <c r="H16" s="30">
        <v>25.05</v>
      </c>
      <c r="I16" s="31" t="str">
        <f t="shared" si="0"/>
        <v>II A</v>
      </c>
    </row>
    <row r="17" spans="1:9" ht="17.25" customHeight="1">
      <c r="A17" s="15">
        <v>11</v>
      </c>
      <c r="B17" s="4" t="s">
        <v>248</v>
      </c>
      <c r="C17" s="34" t="s">
        <v>249</v>
      </c>
      <c r="D17" s="27">
        <v>40303</v>
      </c>
      <c r="E17" s="26" t="s">
        <v>73</v>
      </c>
      <c r="F17" s="26" t="s">
        <v>74</v>
      </c>
      <c r="G17" s="26" t="s">
        <v>75</v>
      </c>
      <c r="H17" s="30">
        <v>25.1</v>
      </c>
      <c r="I17" s="31" t="str">
        <f t="shared" si="0"/>
        <v>II A</v>
      </c>
    </row>
    <row r="18" spans="1:9" ht="17.25" customHeight="1">
      <c r="A18" s="15">
        <v>12</v>
      </c>
      <c r="B18" s="4" t="s">
        <v>126</v>
      </c>
      <c r="C18" s="34" t="s">
        <v>127</v>
      </c>
      <c r="D18" s="27">
        <v>40278</v>
      </c>
      <c r="E18" s="26" t="s">
        <v>39</v>
      </c>
      <c r="F18" s="26" t="s">
        <v>40</v>
      </c>
      <c r="G18" s="26" t="s">
        <v>47</v>
      </c>
      <c r="H18" s="30">
        <v>25.14</v>
      </c>
      <c r="I18" s="31" t="str">
        <f t="shared" si="0"/>
        <v>II A</v>
      </c>
    </row>
    <row r="19" spans="1:9" ht="17.25" customHeight="1">
      <c r="A19" s="15">
        <v>13</v>
      </c>
      <c r="B19" s="4" t="s">
        <v>228</v>
      </c>
      <c r="C19" s="34" t="s">
        <v>229</v>
      </c>
      <c r="D19" s="27">
        <v>40361</v>
      </c>
      <c r="E19" s="26" t="s">
        <v>39</v>
      </c>
      <c r="F19" s="26" t="s">
        <v>40</v>
      </c>
      <c r="G19" s="26" t="s">
        <v>222</v>
      </c>
      <c r="H19" s="30">
        <v>25.41</v>
      </c>
      <c r="I19" s="31" t="str">
        <f t="shared" si="0"/>
        <v>III A</v>
      </c>
    </row>
    <row r="20" spans="1:9" ht="17.25" customHeight="1">
      <c r="A20" s="15">
        <v>14</v>
      </c>
      <c r="B20" s="4" t="s">
        <v>283</v>
      </c>
      <c r="C20" s="34" t="s">
        <v>414</v>
      </c>
      <c r="D20" s="27">
        <v>39853</v>
      </c>
      <c r="E20" s="26" t="s">
        <v>39</v>
      </c>
      <c r="F20" s="26" t="s">
        <v>40</v>
      </c>
      <c r="G20" s="26" t="s">
        <v>300</v>
      </c>
      <c r="H20" s="30">
        <v>25.73</v>
      </c>
      <c r="I20" s="31" t="str">
        <f t="shared" si="0"/>
        <v>III A</v>
      </c>
    </row>
    <row r="21" spans="1:9" ht="17.25" customHeight="1">
      <c r="A21" s="15">
        <v>15</v>
      </c>
      <c r="B21" s="4" t="s">
        <v>232</v>
      </c>
      <c r="C21" s="34" t="s">
        <v>344</v>
      </c>
      <c r="D21" s="27">
        <v>40561</v>
      </c>
      <c r="E21" s="26" t="s">
        <v>80</v>
      </c>
      <c r="F21" s="26" t="s">
        <v>200</v>
      </c>
      <c r="G21" s="26"/>
      <c r="H21" s="30">
        <v>25.74</v>
      </c>
      <c r="I21" s="31" t="str">
        <f t="shared" si="0"/>
        <v>III A</v>
      </c>
    </row>
    <row r="22" spans="1:9" ht="17.25" customHeight="1">
      <c r="A22" s="15">
        <v>16</v>
      </c>
      <c r="B22" s="4" t="s">
        <v>153</v>
      </c>
      <c r="C22" s="34" t="s">
        <v>154</v>
      </c>
      <c r="D22" s="27">
        <v>40281</v>
      </c>
      <c r="E22" s="26" t="s">
        <v>39</v>
      </c>
      <c r="F22" s="26" t="s">
        <v>40</v>
      </c>
      <c r="G22" s="26" t="s">
        <v>222</v>
      </c>
      <c r="H22" s="30">
        <v>25.81</v>
      </c>
      <c r="I22" s="31" t="str">
        <f t="shared" si="0"/>
        <v>III A</v>
      </c>
    </row>
    <row r="23" spans="1:9" ht="17.25" customHeight="1">
      <c r="A23" s="15">
        <v>17</v>
      </c>
      <c r="B23" s="4" t="s">
        <v>92</v>
      </c>
      <c r="C23" s="34" t="s">
        <v>507</v>
      </c>
      <c r="D23" s="27">
        <v>40195</v>
      </c>
      <c r="E23" s="26" t="s">
        <v>504</v>
      </c>
      <c r="F23" s="26" t="s">
        <v>505</v>
      </c>
      <c r="G23" s="26" t="s">
        <v>506</v>
      </c>
      <c r="H23" s="30">
        <v>25.91</v>
      </c>
      <c r="I23" s="31" t="str">
        <f t="shared" si="0"/>
        <v>III A</v>
      </c>
    </row>
    <row r="24" spans="1:9" ht="17.25" customHeight="1">
      <c r="A24" s="15">
        <v>18</v>
      </c>
      <c r="B24" s="4" t="s">
        <v>412</v>
      </c>
      <c r="C24" s="34" t="s">
        <v>413</v>
      </c>
      <c r="D24" s="27">
        <v>39842</v>
      </c>
      <c r="E24" s="26" t="s">
        <v>39</v>
      </c>
      <c r="F24" s="26" t="s">
        <v>40</v>
      </c>
      <c r="G24" s="26" t="s">
        <v>300</v>
      </c>
      <c r="H24" s="30">
        <v>25.97</v>
      </c>
      <c r="I24" s="31" t="str">
        <f t="shared" si="0"/>
        <v>III A</v>
      </c>
    </row>
    <row r="25" spans="1:9" ht="17.25" customHeight="1">
      <c r="A25" s="15">
        <v>19</v>
      </c>
      <c r="B25" s="4" t="s">
        <v>303</v>
      </c>
      <c r="C25" s="34" t="s">
        <v>304</v>
      </c>
      <c r="D25" s="27">
        <v>40155</v>
      </c>
      <c r="E25" s="26" t="s">
        <v>39</v>
      </c>
      <c r="F25" s="26" t="s">
        <v>40</v>
      </c>
      <c r="G25" s="26" t="s">
        <v>348</v>
      </c>
      <c r="H25" s="30">
        <v>26.48</v>
      </c>
      <c r="I25" s="31" t="str">
        <f t="shared" si="0"/>
        <v>III A</v>
      </c>
    </row>
    <row r="26" spans="1:9" ht="17.25" customHeight="1">
      <c r="A26" s="15">
        <v>20</v>
      </c>
      <c r="B26" s="4" t="s">
        <v>541</v>
      </c>
      <c r="C26" s="34" t="s">
        <v>542</v>
      </c>
      <c r="D26" s="27">
        <v>40394</v>
      </c>
      <c r="E26" s="26" t="s">
        <v>39</v>
      </c>
      <c r="F26" s="26" t="s">
        <v>40</v>
      </c>
      <c r="G26" s="26" t="s">
        <v>222</v>
      </c>
      <c r="H26" s="30">
        <v>26.94</v>
      </c>
      <c r="I26" s="31" t="str">
        <f t="shared" si="0"/>
        <v>III A</v>
      </c>
    </row>
    <row r="27" spans="1:9" ht="17.25" customHeight="1">
      <c r="A27" s="15">
        <v>21</v>
      </c>
      <c r="B27" s="4" t="s">
        <v>94</v>
      </c>
      <c r="C27" s="34" t="s">
        <v>465</v>
      </c>
      <c r="D27" s="27">
        <v>39834</v>
      </c>
      <c r="E27" s="26" t="s">
        <v>268</v>
      </c>
      <c r="F27" s="26" t="s">
        <v>445</v>
      </c>
      <c r="G27" s="26" t="s">
        <v>270</v>
      </c>
      <c r="H27" s="30">
        <v>27.3</v>
      </c>
      <c r="I27" s="31" t="str">
        <f t="shared" si="0"/>
        <v>III A</v>
      </c>
    </row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</sheetData>
  <sortState xmlns:xlrd2="http://schemas.microsoft.com/office/spreadsheetml/2017/richdata2" ref="A7:Z34">
    <sortCondition ref="H7:H34"/>
  </sortState>
  <printOptions horizontalCentered="1"/>
  <pageMargins left="0.39370078740157483" right="0.39370078740157483" top="0.78740157480314965" bottom="0.39370078740157483" header="0" footer="0"/>
  <pageSetup paperSize="9" scale="93" fitToWidth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Z986"/>
  <sheetViews>
    <sheetView topLeftCell="A19" zoomScale="170" zoomScaleNormal="170" workbookViewId="0">
      <selection activeCell="J29" sqref="J29"/>
    </sheetView>
  </sheetViews>
  <sheetFormatPr defaultColWidth="14.44140625" defaultRowHeight="15" customHeight="1"/>
  <cols>
    <col min="1" max="1" width="6.109375" customWidth="1"/>
    <col min="2" max="2" width="4.6640625" customWidth="1"/>
    <col min="3" max="3" width="7.77734375" bestFit="1" customWidth="1"/>
    <col min="4" max="4" width="12.6640625" bestFit="1" customWidth="1"/>
    <col min="5" max="5" width="10.33203125" customWidth="1"/>
    <col min="6" max="7" width="10.109375" bestFit="1" customWidth="1"/>
    <col min="8" max="8" width="16.6640625" bestFit="1" customWidth="1"/>
    <col min="9" max="9" width="10.33203125" bestFit="1" customWidth="1"/>
    <col min="10" max="10" width="7.664062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F2" s="7"/>
      <c r="G2" s="7"/>
      <c r="H2" s="66">
        <v>46043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18</v>
      </c>
      <c r="D4" s="8"/>
      <c r="E4" s="8" t="s">
        <v>35</v>
      </c>
      <c r="F4" s="28"/>
      <c r="G4" s="24"/>
      <c r="H4" s="24"/>
      <c r="I4" s="7"/>
    </row>
    <row r="5" spans="1:26" ht="12" customHeight="1">
      <c r="A5" s="7"/>
      <c r="B5" s="7"/>
      <c r="C5" s="7"/>
      <c r="D5" s="7"/>
      <c r="E5" s="7"/>
      <c r="F5" s="8">
        <v>1</v>
      </c>
      <c r="G5" s="8" t="s">
        <v>6</v>
      </c>
      <c r="H5" s="8"/>
      <c r="I5" s="7"/>
    </row>
    <row r="6" spans="1:26" ht="12" customHeight="1" thickBot="1">
      <c r="A6" s="32" t="s">
        <v>7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">
        <v>1</v>
      </c>
      <c r="B7" s="3"/>
      <c r="C7" s="4"/>
      <c r="D7" s="34"/>
      <c r="E7" s="27"/>
      <c r="F7" s="26"/>
      <c r="G7" s="26"/>
      <c r="H7" s="26"/>
      <c r="I7" s="58"/>
      <c r="J7" s="31" t="str">
        <f>IF(ISBLANK(I7),"",IF(I7="DQ","",IF(I7="DNF","",IF(I7="DNS","",IF(I7&lt;=0.000671296296296296,"KSM",IF(I7&lt;=0.000707175925925926,"I A",IF(I7&lt;=0.000753935185185185,"II A",IF(I7&lt;=0.00082337962962963,"III A",IF(I7&lt;=0.000892824074074074,"I JA",IF(I7&lt;=0.000950694444444444,"II JA",IF(I7&lt;=0.000985416666666667,"III JA")))))))))))</f>
        <v/>
      </c>
    </row>
    <row r="8" spans="1:26" ht="17.25" customHeight="1">
      <c r="A8" s="15">
        <v>2</v>
      </c>
      <c r="B8" s="3"/>
      <c r="C8" s="4"/>
      <c r="D8" s="34"/>
      <c r="E8" s="27"/>
      <c r="F8" s="26"/>
      <c r="G8" s="26"/>
      <c r="H8" s="26"/>
      <c r="I8" s="58"/>
      <c r="J8" s="31" t="str">
        <f>IF(ISBLANK(I8),"",IF(I8="DQ","",IF(I8="DNF","",IF(I8="DNS","",IF(I8&lt;=0.000671296296296296,"KSM",IF(I8&lt;=0.000707175925925926,"I A",IF(I8&lt;=0.000753935185185185,"II A",IF(I8&lt;=0.00082337962962963,"III A",IF(I8&lt;=0.000892824074074074,"I JA",IF(I8&lt;=0.000950694444444444,"II JA",IF(I8&lt;=0.000985416666666667,"III JA")))))))))))</f>
        <v/>
      </c>
    </row>
    <row r="9" spans="1:26" ht="17.25" customHeight="1">
      <c r="A9" s="15">
        <v>3</v>
      </c>
      <c r="B9" s="3">
        <v>4</v>
      </c>
      <c r="C9" s="4" t="s">
        <v>328</v>
      </c>
      <c r="D9" s="34" t="s">
        <v>329</v>
      </c>
      <c r="E9" s="27">
        <v>40964</v>
      </c>
      <c r="F9" s="26" t="s">
        <v>39</v>
      </c>
      <c r="G9" s="26" t="s">
        <v>40</v>
      </c>
      <c r="H9" s="26" t="s">
        <v>47</v>
      </c>
      <c r="I9" s="58" t="s">
        <v>544</v>
      </c>
      <c r="J9" s="31" t="str">
        <f t="shared" ref="J9:J12" si="0">IF(ISBLANK(I9),"",IF(I9="DQ","",IF(I9="DNF","",IF(I9="DNS","",IF(I9&lt;=0.000671296296296296,"KSM",IF(I9&lt;=0.000707175925925926,"I A",IF(I9&lt;=0.000753935185185185,"II A",IF(I9&lt;=0.00082337962962963,"III A",IF(I9&lt;=0.000892824074074074,"I JA",IF(I9&lt;=0.000950694444444444,"II JA",IF(I9&lt;=0.000985416666666667,"III JA")))))))))))</f>
        <v/>
      </c>
    </row>
    <row r="10" spans="1:26" ht="17.25" customHeight="1">
      <c r="A10" s="15">
        <v>4</v>
      </c>
      <c r="B10" s="3">
        <v>10</v>
      </c>
      <c r="C10" s="4" t="s">
        <v>59</v>
      </c>
      <c r="D10" s="34" t="s">
        <v>342</v>
      </c>
      <c r="E10" s="27">
        <v>40389</v>
      </c>
      <c r="F10" s="26" t="s">
        <v>39</v>
      </c>
      <c r="G10" s="26" t="s">
        <v>40</v>
      </c>
      <c r="H10" s="26" t="s">
        <v>41</v>
      </c>
      <c r="I10" s="58">
        <v>7.9317129629629627E-4</v>
      </c>
      <c r="J10" s="31" t="str">
        <f t="shared" si="0"/>
        <v>III A</v>
      </c>
    </row>
    <row r="11" spans="1:26" ht="17.25" customHeight="1">
      <c r="A11" s="15">
        <v>5</v>
      </c>
      <c r="B11" s="3">
        <v>14</v>
      </c>
      <c r="C11" s="4" t="s">
        <v>48</v>
      </c>
      <c r="D11" s="34" t="s">
        <v>236</v>
      </c>
      <c r="E11" s="27">
        <v>40470</v>
      </c>
      <c r="F11" s="26" t="s">
        <v>63</v>
      </c>
      <c r="G11" s="26" t="s">
        <v>379</v>
      </c>
      <c r="H11" s="26" t="s">
        <v>67</v>
      </c>
      <c r="I11" s="58">
        <v>8.7141203703703697E-4</v>
      </c>
      <c r="J11" s="31" t="str">
        <f t="shared" si="0"/>
        <v>I JA</v>
      </c>
    </row>
    <row r="12" spans="1:26" ht="17.25" customHeight="1">
      <c r="A12" s="15">
        <v>6</v>
      </c>
      <c r="B12" s="3">
        <v>16</v>
      </c>
      <c r="C12" s="4" t="s">
        <v>362</v>
      </c>
      <c r="D12" s="34" t="s">
        <v>411</v>
      </c>
      <c r="E12" s="27">
        <v>40209</v>
      </c>
      <c r="F12" s="26" t="s">
        <v>39</v>
      </c>
      <c r="G12" s="26" t="s">
        <v>40</v>
      </c>
      <c r="H12" s="26" t="s">
        <v>195</v>
      </c>
      <c r="I12" s="58">
        <v>8.0578703703703704E-4</v>
      </c>
      <c r="J12" s="31" t="str">
        <f t="shared" si="0"/>
        <v>III A</v>
      </c>
    </row>
    <row r="13" spans="1:26" ht="12" customHeight="1">
      <c r="A13" s="7"/>
      <c r="B13" s="7"/>
      <c r="C13" s="7"/>
      <c r="D13" s="7"/>
      <c r="E13" s="7"/>
      <c r="F13" s="8">
        <v>2</v>
      </c>
      <c r="G13" s="8" t="s">
        <v>6</v>
      </c>
      <c r="H13" s="8"/>
      <c r="I13" s="7"/>
    </row>
    <row r="14" spans="1:26" ht="17.25" customHeight="1">
      <c r="A14" s="15">
        <v>1</v>
      </c>
      <c r="B14" s="3"/>
      <c r="C14" s="4"/>
      <c r="D14" s="34"/>
      <c r="E14" s="27"/>
      <c r="F14" s="26"/>
      <c r="G14" s="26"/>
      <c r="H14" s="26"/>
      <c r="I14" s="33"/>
      <c r="J14" s="31" t="str">
        <f>IF(ISBLANK(I14),"",IF(I14="DQ","",IF(I14="DNF","",IF(I14="DNS","",IF(I14&lt;=0.000671296296296296,"KSM",IF(I14&lt;=0.000707175925925926,"I A",IF(I14&lt;=0.000753935185185185,"II A",IF(I14&lt;=0.00082337962962963,"III A",IF(I14&lt;=0.000892824074074074,"I JA",IF(I14&lt;=0.000950694444444444,"II JA",IF(I14&lt;=0.000985416666666667,"III JA")))))))))))</f>
        <v/>
      </c>
    </row>
    <row r="15" spans="1:26" ht="17.25" customHeight="1">
      <c r="A15" s="15">
        <v>2</v>
      </c>
      <c r="B15" s="3">
        <v>20</v>
      </c>
      <c r="C15" s="4" t="s">
        <v>401</v>
      </c>
      <c r="D15" s="34" t="s">
        <v>402</v>
      </c>
      <c r="E15" s="27">
        <v>40447</v>
      </c>
      <c r="F15" s="26" t="s">
        <v>63</v>
      </c>
      <c r="G15" s="26" t="s">
        <v>374</v>
      </c>
      <c r="H15" s="26" t="s">
        <v>396</v>
      </c>
      <c r="I15" s="58">
        <v>7.4675925925925919E-4</v>
      </c>
      <c r="J15" s="31" t="str">
        <f>IF(ISBLANK(I15),"",IF(I15="DQ","",IF(I15="DNF","",IF(I15="DNS","",IF(I15&lt;=0.000671296296296296,"KSM",IF(I15&lt;=0.000707175925925926,"I A",IF(I15&lt;=0.000753935185185185,"II A",IF(I15&lt;=0.00082337962962963,"III A",IF(I15&lt;=0.000892824074074074,"I JA",IF(I15&lt;=0.000950694444444444,"II JA",IF(I15&lt;=0.000985416666666667,"III JA")))))))))))</f>
        <v>II A</v>
      </c>
    </row>
    <row r="16" spans="1:26" ht="17.25" customHeight="1">
      <c r="A16" s="15">
        <v>3</v>
      </c>
      <c r="B16" s="3">
        <v>32</v>
      </c>
      <c r="C16" s="4" t="s">
        <v>133</v>
      </c>
      <c r="D16" s="34" t="s">
        <v>437</v>
      </c>
      <c r="E16" s="27">
        <v>40408</v>
      </c>
      <c r="F16" s="26" t="s">
        <v>39</v>
      </c>
      <c r="G16" s="26" t="s">
        <v>40</v>
      </c>
      <c r="H16" s="26" t="s">
        <v>56</v>
      </c>
      <c r="I16" s="58">
        <v>8.0347222222222224E-4</v>
      </c>
      <c r="J16" s="31" t="str">
        <f t="shared" ref="J16:J19" si="1">IF(ISBLANK(I16),"",IF(I16="DQ","",IF(I16="DNF","",IF(I16="DNS","",IF(I16&lt;=0.000671296296296296,"KSM",IF(I16&lt;=0.000707175925925926,"I A",IF(I16&lt;=0.000753935185185185,"II A",IF(I16&lt;=0.00082337962962963,"III A",IF(I16&lt;=0.000892824074074074,"I JA",IF(I16&lt;=0.000950694444444444,"II JA",IF(I16&lt;=0.000985416666666667,"III JA")))))))))))</f>
        <v>III A</v>
      </c>
    </row>
    <row r="17" spans="1:10" ht="17.25" customHeight="1">
      <c r="A17" s="15">
        <v>4</v>
      </c>
      <c r="B17" s="3">
        <v>33</v>
      </c>
      <c r="C17" s="4" t="s">
        <v>118</v>
      </c>
      <c r="D17" s="34" t="s">
        <v>197</v>
      </c>
      <c r="E17" s="27">
        <v>40419</v>
      </c>
      <c r="F17" s="26" t="s">
        <v>39</v>
      </c>
      <c r="G17" s="26" t="s">
        <v>40</v>
      </c>
      <c r="H17" s="26" t="s">
        <v>195</v>
      </c>
      <c r="I17" s="58">
        <v>7.846064814814815E-4</v>
      </c>
      <c r="J17" s="31" t="str">
        <f t="shared" si="1"/>
        <v>III A</v>
      </c>
    </row>
    <row r="18" spans="1:10" ht="17.25" customHeight="1">
      <c r="A18" s="15">
        <v>5</v>
      </c>
      <c r="B18" s="3">
        <v>34</v>
      </c>
      <c r="C18" s="4" t="s">
        <v>42</v>
      </c>
      <c r="D18" s="34" t="s">
        <v>418</v>
      </c>
      <c r="E18" s="27">
        <v>40262</v>
      </c>
      <c r="F18" s="26" t="s">
        <v>39</v>
      </c>
      <c r="G18" s="26" t="s">
        <v>40</v>
      </c>
      <c r="H18" s="26" t="s">
        <v>96</v>
      </c>
      <c r="I18" s="58">
        <v>8.5555555555555558E-4</v>
      </c>
      <c r="J18" s="31" t="str">
        <f t="shared" si="1"/>
        <v>I JA</v>
      </c>
    </row>
    <row r="19" spans="1:10" ht="17.25" customHeight="1">
      <c r="A19" s="15">
        <v>6</v>
      </c>
      <c r="B19" s="3">
        <v>37</v>
      </c>
      <c r="C19" s="4" t="s">
        <v>290</v>
      </c>
      <c r="D19" s="34" t="s">
        <v>291</v>
      </c>
      <c r="E19" s="27">
        <v>40377</v>
      </c>
      <c r="F19" s="26" t="s">
        <v>80</v>
      </c>
      <c r="G19" s="26" t="s">
        <v>200</v>
      </c>
      <c r="H19" s="26" t="s">
        <v>373</v>
      </c>
      <c r="I19" s="58" t="s">
        <v>544</v>
      </c>
      <c r="J19" s="31" t="str">
        <f t="shared" si="1"/>
        <v/>
      </c>
    </row>
    <row r="20" spans="1:10" ht="12" customHeight="1">
      <c r="A20" s="7"/>
      <c r="B20" s="7"/>
      <c r="C20" s="7"/>
      <c r="D20" s="7"/>
      <c r="E20" s="7"/>
      <c r="F20" s="8">
        <v>3</v>
      </c>
      <c r="G20" s="8" t="s">
        <v>6</v>
      </c>
      <c r="H20" s="8"/>
      <c r="I20" s="7"/>
    </row>
    <row r="21" spans="1:10" ht="17.25" customHeight="1">
      <c r="A21" s="15">
        <v>1</v>
      </c>
      <c r="B21" s="3"/>
      <c r="C21" s="4"/>
      <c r="D21" s="34"/>
      <c r="E21" s="27"/>
      <c r="F21" s="26"/>
      <c r="G21" s="26"/>
      <c r="H21" s="26"/>
      <c r="I21" s="58"/>
      <c r="J21" s="31" t="str">
        <f>IF(ISBLANK(I21),"",IF(I21="DQ","",IF(I21="DNF","",IF(I21="DNS","",IF(I21&lt;=0.000671296296296296,"KSM",IF(I21&lt;=0.000707175925925926,"I A",IF(I21&lt;=0.000753935185185185,"II A",IF(I21&lt;=0.00082337962962963,"III A",IF(I21&lt;=0.000892824074074074,"I JA",IF(I21&lt;=0.000950694444444444,"II JA",IF(I21&lt;=0.000985416666666667,"III JA")))))))))))</f>
        <v/>
      </c>
    </row>
    <row r="22" spans="1:10" ht="17.25" customHeight="1">
      <c r="A22" s="15">
        <v>2</v>
      </c>
      <c r="B22" s="3">
        <v>38</v>
      </c>
      <c r="C22" s="4" t="s">
        <v>37</v>
      </c>
      <c r="D22" s="34" t="s">
        <v>38</v>
      </c>
      <c r="E22" s="27">
        <v>39923</v>
      </c>
      <c r="F22" s="26" t="s">
        <v>39</v>
      </c>
      <c r="G22" s="26" t="s">
        <v>40</v>
      </c>
      <c r="H22" s="26" t="s">
        <v>41</v>
      </c>
      <c r="I22" s="58">
        <v>7.4409722222222227E-4</v>
      </c>
      <c r="J22" s="31" t="str">
        <f>IF(ISBLANK(I22),"",IF(I22="DQ","",IF(I22="DNF","",IF(I22="DNS","",IF(I22&lt;=0.000671296296296296,"KSM",IF(I22&lt;=0.000707175925925926,"I A",IF(I22&lt;=0.000753935185185185,"II A",IF(I22&lt;=0.00082337962962963,"III A",IF(I22&lt;=0.000892824074074074,"I JA",IF(I22&lt;=0.000950694444444444,"II JA",IF(I22&lt;=0.000985416666666667,"III JA")))))))))))</f>
        <v>II A</v>
      </c>
    </row>
    <row r="23" spans="1:10" ht="17.25" customHeight="1">
      <c r="A23" s="15">
        <v>3</v>
      </c>
      <c r="B23" s="3">
        <v>43</v>
      </c>
      <c r="C23" s="4" t="s">
        <v>385</v>
      </c>
      <c r="D23" s="34" t="s">
        <v>386</v>
      </c>
      <c r="E23" s="27">
        <v>41013</v>
      </c>
      <c r="F23" s="26" t="s">
        <v>39</v>
      </c>
      <c r="G23" s="26" t="s">
        <v>40</v>
      </c>
      <c r="H23" s="113" t="s">
        <v>387</v>
      </c>
      <c r="I23" s="58">
        <v>8.0520833333333323E-4</v>
      </c>
      <c r="J23" s="31" t="str">
        <f t="shared" ref="J23:J26" si="2">IF(ISBLANK(I23),"",IF(I23="DQ","",IF(I23="DNF","",IF(I23="DNS","",IF(I23&lt;=0.000671296296296296,"KSM",IF(I23&lt;=0.000707175925925926,"I A",IF(I23&lt;=0.000753935185185185,"II A",IF(I23&lt;=0.00082337962962963,"III A",IF(I23&lt;=0.000892824074074074,"I JA",IF(I23&lt;=0.000950694444444444,"II JA",IF(I23&lt;=0.000985416666666667,"III JA")))))))))))</f>
        <v>III A</v>
      </c>
    </row>
    <row r="24" spans="1:10" ht="17.25" customHeight="1">
      <c r="A24" s="15">
        <v>4</v>
      </c>
      <c r="B24" s="3">
        <v>51</v>
      </c>
      <c r="C24" s="4" t="s">
        <v>133</v>
      </c>
      <c r="D24" s="34" t="s">
        <v>244</v>
      </c>
      <c r="E24" s="27">
        <v>39956</v>
      </c>
      <c r="F24" s="26" t="s">
        <v>73</v>
      </c>
      <c r="G24" s="26" t="s">
        <v>74</v>
      </c>
      <c r="H24" s="26" t="s">
        <v>75</v>
      </c>
      <c r="I24" s="58">
        <v>7.7060185185185185E-4</v>
      </c>
      <c r="J24" s="31" t="str">
        <f t="shared" si="2"/>
        <v>III A</v>
      </c>
    </row>
    <row r="25" spans="1:10" ht="17.25" customHeight="1">
      <c r="A25" s="15">
        <v>5</v>
      </c>
      <c r="B25" s="3">
        <v>52</v>
      </c>
      <c r="C25" s="4" t="s">
        <v>82</v>
      </c>
      <c r="D25" s="34" t="s">
        <v>205</v>
      </c>
      <c r="E25" s="27">
        <v>40598</v>
      </c>
      <c r="F25" s="26" t="s">
        <v>39</v>
      </c>
      <c r="G25" s="26" t="s">
        <v>40</v>
      </c>
      <c r="H25" s="26" t="s">
        <v>76</v>
      </c>
      <c r="I25" s="58" t="s">
        <v>544</v>
      </c>
      <c r="J25" s="31" t="str">
        <f t="shared" si="2"/>
        <v/>
      </c>
    </row>
    <row r="26" spans="1:10" ht="17.25" customHeight="1">
      <c r="A26" s="15">
        <v>6</v>
      </c>
      <c r="B26" s="3">
        <v>53</v>
      </c>
      <c r="C26" s="4" t="s">
        <v>55</v>
      </c>
      <c r="D26" s="34" t="s">
        <v>403</v>
      </c>
      <c r="E26" s="27">
        <v>40023</v>
      </c>
      <c r="F26" s="26" t="s">
        <v>39</v>
      </c>
      <c r="G26" s="26" t="s">
        <v>40</v>
      </c>
      <c r="H26" s="26" t="s">
        <v>195</v>
      </c>
      <c r="I26" s="58">
        <v>7.7314814814814813E-4</v>
      </c>
      <c r="J26" s="31" t="str">
        <f t="shared" si="2"/>
        <v>III A</v>
      </c>
    </row>
    <row r="27" spans="1:10" ht="12" customHeight="1">
      <c r="A27" s="7"/>
      <c r="B27" s="7"/>
      <c r="C27" s="7"/>
      <c r="D27" s="7"/>
      <c r="E27" s="7"/>
      <c r="F27" s="8">
        <v>4</v>
      </c>
      <c r="G27" s="8" t="s">
        <v>6</v>
      </c>
      <c r="H27" s="8"/>
      <c r="I27" s="7"/>
    </row>
    <row r="28" spans="1:10" ht="17.25" customHeight="1">
      <c r="A28" s="15">
        <v>1</v>
      </c>
      <c r="B28" s="3"/>
      <c r="C28" s="4"/>
      <c r="D28" s="34"/>
      <c r="E28" s="27"/>
      <c r="F28" s="26"/>
      <c r="G28" s="26"/>
      <c r="H28" s="26"/>
      <c r="I28" s="58"/>
      <c r="J28" s="31" t="str">
        <f>IF(ISBLANK(I28),"",IF(I28="DQ","",IF(I28="DNF","",IF(I28="DNS","",IF(I28&lt;=0.000671296296296296,"KSM",IF(I28&lt;=0.000707175925925926,"I A",IF(I28&lt;=0.000753935185185185,"II A",IF(I28&lt;=0.00082337962962963,"III A",IF(I28&lt;=0.000892824074074074,"I JA",IF(I28&lt;=0.000950694444444444,"II JA",IF(I28&lt;=0.000985416666666667,"III JA")))))))))))</f>
        <v/>
      </c>
    </row>
    <row r="29" spans="1:10" ht="17.25" customHeight="1">
      <c r="A29" s="15">
        <v>2</v>
      </c>
      <c r="B29" s="3">
        <v>54</v>
      </c>
      <c r="C29" s="4" t="s">
        <v>252</v>
      </c>
      <c r="D29" s="34" t="s">
        <v>253</v>
      </c>
      <c r="E29" s="27">
        <v>40260</v>
      </c>
      <c r="F29" s="26" t="s">
        <v>39</v>
      </c>
      <c r="G29" s="26" t="s">
        <v>40</v>
      </c>
      <c r="H29" s="26" t="s">
        <v>60</v>
      </c>
      <c r="I29" s="58" t="s">
        <v>544</v>
      </c>
      <c r="J29" s="31" t="str">
        <f t="shared" ref="J29:J33" si="3">IF(ISBLANK(I29),"",IF(I29="DQ","",IF(I29="DNF","",IF(I29="DNS","",IF(I29&lt;=0.000671296296296296,"KSM",IF(I29&lt;=0.000707175925925926,"I A",IF(I29&lt;=0.000753935185185185,"II A",IF(I29&lt;=0.00082337962962963,"III A",IF(I29&lt;=0.000892824074074074,"I JA",IF(I29&lt;=0.000950694444444444,"II JA",IF(I29&lt;=0.000985416666666667,"III JA")))))))))))</f>
        <v/>
      </c>
    </row>
    <row r="30" spans="1:10" ht="17.25" customHeight="1">
      <c r="A30" s="15">
        <v>3</v>
      </c>
      <c r="B30" s="3">
        <v>55</v>
      </c>
      <c r="C30" s="4" t="s">
        <v>43</v>
      </c>
      <c r="D30" s="34" t="s">
        <v>52</v>
      </c>
      <c r="E30" s="27">
        <v>40158</v>
      </c>
      <c r="F30" s="26" t="s">
        <v>39</v>
      </c>
      <c r="G30" s="26" t="s">
        <v>40</v>
      </c>
      <c r="H30" s="26" t="s">
        <v>47</v>
      </c>
      <c r="I30" s="58">
        <v>7.8090277777777771E-4</v>
      </c>
      <c r="J30" s="31" t="str">
        <f t="shared" si="3"/>
        <v>III A</v>
      </c>
    </row>
    <row r="31" spans="1:10" ht="17.25" customHeight="1">
      <c r="A31" s="15">
        <v>4</v>
      </c>
      <c r="B31" s="3">
        <v>56</v>
      </c>
      <c r="C31" s="4" t="s">
        <v>332</v>
      </c>
      <c r="D31" s="34" t="s">
        <v>400</v>
      </c>
      <c r="E31" s="27">
        <v>40184</v>
      </c>
      <c r="F31" s="26" t="s">
        <v>63</v>
      </c>
      <c r="G31" s="26" t="s">
        <v>374</v>
      </c>
      <c r="H31" s="26" t="s">
        <v>396</v>
      </c>
      <c r="I31" s="58">
        <v>7.3680555555555554E-4</v>
      </c>
      <c r="J31" s="31" t="str">
        <f t="shared" si="3"/>
        <v>II A</v>
      </c>
    </row>
    <row r="32" spans="1:10" ht="17.25" customHeight="1">
      <c r="A32" s="15">
        <v>5</v>
      </c>
      <c r="B32" s="3">
        <v>60</v>
      </c>
      <c r="C32" s="4" t="s">
        <v>42</v>
      </c>
      <c r="D32" s="34" t="s">
        <v>409</v>
      </c>
      <c r="E32" s="27">
        <v>39837</v>
      </c>
      <c r="F32" s="26" t="s">
        <v>39</v>
      </c>
      <c r="G32" s="26" t="s">
        <v>40</v>
      </c>
      <c r="H32" s="113" t="s">
        <v>404</v>
      </c>
      <c r="I32" s="58">
        <v>7.4606481481481475E-4</v>
      </c>
      <c r="J32" s="31" t="str">
        <f t="shared" si="3"/>
        <v>II A</v>
      </c>
    </row>
    <row r="33" spans="1:10" ht="17.25" customHeight="1">
      <c r="A33" s="15">
        <v>6</v>
      </c>
      <c r="B33" s="3">
        <v>62</v>
      </c>
      <c r="C33" s="4" t="s">
        <v>65</v>
      </c>
      <c r="D33" s="34" t="s">
        <v>137</v>
      </c>
      <c r="E33" s="27">
        <v>40195</v>
      </c>
      <c r="F33" s="26" t="s">
        <v>73</v>
      </c>
      <c r="G33" s="26" t="s">
        <v>74</v>
      </c>
      <c r="H33" s="26" t="s">
        <v>75</v>
      </c>
      <c r="I33" s="58">
        <v>7.8969907407407407E-4</v>
      </c>
      <c r="J33" s="31" t="str">
        <f t="shared" si="3"/>
        <v>III A</v>
      </c>
    </row>
    <row r="34" spans="1:10" ht="12" customHeight="1"/>
    <row r="35" spans="1:10" ht="12" customHeight="1"/>
    <row r="36" spans="1:10" ht="12" customHeight="1"/>
    <row r="37" spans="1:10" ht="12" customHeight="1"/>
    <row r="38" spans="1:10" ht="12" customHeight="1"/>
    <row r="39" spans="1:10" ht="12" customHeight="1"/>
    <row r="40" spans="1:10" ht="12" customHeight="1"/>
    <row r="41" spans="1:10" ht="12" customHeight="1"/>
    <row r="42" spans="1:10" ht="12" customHeight="1"/>
    <row r="43" spans="1:10" ht="12" customHeight="1"/>
    <row r="44" spans="1:10" ht="12" customHeight="1"/>
    <row r="45" spans="1:10" ht="12" customHeight="1"/>
    <row r="46" spans="1:10" ht="12" customHeight="1"/>
    <row r="47" spans="1:10" ht="12" customHeight="1"/>
    <row r="48" spans="1:10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</sheetData>
  <sortState xmlns:xlrd2="http://schemas.microsoft.com/office/spreadsheetml/2017/richdata2" ref="C27:H41">
    <sortCondition ref="E27:E4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Z974"/>
  <sheetViews>
    <sheetView topLeftCell="A15" zoomScale="130" zoomScaleNormal="130" workbookViewId="0">
      <selection activeCell="G3" sqref="G3"/>
    </sheetView>
  </sheetViews>
  <sheetFormatPr defaultColWidth="14.44140625" defaultRowHeight="15" customHeight="1"/>
  <cols>
    <col min="1" max="1" width="4.88671875" customWidth="1"/>
    <col min="2" max="2" width="4.6640625" hidden="1" customWidth="1"/>
    <col min="3" max="3" width="7.77734375" bestFit="1" customWidth="1"/>
    <col min="4" max="4" width="12.6640625" bestFit="1" customWidth="1"/>
    <col min="5" max="5" width="10.33203125" customWidth="1"/>
    <col min="6" max="7" width="10.109375" bestFit="1" customWidth="1"/>
    <col min="8" max="8" width="16.6640625" bestFit="1" customWidth="1"/>
    <col min="9" max="9" width="10.33203125" bestFit="1" customWidth="1"/>
    <col min="10" max="10" width="7.664062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F2" s="7"/>
      <c r="G2" s="7"/>
      <c r="H2" s="66">
        <v>46043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18</v>
      </c>
      <c r="D4" s="8"/>
      <c r="E4" s="8" t="s">
        <v>35</v>
      </c>
      <c r="F4" s="28"/>
      <c r="G4" s="24"/>
      <c r="H4" s="24"/>
      <c r="I4" s="7"/>
    </row>
    <row r="5" spans="1:26" ht="12" customHeight="1" thickBot="1">
      <c r="A5" s="7"/>
      <c r="B5" s="7"/>
      <c r="C5" s="7"/>
      <c r="D5" s="7"/>
      <c r="E5" s="7"/>
      <c r="F5" s="8"/>
      <c r="G5" s="8"/>
      <c r="H5" s="8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">
        <v>1</v>
      </c>
      <c r="B7" s="3">
        <v>56</v>
      </c>
      <c r="C7" s="4" t="s">
        <v>332</v>
      </c>
      <c r="D7" s="34" t="s">
        <v>400</v>
      </c>
      <c r="E7" s="27">
        <v>40184</v>
      </c>
      <c r="F7" s="26" t="s">
        <v>63</v>
      </c>
      <c r="G7" s="26" t="s">
        <v>374</v>
      </c>
      <c r="H7" s="26" t="s">
        <v>396</v>
      </c>
      <c r="I7" s="58">
        <v>7.3680555555555554E-4</v>
      </c>
      <c r="J7" s="31" t="str">
        <f t="shared" ref="J7:J21" si="0">IF(ISBLANK(I7),"",IF(I7="DQ","",IF(I7="DNF","",IF(I7="DNS","",IF(I7&lt;=0.000671296296296296,"KSM",IF(I7&lt;=0.000707175925925926,"I A",IF(I7&lt;=0.000753935185185185,"II A",IF(I7&lt;=0.00082337962962963,"III A",IF(I7&lt;=0.000892824074074074,"I JA",IF(I7&lt;=0.000950694444444444,"II JA",IF(I7&lt;=0.000985416666666667,"III JA")))))))))))</f>
        <v>II A</v>
      </c>
    </row>
    <row r="8" spans="1:26" ht="17.25" customHeight="1">
      <c r="A8" s="15">
        <v>2</v>
      </c>
      <c r="B8" s="3">
        <v>38</v>
      </c>
      <c r="C8" s="4" t="s">
        <v>37</v>
      </c>
      <c r="D8" s="34" t="s">
        <v>38</v>
      </c>
      <c r="E8" s="27">
        <v>39923</v>
      </c>
      <c r="F8" s="26" t="s">
        <v>39</v>
      </c>
      <c r="G8" s="26" t="s">
        <v>40</v>
      </c>
      <c r="H8" s="26" t="s">
        <v>41</v>
      </c>
      <c r="I8" s="58">
        <v>7.4409722222222227E-4</v>
      </c>
      <c r="J8" s="31" t="str">
        <f t="shared" si="0"/>
        <v>II A</v>
      </c>
    </row>
    <row r="9" spans="1:26" ht="17.25" customHeight="1">
      <c r="A9" s="15">
        <v>3</v>
      </c>
      <c r="B9" s="3">
        <v>60</v>
      </c>
      <c r="C9" s="4" t="s">
        <v>42</v>
      </c>
      <c r="D9" s="34" t="s">
        <v>409</v>
      </c>
      <c r="E9" s="27">
        <v>39837</v>
      </c>
      <c r="F9" s="26" t="s">
        <v>39</v>
      </c>
      <c r="G9" s="26" t="s">
        <v>40</v>
      </c>
      <c r="H9" s="113" t="s">
        <v>404</v>
      </c>
      <c r="I9" s="58">
        <v>7.4606481481481475E-4</v>
      </c>
      <c r="J9" s="31" t="str">
        <f t="shared" si="0"/>
        <v>II A</v>
      </c>
    </row>
    <row r="10" spans="1:26" ht="17.25" customHeight="1">
      <c r="A10" s="15">
        <v>4</v>
      </c>
      <c r="B10" s="3">
        <v>20</v>
      </c>
      <c r="C10" s="4" t="s">
        <v>401</v>
      </c>
      <c r="D10" s="34" t="s">
        <v>402</v>
      </c>
      <c r="E10" s="27">
        <v>40447</v>
      </c>
      <c r="F10" s="26" t="s">
        <v>63</v>
      </c>
      <c r="G10" s="26" t="s">
        <v>374</v>
      </c>
      <c r="H10" s="26" t="s">
        <v>396</v>
      </c>
      <c r="I10" s="58">
        <v>7.4675925925925919E-4</v>
      </c>
      <c r="J10" s="31" t="str">
        <f t="shared" si="0"/>
        <v>II A</v>
      </c>
    </row>
    <row r="11" spans="1:26" ht="17.25" customHeight="1">
      <c r="A11" s="15">
        <v>5</v>
      </c>
      <c r="B11" s="3">
        <v>51</v>
      </c>
      <c r="C11" s="4" t="s">
        <v>133</v>
      </c>
      <c r="D11" s="34" t="s">
        <v>244</v>
      </c>
      <c r="E11" s="27">
        <v>39956</v>
      </c>
      <c r="F11" s="26" t="s">
        <v>73</v>
      </c>
      <c r="G11" s="26" t="s">
        <v>74</v>
      </c>
      <c r="H11" s="26" t="s">
        <v>75</v>
      </c>
      <c r="I11" s="58">
        <v>7.7060185185185185E-4</v>
      </c>
      <c r="J11" s="31" t="str">
        <f t="shared" si="0"/>
        <v>III A</v>
      </c>
    </row>
    <row r="12" spans="1:26" ht="17.25" customHeight="1">
      <c r="A12" s="15">
        <v>6</v>
      </c>
      <c r="B12" s="3">
        <v>53</v>
      </c>
      <c r="C12" s="4" t="s">
        <v>55</v>
      </c>
      <c r="D12" s="34" t="s">
        <v>403</v>
      </c>
      <c r="E12" s="27">
        <v>40023</v>
      </c>
      <c r="F12" s="26" t="s">
        <v>39</v>
      </c>
      <c r="G12" s="26" t="s">
        <v>40</v>
      </c>
      <c r="H12" s="26" t="s">
        <v>195</v>
      </c>
      <c r="I12" s="58">
        <v>7.7314814814814813E-4</v>
      </c>
      <c r="J12" s="31" t="str">
        <f t="shared" si="0"/>
        <v>III A</v>
      </c>
    </row>
    <row r="13" spans="1:26" ht="17.25" customHeight="1">
      <c r="A13" s="15">
        <v>7</v>
      </c>
      <c r="B13" s="3">
        <v>55</v>
      </c>
      <c r="C13" s="4" t="s">
        <v>43</v>
      </c>
      <c r="D13" s="34" t="s">
        <v>52</v>
      </c>
      <c r="E13" s="27">
        <v>40158</v>
      </c>
      <c r="F13" s="26" t="s">
        <v>39</v>
      </c>
      <c r="G13" s="26" t="s">
        <v>40</v>
      </c>
      <c r="H13" s="26" t="s">
        <v>47</v>
      </c>
      <c r="I13" s="58">
        <v>7.8090277777777771E-4</v>
      </c>
      <c r="J13" s="31" t="str">
        <f t="shared" si="0"/>
        <v>III A</v>
      </c>
    </row>
    <row r="14" spans="1:26" ht="17.25" customHeight="1">
      <c r="A14" s="15">
        <v>8</v>
      </c>
      <c r="B14" s="3">
        <v>33</v>
      </c>
      <c r="C14" s="4" t="s">
        <v>118</v>
      </c>
      <c r="D14" s="34" t="s">
        <v>197</v>
      </c>
      <c r="E14" s="27">
        <v>40419</v>
      </c>
      <c r="F14" s="26" t="s">
        <v>39</v>
      </c>
      <c r="G14" s="26" t="s">
        <v>40</v>
      </c>
      <c r="H14" s="26" t="s">
        <v>195</v>
      </c>
      <c r="I14" s="58">
        <v>7.846064814814815E-4</v>
      </c>
      <c r="J14" s="31" t="str">
        <f t="shared" si="0"/>
        <v>III A</v>
      </c>
    </row>
    <row r="15" spans="1:26" ht="17.25" customHeight="1">
      <c r="A15" s="15">
        <v>9</v>
      </c>
      <c r="B15" s="3">
        <v>62</v>
      </c>
      <c r="C15" s="4" t="s">
        <v>65</v>
      </c>
      <c r="D15" s="34" t="s">
        <v>137</v>
      </c>
      <c r="E15" s="27">
        <v>40195</v>
      </c>
      <c r="F15" s="26" t="s">
        <v>73</v>
      </c>
      <c r="G15" s="26" t="s">
        <v>74</v>
      </c>
      <c r="H15" s="26" t="s">
        <v>75</v>
      </c>
      <c r="I15" s="58">
        <v>7.8969907407407407E-4</v>
      </c>
      <c r="J15" s="31" t="str">
        <f t="shared" si="0"/>
        <v>III A</v>
      </c>
    </row>
    <row r="16" spans="1:26" ht="17.25" customHeight="1">
      <c r="A16" s="15">
        <v>10</v>
      </c>
      <c r="B16" s="3">
        <v>10</v>
      </c>
      <c r="C16" s="4" t="s">
        <v>59</v>
      </c>
      <c r="D16" s="34" t="s">
        <v>342</v>
      </c>
      <c r="E16" s="27">
        <v>40389</v>
      </c>
      <c r="F16" s="26" t="s">
        <v>39</v>
      </c>
      <c r="G16" s="26" t="s">
        <v>40</v>
      </c>
      <c r="H16" s="26" t="s">
        <v>41</v>
      </c>
      <c r="I16" s="58">
        <v>7.9317129629629627E-4</v>
      </c>
      <c r="J16" s="31" t="str">
        <f t="shared" si="0"/>
        <v>III A</v>
      </c>
    </row>
    <row r="17" spans="1:10" ht="17.25" customHeight="1">
      <c r="A17" s="15">
        <v>11</v>
      </c>
      <c r="B17" s="3">
        <v>32</v>
      </c>
      <c r="C17" s="4" t="s">
        <v>133</v>
      </c>
      <c r="D17" s="34" t="s">
        <v>437</v>
      </c>
      <c r="E17" s="27">
        <v>40408</v>
      </c>
      <c r="F17" s="26" t="s">
        <v>39</v>
      </c>
      <c r="G17" s="26" t="s">
        <v>40</v>
      </c>
      <c r="H17" s="26" t="s">
        <v>56</v>
      </c>
      <c r="I17" s="58">
        <v>8.0347222222222224E-4</v>
      </c>
      <c r="J17" s="31" t="str">
        <f t="shared" si="0"/>
        <v>III A</v>
      </c>
    </row>
    <row r="18" spans="1:10" ht="17.25" customHeight="1">
      <c r="A18" s="15">
        <v>12</v>
      </c>
      <c r="B18" s="3">
        <v>43</v>
      </c>
      <c r="C18" s="4" t="s">
        <v>385</v>
      </c>
      <c r="D18" s="34" t="s">
        <v>386</v>
      </c>
      <c r="E18" s="27">
        <v>41013</v>
      </c>
      <c r="F18" s="26" t="s">
        <v>39</v>
      </c>
      <c r="G18" s="26" t="s">
        <v>40</v>
      </c>
      <c r="H18" s="113" t="s">
        <v>387</v>
      </c>
      <c r="I18" s="58">
        <v>8.0520833333333323E-4</v>
      </c>
      <c r="J18" s="31" t="str">
        <f t="shared" si="0"/>
        <v>III A</v>
      </c>
    </row>
    <row r="19" spans="1:10" ht="17.25" customHeight="1">
      <c r="A19" s="15">
        <v>13</v>
      </c>
      <c r="B19" s="3">
        <v>16</v>
      </c>
      <c r="C19" s="4" t="s">
        <v>362</v>
      </c>
      <c r="D19" s="34" t="s">
        <v>411</v>
      </c>
      <c r="E19" s="27">
        <v>40209</v>
      </c>
      <c r="F19" s="26" t="s">
        <v>39</v>
      </c>
      <c r="G19" s="26" t="s">
        <v>40</v>
      </c>
      <c r="H19" s="26" t="s">
        <v>195</v>
      </c>
      <c r="I19" s="58">
        <v>8.0578703703703704E-4</v>
      </c>
      <c r="J19" s="31" t="str">
        <f t="shared" si="0"/>
        <v>III A</v>
      </c>
    </row>
    <row r="20" spans="1:10" ht="17.25" customHeight="1">
      <c r="A20" s="15">
        <v>14</v>
      </c>
      <c r="B20" s="3">
        <v>34</v>
      </c>
      <c r="C20" s="4" t="s">
        <v>42</v>
      </c>
      <c r="D20" s="34" t="s">
        <v>418</v>
      </c>
      <c r="E20" s="27">
        <v>40262</v>
      </c>
      <c r="F20" s="26" t="s">
        <v>39</v>
      </c>
      <c r="G20" s="26" t="s">
        <v>40</v>
      </c>
      <c r="H20" s="26" t="s">
        <v>96</v>
      </c>
      <c r="I20" s="58">
        <v>8.5555555555555558E-4</v>
      </c>
      <c r="J20" s="31" t="str">
        <f t="shared" si="0"/>
        <v>I JA</v>
      </c>
    </row>
    <row r="21" spans="1:10" ht="17.25" customHeight="1">
      <c r="A21" s="15">
        <v>15</v>
      </c>
      <c r="B21" s="3">
        <v>14</v>
      </c>
      <c r="C21" s="4" t="s">
        <v>48</v>
      </c>
      <c r="D21" s="34" t="s">
        <v>236</v>
      </c>
      <c r="E21" s="27">
        <v>40470</v>
      </c>
      <c r="F21" s="26" t="s">
        <v>63</v>
      </c>
      <c r="G21" s="26" t="s">
        <v>379</v>
      </c>
      <c r="H21" s="26" t="s">
        <v>67</v>
      </c>
      <c r="I21" s="58">
        <v>8.7141203703703697E-4</v>
      </c>
      <c r="J21" s="31" t="str">
        <f t="shared" si="0"/>
        <v>I JA</v>
      </c>
    </row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</sheetData>
  <sortState xmlns:xlrd2="http://schemas.microsoft.com/office/spreadsheetml/2017/richdata2" ref="A7:Z25">
    <sortCondition ref="I7:I25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Z978"/>
  <sheetViews>
    <sheetView topLeftCell="A3" zoomScale="140" zoomScaleNormal="140" workbookViewId="0">
      <selection activeCell="J14" sqref="J14:J18"/>
    </sheetView>
  </sheetViews>
  <sheetFormatPr defaultColWidth="14.44140625" defaultRowHeight="15" customHeight="1"/>
  <cols>
    <col min="1" max="1" width="6.109375" customWidth="1"/>
    <col min="2" max="2" width="4.6640625" customWidth="1"/>
    <col min="3" max="3" width="9.5546875" bestFit="1" customWidth="1"/>
    <col min="4" max="4" width="12.5546875" bestFit="1" customWidth="1"/>
    <col min="5" max="5" width="10.33203125" customWidth="1"/>
    <col min="6" max="6" width="8.88671875" bestFit="1" customWidth="1"/>
    <col min="7" max="7" width="10.44140625" bestFit="1" customWidth="1"/>
    <col min="8" max="8" width="12.6640625" bestFit="1" customWidth="1"/>
    <col min="9" max="9" width="10.33203125" bestFit="1" customWidth="1"/>
    <col min="10" max="10" width="5" bestFit="1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F2" s="7"/>
      <c r="G2" s="7"/>
      <c r="H2" s="66">
        <v>46043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18</v>
      </c>
      <c r="D4" s="8"/>
      <c r="E4" s="8" t="s">
        <v>34</v>
      </c>
      <c r="F4" s="28"/>
      <c r="G4" s="24"/>
      <c r="H4" s="24"/>
      <c r="I4" s="7"/>
    </row>
    <row r="5" spans="1:26" ht="12" customHeight="1">
      <c r="A5" s="7"/>
      <c r="B5" s="7"/>
      <c r="C5" s="7"/>
      <c r="D5" s="7"/>
      <c r="E5" s="7"/>
      <c r="F5" s="8">
        <v>1</v>
      </c>
      <c r="G5" s="8" t="s">
        <v>6</v>
      </c>
      <c r="H5" s="8"/>
      <c r="I5" s="7"/>
    </row>
    <row r="6" spans="1:26" ht="12" customHeight="1" thickBot="1">
      <c r="A6" s="32" t="s">
        <v>7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">
        <v>1</v>
      </c>
      <c r="B7" s="16"/>
      <c r="C7" s="4"/>
      <c r="D7" s="34"/>
      <c r="E7" s="27"/>
      <c r="F7" s="26"/>
      <c r="G7" s="26"/>
      <c r="H7" s="26"/>
      <c r="I7" s="35"/>
      <c r="J7" s="31" t="str">
        <f>IF(ISBLANK(I7),"",IF(I7="DQ","",IF(I7="DNF","",IF(I7="DNS","",IF(I7&gt;63.14,"",IF(I7&lt;=46.8,"TSM",IF(I7&lt;=48.5,"SM",IF(I7&lt;=50.2,"KSM",IF(I7&lt;=52.5,"I A",IF(I7&lt;=57.14,"II A",IF(I7&lt;=63.14,"III A")))))))))))</f>
        <v/>
      </c>
    </row>
    <row r="8" spans="1:26" ht="17.25" customHeight="1">
      <c r="A8" s="15">
        <v>2</v>
      </c>
      <c r="B8" s="16">
        <v>65</v>
      </c>
      <c r="C8" s="4" t="s">
        <v>517</v>
      </c>
      <c r="D8" s="34" t="s">
        <v>518</v>
      </c>
      <c r="E8" s="27">
        <v>40331</v>
      </c>
      <c r="F8" s="26" t="s">
        <v>39</v>
      </c>
      <c r="G8" s="26" t="s">
        <v>40</v>
      </c>
      <c r="H8" s="26" t="s">
        <v>260</v>
      </c>
      <c r="I8" s="35">
        <v>63.09</v>
      </c>
      <c r="J8" s="31" t="str">
        <f>IF(ISBLANK(I8),"",IF(I8="DQ","",IF(I8="DNF","",IF(I8="DNS","",IF(I8&gt;63.14,"",IF(I8&lt;=46.8,"TSM",IF(I8&lt;=48.5,"SM",IF(I8&lt;=50.2,"KSM",IF(I8&lt;=52.5,"I A",IF(I8&lt;=57.14,"II A",IF(I8&lt;=63.14,"III A")))))))))))</f>
        <v>III A</v>
      </c>
    </row>
    <row r="9" spans="1:26" ht="17.25" customHeight="1">
      <c r="A9" s="15">
        <v>3</v>
      </c>
      <c r="B9" s="16">
        <v>67</v>
      </c>
      <c r="C9" s="4" t="s">
        <v>307</v>
      </c>
      <c r="D9" s="34" t="s">
        <v>308</v>
      </c>
      <c r="E9" s="27">
        <v>40687</v>
      </c>
      <c r="F9" s="26" t="s">
        <v>39</v>
      </c>
      <c r="G9" s="26" t="s">
        <v>40</v>
      </c>
      <c r="H9" s="26" t="s">
        <v>84</v>
      </c>
      <c r="I9" s="35">
        <v>61.57</v>
      </c>
      <c r="J9" s="31" t="str">
        <f t="shared" ref="J9:J10" si="0">IF(ISBLANK(I9),"",IF(I9="DQ","",IF(I9="DNF","",IF(I9="DNS","",IF(I9&gt;63.14,"",IF(I9&lt;=46.8,"TSM",IF(I9&lt;=48.5,"SM",IF(I9&lt;=50.2,"KSM",IF(I9&lt;=52.5,"I A",IF(I9&lt;=57.14,"II A",IF(I9&lt;=63.14,"III A")))))))))))</f>
        <v>III A</v>
      </c>
    </row>
    <row r="10" spans="1:26" ht="17.25" customHeight="1">
      <c r="A10" s="15">
        <v>4</v>
      </c>
      <c r="B10" s="16">
        <v>68</v>
      </c>
      <c r="C10" s="4" t="s">
        <v>226</v>
      </c>
      <c r="D10" s="34" t="s">
        <v>438</v>
      </c>
      <c r="E10" s="27">
        <v>40272</v>
      </c>
      <c r="F10" s="26" t="s">
        <v>39</v>
      </c>
      <c r="G10" s="26" t="s">
        <v>40</v>
      </c>
      <c r="H10" s="26" t="s">
        <v>56</v>
      </c>
      <c r="I10" s="35">
        <v>59.65</v>
      </c>
      <c r="J10" s="31" t="str">
        <f t="shared" si="0"/>
        <v>III A</v>
      </c>
    </row>
    <row r="11" spans="1:26" ht="17.25" customHeight="1">
      <c r="A11" s="15">
        <v>5</v>
      </c>
      <c r="B11" s="16">
        <v>69</v>
      </c>
      <c r="C11" s="4" t="s">
        <v>357</v>
      </c>
      <c r="D11" s="34" t="s">
        <v>358</v>
      </c>
      <c r="E11" s="27">
        <v>40407</v>
      </c>
      <c r="F11" s="26" t="s">
        <v>39</v>
      </c>
      <c r="G11" s="26" t="s">
        <v>40</v>
      </c>
      <c r="H11" s="26" t="s">
        <v>119</v>
      </c>
      <c r="I11" s="35">
        <v>56.23</v>
      </c>
      <c r="J11" s="31" t="str">
        <f>IF(ISBLANK(I11),"",IF(I11="DQ","",IF(I11="DNF","",IF(I11="DNS","",IF(I11&gt;63.14,"",IF(I11&lt;=46.8,"TSM",IF(I11&lt;=48.5,"SM",IF(I11&lt;=50.2,"KSM",IF(I11&lt;=52.5,"I A",IF(I11&lt;=57.14,"II A",IF(I11&lt;=63.14,"III A")))))))))))</f>
        <v>II A</v>
      </c>
    </row>
    <row r="12" spans="1:26" ht="17.25" customHeight="1">
      <c r="A12" s="15">
        <v>6</v>
      </c>
      <c r="B12" s="16">
        <v>70</v>
      </c>
      <c r="C12" s="4" t="s">
        <v>305</v>
      </c>
      <c r="D12" s="34" t="s">
        <v>520</v>
      </c>
      <c r="E12" s="27">
        <v>40010</v>
      </c>
      <c r="F12" s="26" t="s">
        <v>39</v>
      </c>
      <c r="G12" s="26" t="s">
        <v>40</v>
      </c>
      <c r="H12" s="26" t="s">
        <v>260</v>
      </c>
      <c r="I12" s="35">
        <v>59.7</v>
      </c>
      <c r="J12" s="31" t="str">
        <f>IF(ISBLANK(I12),"",IF(I12="DQ","",IF(I12="DNF","",IF(I12="DNS","",IF(I12&gt;63.14,"",IF(I12&lt;=46.8,"TSM",IF(I12&lt;=48.5,"SM",IF(I12&lt;=50.2,"KSM",IF(I12&lt;=52.5,"I A",IF(I12&lt;=57.14,"II A",IF(I12&lt;=63.14,"III A")))))))))))</f>
        <v>III A</v>
      </c>
    </row>
    <row r="13" spans="1:26" ht="12" customHeight="1">
      <c r="A13" s="7"/>
      <c r="B13" s="7"/>
      <c r="C13" s="7"/>
      <c r="D13" s="7"/>
      <c r="F13" s="8">
        <v>2</v>
      </c>
      <c r="G13" s="8" t="s">
        <v>6</v>
      </c>
      <c r="H13" s="8"/>
      <c r="I13" s="7"/>
    </row>
    <row r="14" spans="1:26" ht="17.25" customHeight="1">
      <c r="A14" s="15">
        <v>1</v>
      </c>
      <c r="B14" s="16"/>
      <c r="C14" s="4"/>
      <c r="D14" s="34"/>
      <c r="E14" s="27"/>
      <c r="F14" s="26"/>
      <c r="G14" s="26"/>
      <c r="H14" s="26"/>
      <c r="I14" s="35"/>
      <c r="J14" s="31" t="str">
        <f t="shared" ref="J14:J18" si="1">IF(ISBLANK(I14),"",IF(I14="DQ","",IF(I14="DNF","",IF(I14="DNS","",IF(I14&gt;63.14,"",IF(I14&lt;=46.8,"TSM",IF(I14&lt;=48.5,"SM",IF(I14&lt;=50.2,"KSM",IF(I14&lt;=52.5,"I A",IF(I14&lt;=57.14,"II A",IF(I14&lt;=63.14,"III A")))))))))))</f>
        <v/>
      </c>
    </row>
    <row r="15" spans="1:26" ht="17.25" customHeight="1">
      <c r="A15" s="15">
        <v>2</v>
      </c>
      <c r="B15" s="16">
        <v>72</v>
      </c>
      <c r="C15" s="4" t="s">
        <v>198</v>
      </c>
      <c r="D15" s="34" t="s">
        <v>199</v>
      </c>
      <c r="E15" s="27">
        <v>40142</v>
      </c>
      <c r="F15" s="26" t="s">
        <v>39</v>
      </c>
      <c r="G15" s="26" t="s">
        <v>40</v>
      </c>
      <c r="H15" s="26" t="s">
        <v>195</v>
      </c>
      <c r="I15" s="35" t="s">
        <v>544</v>
      </c>
      <c r="J15" s="31" t="str">
        <f t="shared" si="1"/>
        <v/>
      </c>
    </row>
    <row r="16" spans="1:26" ht="17.25" customHeight="1">
      <c r="A16" s="15">
        <v>3</v>
      </c>
      <c r="B16" s="16">
        <v>74</v>
      </c>
      <c r="C16" s="4" t="s">
        <v>111</v>
      </c>
      <c r="D16" s="34" t="s">
        <v>138</v>
      </c>
      <c r="E16" s="27">
        <v>39985</v>
      </c>
      <c r="F16" s="26" t="s">
        <v>39</v>
      </c>
      <c r="G16" s="26" t="s">
        <v>40</v>
      </c>
      <c r="H16" s="26" t="s">
        <v>119</v>
      </c>
      <c r="I16" s="35">
        <v>56.16</v>
      </c>
      <c r="J16" s="31" t="str">
        <f t="shared" si="1"/>
        <v>II A</v>
      </c>
    </row>
    <row r="17" spans="1:10" ht="17.25" customHeight="1">
      <c r="A17" s="15">
        <v>4</v>
      </c>
      <c r="B17" s="16">
        <v>76</v>
      </c>
      <c r="C17" s="4" t="s">
        <v>228</v>
      </c>
      <c r="D17" s="34" t="s">
        <v>229</v>
      </c>
      <c r="E17" s="27">
        <v>40361</v>
      </c>
      <c r="F17" s="26" t="s">
        <v>39</v>
      </c>
      <c r="G17" s="26" t="s">
        <v>40</v>
      </c>
      <c r="H17" s="26" t="s">
        <v>222</v>
      </c>
      <c r="I17" s="35">
        <v>57.32</v>
      </c>
      <c r="J17" s="31" t="str">
        <f t="shared" si="1"/>
        <v>III A</v>
      </c>
    </row>
    <row r="18" spans="1:10" ht="17.25" customHeight="1">
      <c r="A18" s="15">
        <v>5</v>
      </c>
      <c r="B18" s="16">
        <v>77</v>
      </c>
      <c r="C18" s="4" t="s">
        <v>92</v>
      </c>
      <c r="D18" s="34" t="s">
        <v>131</v>
      </c>
      <c r="E18" s="27">
        <v>40004</v>
      </c>
      <c r="F18" s="26" t="s">
        <v>39</v>
      </c>
      <c r="G18" s="26" t="s">
        <v>40</v>
      </c>
      <c r="H18" s="26" t="s">
        <v>119</v>
      </c>
      <c r="I18" s="35">
        <v>57.22</v>
      </c>
      <c r="J18" s="31" t="str">
        <f t="shared" si="1"/>
        <v>III A</v>
      </c>
    </row>
    <row r="19" spans="1:10" ht="17.25" customHeight="1">
      <c r="A19" s="15">
        <v>6</v>
      </c>
      <c r="B19" s="16">
        <v>78</v>
      </c>
      <c r="C19" s="4" t="s">
        <v>134</v>
      </c>
      <c r="D19" s="34" t="s">
        <v>519</v>
      </c>
      <c r="E19" s="27">
        <v>40377</v>
      </c>
      <c r="F19" s="26" t="s">
        <v>39</v>
      </c>
      <c r="G19" s="26" t="s">
        <v>40</v>
      </c>
      <c r="H19" s="26" t="s">
        <v>260</v>
      </c>
      <c r="I19" s="35">
        <v>58.46</v>
      </c>
      <c r="J19" s="31" t="str">
        <f>IF(ISBLANK(I19),"",IF(I19="DQ","",IF(I19="DNF","",IF(I19="DNS","",IF(I19&gt;63.14,"",IF(I19&lt;=46.8,"TSM",IF(I19&lt;=48.5,"SM",IF(I19&lt;=50.2,"KSM",IF(I19&lt;=52.5,"I A",IF(I19&lt;=57.14,"II A",IF(I19&lt;=63.14,"III A")))))))))))</f>
        <v>III A</v>
      </c>
    </row>
    <row r="20" spans="1:10" ht="12" customHeight="1">
      <c r="A20" s="7"/>
      <c r="B20" s="7"/>
      <c r="C20" s="7"/>
      <c r="D20" s="7"/>
      <c r="E20" s="7"/>
      <c r="F20" s="8">
        <v>3</v>
      </c>
      <c r="G20" s="8" t="s">
        <v>6</v>
      </c>
      <c r="H20" s="8"/>
      <c r="I20" s="7"/>
    </row>
    <row r="21" spans="1:10" ht="17.25" customHeight="1">
      <c r="A21" s="15">
        <v>1</v>
      </c>
      <c r="B21" s="16"/>
      <c r="C21" s="4"/>
      <c r="D21" s="34"/>
      <c r="E21" s="27"/>
      <c r="F21" s="26"/>
      <c r="G21" s="26"/>
      <c r="H21" s="26"/>
      <c r="I21" s="35"/>
      <c r="J21" s="31" t="str">
        <f t="shared" ref="J21" si="2">IF(ISBLANK(I21),"",IF(I21="DQ","",IF(I21="DNF","",IF(I21="DNS","",IF(I21&gt;63.14,"",IF(I21&lt;=46.8,"TSM",IF(I21&lt;=48.5,"SM",IF(I21&lt;=50.2,"KSM",IF(I21&lt;=52.5,"I A",IF(I21&lt;=57.14,"II A",IF(I21&lt;=63.14,"III A")))))))))))</f>
        <v/>
      </c>
    </row>
    <row r="22" spans="1:10" ht="17.25" customHeight="1">
      <c r="A22" s="15">
        <v>2</v>
      </c>
      <c r="B22" s="16">
        <v>82</v>
      </c>
      <c r="C22" s="4" t="s">
        <v>134</v>
      </c>
      <c r="D22" s="34" t="s">
        <v>135</v>
      </c>
      <c r="E22" s="27">
        <v>40225</v>
      </c>
      <c r="F22" s="26" t="s">
        <v>39</v>
      </c>
      <c r="G22" s="26" t="s">
        <v>40</v>
      </c>
      <c r="H22" s="26" t="s">
        <v>119</v>
      </c>
      <c r="I22" s="35">
        <v>56.14</v>
      </c>
      <c r="J22" s="31" t="str">
        <f>IF(ISBLANK(I22),"",IF(I22="DQ","",IF(I22="DNF","",IF(I22="DNS","",IF(I22&gt;63.14,"",IF(I22&lt;=46.8,"TSM",IF(I22&lt;=48.5,"SM",IF(I22&lt;=50.2,"KSM",IF(I22&lt;=52.5,"I A",IF(I22&lt;=57.14,"II A",IF(I22&lt;=63.14,"III A")))))))))))</f>
        <v>II A</v>
      </c>
    </row>
    <row r="23" spans="1:10" ht="17.25" customHeight="1">
      <c r="A23" s="15">
        <v>3</v>
      </c>
      <c r="B23" s="16">
        <v>83</v>
      </c>
      <c r="C23" s="4" t="s">
        <v>124</v>
      </c>
      <c r="D23" s="34" t="s">
        <v>405</v>
      </c>
      <c r="E23" s="27">
        <v>39936</v>
      </c>
      <c r="F23" s="26" t="s">
        <v>39</v>
      </c>
      <c r="G23" s="26" t="s">
        <v>40</v>
      </c>
      <c r="H23" s="26" t="s">
        <v>195</v>
      </c>
      <c r="I23" s="35">
        <v>54.43</v>
      </c>
      <c r="J23" s="31" t="str">
        <f t="shared" ref="J23:J24" si="3">IF(ISBLANK(I23),"",IF(I23="DQ","",IF(I23="DNF","",IF(I23="DNS","",IF(I23&gt;63.14,"",IF(I23&lt;=46.8,"TSM",IF(I23&lt;=48.5,"SM",IF(I23&lt;=50.2,"KSM",IF(I23&lt;=52.5,"I A",IF(I23&lt;=57.14,"II A",IF(I23&lt;=63.14,"III A")))))))))))</f>
        <v>II A</v>
      </c>
    </row>
    <row r="24" spans="1:10" ht="17.25" customHeight="1">
      <c r="A24" s="15">
        <v>4</v>
      </c>
      <c r="B24" s="16">
        <v>84</v>
      </c>
      <c r="C24" s="4" t="s">
        <v>152</v>
      </c>
      <c r="D24" s="34" t="s">
        <v>284</v>
      </c>
      <c r="E24" s="27">
        <v>40221</v>
      </c>
      <c r="F24" s="26" t="s">
        <v>80</v>
      </c>
      <c r="G24" s="26" t="s">
        <v>200</v>
      </c>
      <c r="H24" s="26" t="s">
        <v>359</v>
      </c>
      <c r="I24" s="35">
        <v>55.63</v>
      </c>
      <c r="J24" s="31" t="str">
        <f t="shared" si="3"/>
        <v>II A</v>
      </c>
    </row>
    <row r="25" spans="1:10" ht="17.25" customHeight="1">
      <c r="A25" s="15">
        <v>5</v>
      </c>
      <c r="B25" s="16">
        <v>85</v>
      </c>
      <c r="C25" s="4" t="s">
        <v>129</v>
      </c>
      <c r="D25" s="34" t="s">
        <v>449</v>
      </c>
      <c r="E25" s="27">
        <v>40114</v>
      </c>
      <c r="F25" s="26" t="s">
        <v>268</v>
      </c>
      <c r="G25" s="26" t="s">
        <v>445</v>
      </c>
      <c r="H25" s="26" t="s">
        <v>270</v>
      </c>
      <c r="I25" s="35">
        <v>55.54</v>
      </c>
      <c r="J25" s="31" t="str">
        <f>IF(ISBLANK(I25),"",IF(I25="DQ","",IF(I25="DNF","",IF(I25="DNS","",IF(I25&gt;63.14,"",IF(I25&lt;=46.8,"TSM",IF(I25&lt;=48.5,"SM",IF(I25&lt;=50.2,"KSM",IF(I25&lt;=52.5,"I A",IF(I25&lt;=57.14,"II A",IF(I25&lt;=63.14,"III A")))))))))))</f>
        <v>II A</v>
      </c>
    </row>
    <row r="26" spans="1:10" ht="17.25" customHeight="1">
      <c r="A26" s="15">
        <v>6</v>
      </c>
      <c r="B26" s="16">
        <v>86</v>
      </c>
      <c r="C26" s="4" t="s">
        <v>262</v>
      </c>
      <c r="D26" s="34" t="s">
        <v>263</v>
      </c>
      <c r="E26" s="27">
        <v>40423</v>
      </c>
      <c r="F26" s="26" t="s">
        <v>39</v>
      </c>
      <c r="G26" s="26" t="s">
        <v>40</v>
      </c>
      <c r="H26" s="26" t="s">
        <v>264</v>
      </c>
      <c r="I26" s="35">
        <v>55.72</v>
      </c>
      <c r="J26" s="31" t="str">
        <f>IF(ISBLANK(I26),"",IF(I26="DQ","",IF(I26="DNF","",IF(I26="DNS","",IF(I26&gt;63.14,"",IF(I26&lt;=46.8,"TSM",IF(I26&lt;=48.5,"SM",IF(I26&lt;=50.2,"KSM",IF(I26&lt;=52.5,"I A",IF(I26&lt;=57.14,"II A",IF(I26&lt;=63.14,"III A")))))))))))</f>
        <v>II A</v>
      </c>
    </row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C22:H41">
    <sortCondition descending="1" ref="E22:E4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Z972"/>
  <sheetViews>
    <sheetView topLeftCell="A18" zoomScale="150" zoomScaleNormal="150" workbookViewId="0">
      <selection activeCell="B12" sqref="B1:B1048576"/>
    </sheetView>
  </sheetViews>
  <sheetFormatPr defaultColWidth="14.44140625" defaultRowHeight="15" customHeight="1"/>
  <cols>
    <col min="1" max="1" width="4.6640625" customWidth="1"/>
    <col min="2" max="2" width="4.6640625" hidden="1" customWidth="1"/>
    <col min="3" max="3" width="9.5546875" bestFit="1" customWidth="1"/>
    <col min="4" max="4" width="12.5546875" bestFit="1" customWidth="1"/>
    <col min="5" max="5" width="10.33203125" customWidth="1"/>
    <col min="6" max="6" width="8.88671875" bestFit="1" customWidth="1"/>
    <col min="7" max="7" width="10.44140625" bestFit="1" customWidth="1"/>
    <col min="8" max="8" width="12.6640625" bestFit="1" customWidth="1"/>
    <col min="9" max="9" width="10.33203125" bestFit="1" customWidth="1"/>
    <col min="10" max="10" width="5" bestFit="1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F2" s="7"/>
      <c r="G2" s="7"/>
      <c r="H2" s="66">
        <v>46043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18</v>
      </c>
      <c r="D4" s="8"/>
      <c r="E4" s="8" t="s">
        <v>34</v>
      </c>
      <c r="F4" s="28"/>
      <c r="G4" s="24"/>
      <c r="H4" s="24"/>
      <c r="I4" s="7"/>
    </row>
    <row r="5" spans="1:26" ht="12" customHeight="1" thickBot="1">
      <c r="A5" s="7"/>
      <c r="B5" s="7"/>
      <c r="C5" s="7"/>
      <c r="D5" s="7"/>
      <c r="E5" s="7"/>
      <c r="F5" s="8"/>
      <c r="G5" s="8"/>
      <c r="H5" s="8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">
        <v>1</v>
      </c>
      <c r="B7" s="16">
        <v>83</v>
      </c>
      <c r="C7" s="4" t="s">
        <v>124</v>
      </c>
      <c r="D7" s="34" t="s">
        <v>405</v>
      </c>
      <c r="E7" s="27">
        <v>39936</v>
      </c>
      <c r="F7" s="26" t="s">
        <v>39</v>
      </c>
      <c r="G7" s="26" t="s">
        <v>40</v>
      </c>
      <c r="H7" s="26" t="s">
        <v>195</v>
      </c>
      <c r="I7" s="35">
        <v>54.43</v>
      </c>
      <c r="J7" s="31" t="str">
        <f t="shared" ref="J7:J20" si="0">IF(ISBLANK(I7),"",IF(I7="DQ","",IF(I7="DNF","",IF(I7="DNS","",IF(I7&gt;63.14,"",IF(I7&lt;=46.8,"TSM",IF(I7&lt;=48.5,"SM",IF(I7&lt;=50.2,"KSM",IF(I7&lt;=52.5,"I A",IF(I7&lt;=57.14,"II A",IF(I7&lt;=63.14,"III A")))))))))))</f>
        <v>II A</v>
      </c>
    </row>
    <row r="8" spans="1:26" ht="17.25" customHeight="1">
      <c r="A8" s="15">
        <v>2</v>
      </c>
      <c r="B8" s="16">
        <v>85</v>
      </c>
      <c r="C8" s="4" t="s">
        <v>129</v>
      </c>
      <c r="D8" s="34" t="s">
        <v>449</v>
      </c>
      <c r="E8" s="27">
        <v>40114</v>
      </c>
      <c r="F8" s="26" t="s">
        <v>268</v>
      </c>
      <c r="G8" s="26" t="s">
        <v>445</v>
      </c>
      <c r="H8" s="26" t="s">
        <v>270</v>
      </c>
      <c r="I8" s="35">
        <v>55.54</v>
      </c>
      <c r="J8" s="31" t="str">
        <f t="shared" si="0"/>
        <v>II A</v>
      </c>
    </row>
    <row r="9" spans="1:26" ht="17.25" customHeight="1">
      <c r="A9" s="15">
        <v>3</v>
      </c>
      <c r="B9" s="16">
        <v>84</v>
      </c>
      <c r="C9" s="4" t="s">
        <v>152</v>
      </c>
      <c r="D9" s="34" t="s">
        <v>284</v>
      </c>
      <c r="E9" s="27">
        <v>40221</v>
      </c>
      <c r="F9" s="26" t="s">
        <v>80</v>
      </c>
      <c r="G9" s="26" t="s">
        <v>200</v>
      </c>
      <c r="H9" s="26" t="s">
        <v>359</v>
      </c>
      <c r="I9" s="35">
        <v>55.63</v>
      </c>
      <c r="J9" s="31" t="str">
        <f t="shared" si="0"/>
        <v>II A</v>
      </c>
    </row>
    <row r="10" spans="1:26" ht="17.25" customHeight="1">
      <c r="A10" s="15">
        <v>4</v>
      </c>
      <c r="B10" s="16">
        <v>86</v>
      </c>
      <c r="C10" s="4" t="s">
        <v>262</v>
      </c>
      <c r="D10" s="34" t="s">
        <v>263</v>
      </c>
      <c r="E10" s="27">
        <v>40423</v>
      </c>
      <c r="F10" s="26" t="s">
        <v>39</v>
      </c>
      <c r="G10" s="26" t="s">
        <v>40</v>
      </c>
      <c r="H10" s="26" t="s">
        <v>264</v>
      </c>
      <c r="I10" s="35">
        <v>55.72</v>
      </c>
      <c r="J10" s="31" t="str">
        <f t="shared" si="0"/>
        <v>II A</v>
      </c>
    </row>
    <row r="11" spans="1:26" ht="17.25" customHeight="1">
      <c r="A11" s="15">
        <v>5</v>
      </c>
      <c r="B11" s="16">
        <v>82</v>
      </c>
      <c r="C11" s="4" t="s">
        <v>134</v>
      </c>
      <c r="D11" s="34" t="s">
        <v>135</v>
      </c>
      <c r="E11" s="27">
        <v>40225</v>
      </c>
      <c r="F11" s="26" t="s">
        <v>39</v>
      </c>
      <c r="G11" s="26" t="s">
        <v>40</v>
      </c>
      <c r="H11" s="26" t="s">
        <v>119</v>
      </c>
      <c r="I11" s="35">
        <v>56.14</v>
      </c>
      <c r="J11" s="31" t="str">
        <f t="shared" si="0"/>
        <v>II A</v>
      </c>
    </row>
    <row r="12" spans="1:26" ht="17.25" customHeight="1">
      <c r="A12" s="15">
        <v>6</v>
      </c>
      <c r="B12" s="16">
        <v>74</v>
      </c>
      <c r="C12" s="4" t="s">
        <v>111</v>
      </c>
      <c r="D12" s="34" t="s">
        <v>138</v>
      </c>
      <c r="E12" s="27">
        <v>39985</v>
      </c>
      <c r="F12" s="26" t="s">
        <v>39</v>
      </c>
      <c r="G12" s="26" t="s">
        <v>40</v>
      </c>
      <c r="H12" s="26" t="s">
        <v>119</v>
      </c>
      <c r="I12" s="35">
        <v>56.16</v>
      </c>
      <c r="J12" s="31" t="str">
        <f t="shared" si="0"/>
        <v>II A</v>
      </c>
    </row>
    <row r="13" spans="1:26" ht="17.25" customHeight="1">
      <c r="A13" s="15">
        <v>7</v>
      </c>
      <c r="B13" s="16">
        <v>69</v>
      </c>
      <c r="C13" s="4" t="s">
        <v>357</v>
      </c>
      <c r="D13" s="34" t="s">
        <v>358</v>
      </c>
      <c r="E13" s="27">
        <v>40407</v>
      </c>
      <c r="F13" s="26" t="s">
        <v>39</v>
      </c>
      <c r="G13" s="26" t="s">
        <v>40</v>
      </c>
      <c r="H13" s="26" t="s">
        <v>119</v>
      </c>
      <c r="I13" s="35">
        <v>56.23</v>
      </c>
      <c r="J13" s="31" t="str">
        <f t="shared" si="0"/>
        <v>II A</v>
      </c>
    </row>
    <row r="14" spans="1:26" ht="17.25" customHeight="1">
      <c r="A14" s="15">
        <v>8</v>
      </c>
      <c r="B14" s="16">
        <v>77</v>
      </c>
      <c r="C14" s="4" t="s">
        <v>92</v>
      </c>
      <c r="D14" s="34" t="s">
        <v>131</v>
      </c>
      <c r="E14" s="27">
        <v>40004</v>
      </c>
      <c r="F14" s="26" t="s">
        <v>39</v>
      </c>
      <c r="G14" s="26" t="s">
        <v>40</v>
      </c>
      <c r="H14" s="26" t="s">
        <v>119</v>
      </c>
      <c r="I14" s="35">
        <v>57.22</v>
      </c>
      <c r="J14" s="31" t="str">
        <f t="shared" si="0"/>
        <v>III A</v>
      </c>
    </row>
    <row r="15" spans="1:26" ht="17.25" customHeight="1">
      <c r="A15" s="15">
        <v>9</v>
      </c>
      <c r="B15" s="16">
        <v>76</v>
      </c>
      <c r="C15" s="4" t="s">
        <v>228</v>
      </c>
      <c r="D15" s="34" t="s">
        <v>229</v>
      </c>
      <c r="E15" s="27">
        <v>40361</v>
      </c>
      <c r="F15" s="26" t="s">
        <v>39</v>
      </c>
      <c r="G15" s="26" t="s">
        <v>40</v>
      </c>
      <c r="H15" s="26" t="s">
        <v>222</v>
      </c>
      <c r="I15" s="35">
        <v>57.32</v>
      </c>
      <c r="J15" s="31" t="str">
        <f t="shared" si="0"/>
        <v>III A</v>
      </c>
    </row>
    <row r="16" spans="1:26" ht="17.25" customHeight="1">
      <c r="A16" s="15">
        <v>10</v>
      </c>
      <c r="B16" s="16">
        <v>78</v>
      </c>
      <c r="C16" s="4" t="s">
        <v>134</v>
      </c>
      <c r="D16" s="34" t="s">
        <v>519</v>
      </c>
      <c r="E16" s="27">
        <v>40377</v>
      </c>
      <c r="F16" s="26" t="s">
        <v>39</v>
      </c>
      <c r="G16" s="26" t="s">
        <v>40</v>
      </c>
      <c r="H16" s="26" t="s">
        <v>260</v>
      </c>
      <c r="I16" s="35">
        <v>58.46</v>
      </c>
      <c r="J16" s="31" t="str">
        <f t="shared" si="0"/>
        <v>III A</v>
      </c>
    </row>
    <row r="17" spans="1:10" ht="17.25" customHeight="1">
      <c r="A17" s="15">
        <v>11</v>
      </c>
      <c r="B17" s="16">
        <v>68</v>
      </c>
      <c r="C17" s="4" t="s">
        <v>226</v>
      </c>
      <c r="D17" s="34" t="s">
        <v>438</v>
      </c>
      <c r="E17" s="27">
        <v>40272</v>
      </c>
      <c r="F17" s="26" t="s">
        <v>39</v>
      </c>
      <c r="G17" s="26" t="s">
        <v>40</v>
      </c>
      <c r="H17" s="26" t="s">
        <v>56</v>
      </c>
      <c r="I17" s="35">
        <v>59.65</v>
      </c>
      <c r="J17" s="31" t="str">
        <f t="shared" si="0"/>
        <v>III A</v>
      </c>
    </row>
    <row r="18" spans="1:10" ht="17.25" customHeight="1">
      <c r="A18" s="15">
        <v>12</v>
      </c>
      <c r="B18" s="16">
        <v>70</v>
      </c>
      <c r="C18" s="4" t="s">
        <v>305</v>
      </c>
      <c r="D18" s="34" t="s">
        <v>520</v>
      </c>
      <c r="E18" s="27">
        <v>40010</v>
      </c>
      <c r="F18" s="26" t="s">
        <v>39</v>
      </c>
      <c r="G18" s="26" t="s">
        <v>40</v>
      </c>
      <c r="H18" s="26" t="s">
        <v>260</v>
      </c>
      <c r="I18" s="35">
        <v>59.7</v>
      </c>
      <c r="J18" s="31" t="str">
        <f t="shared" si="0"/>
        <v>III A</v>
      </c>
    </row>
    <row r="19" spans="1:10" ht="17.25" customHeight="1">
      <c r="A19" s="15">
        <v>13</v>
      </c>
      <c r="B19" s="16">
        <v>67</v>
      </c>
      <c r="C19" s="4" t="s">
        <v>307</v>
      </c>
      <c r="D19" s="34" t="s">
        <v>308</v>
      </c>
      <c r="E19" s="27">
        <v>40687</v>
      </c>
      <c r="F19" s="26" t="s">
        <v>39</v>
      </c>
      <c r="G19" s="26" t="s">
        <v>40</v>
      </c>
      <c r="H19" s="26" t="s">
        <v>84</v>
      </c>
      <c r="I19" s="35">
        <v>61.57</v>
      </c>
      <c r="J19" s="31" t="str">
        <f t="shared" si="0"/>
        <v>III A</v>
      </c>
    </row>
    <row r="20" spans="1:10" ht="17.25" customHeight="1">
      <c r="A20" s="15">
        <v>14</v>
      </c>
      <c r="B20" s="16">
        <v>65</v>
      </c>
      <c r="C20" s="4" t="s">
        <v>517</v>
      </c>
      <c r="D20" s="34" t="s">
        <v>518</v>
      </c>
      <c r="E20" s="27">
        <v>40331</v>
      </c>
      <c r="F20" s="26" t="s">
        <v>39</v>
      </c>
      <c r="G20" s="26" t="s">
        <v>40</v>
      </c>
      <c r="H20" s="26" t="s">
        <v>260</v>
      </c>
      <c r="I20" s="35">
        <v>63.09</v>
      </c>
      <c r="J20" s="31" t="str">
        <f t="shared" si="0"/>
        <v>III A</v>
      </c>
    </row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sortState xmlns:xlrd2="http://schemas.microsoft.com/office/spreadsheetml/2017/richdata2" ref="A7:Z21">
    <sortCondition ref="I7:I2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Z992"/>
  <sheetViews>
    <sheetView zoomScale="160" zoomScaleNormal="160" workbookViewId="0">
      <selection activeCell="A2" sqref="A2:XFD2"/>
    </sheetView>
  </sheetViews>
  <sheetFormatPr defaultColWidth="14.44140625" defaultRowHeight="15" customHeight="1"/>
  <cols>
    <col min="1" max="1" width="5.44140625" customWidth="1"/>
    <col min="2" max="2" width="5.33203125" customWidth="1"/>
    <col min="3" max="3" width="7.77734375" bestFit="1" customWidth="1"/>
    <col min="4" max="4" width="12.88671875" bestFit="1" customWidth="1"/>
    <col min="5" max="5" width="10.33203125" customWidth="1"/>
    <col min="6" max="6" width="7.44140625" bestFit="1" customWidth="1"/>
    <col min="7" max="7" width="11.33203125" bestFit="1" customWidth="1"/>
    <col min="8" max="8" width="14.5546875" bestFit="1" customWidth="1"/>
    <col min="9" max="9" width="10.33203125" customWidth="1"/>
    <col min="10" max="10" width="4.8867187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19</v>
      </c>
      <c r="D4" s="8"/>
      <c r="E4" s="8" t="s">
        <v>35</v>
      </c>
      <c r="F4" s="28"/>
      <c r="G4" s="24"/>
      <c r="H4" s="24"/>
      <c r="I4" s="7"/>
    </row>
    <row r="5" spans="1:26" ht="12" customHeight="1">
      <c r="A5" s="7"/>
      <c r="B5" s="7"/>
      <c r="C5" s="7"/>
      <c r="D5" s="7"/>
      <c r="E5" s="7"/>
      <c r="F5" s="8">
        <v>1</v>
      </c>
      <c r="G5" s="8" t="s">
        <v>6</v>
      </c>
      <c r="H5" s="7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">
        <v>1</v>
      </c>
      <c r="B7" s="3">
        <v>20</v>
      </c>
      <c r="C7" s="4" t="s">
        <v>401</v>
      </c>
      <c r="D7" s="34" t="s">
        <v>402</v>
      </c>
      <c r="E7" s="27">
        <v>40447</v>
      </c>
      <c r="F7" s="26" t="s">
        <v>63</v>
      </c>
      <c r="G7" s="26" t="s">
        <v>374</v>
      </c>
      <c r="H7" s="26" t="s">
        <v>396</v>
      </c>
      <c r="I7" s="60">
        <v>1.7942129629629632E-3</v>
      </c>
      <c r="J7" s="36" t="str">
        <f t="shared" ref="J7:J12" si="0">IF(ISBLANK(I7),"",IF(I7&gt;0.00202546296296296,"",IF(I7&lt;=0.00143518518518519,"TSM",IF(I7&lt;=0.00148148148148148,"SM",IF(I7&lt;=0.0015625,"KSM",IF(I7&lt;=0.00166666666666667,"I A",IF(I7&lt;=0.00181712962962963,"II A",IF(I7&lt;=0.00202546296296296,"III A"))))))))</f>
        <v>II A</v>
      </c>
    </row>
    <row r="8" spans="1:26" ht="17.25" customHeight="1">
      <c r="A8" s="15">
        <v>2</v>
      </c>
      <c r="B8" s="3">
        <v>86</v>
      </c>
      <c r="C8" s="4" t="s">
        <v>447</v>
      </c>
      <c r="D8" s="34" t="s">
        <v>448</v>
      </c>
      <c r="E8" s="27">
        <v>40536</v>
      </c>
      <c r="F8" s="26" t="s">
        <v>73</v>
      </c>
      <c r="G8" s="26" t="s">
        <v>74</v>
      </c>
      <c r="H8" s="26" t="s">
        <v>75</v>
      </c>
      <c r="I8" s="60">
        <v>1.834837962962963E-3</v>
      </c>
      <c r="J8" s="36" t="str">
        <f t="shared" si="0"/>
        <v>III A</v>
      </c>
    </row>
    <row r="9" spans="1:26" ht="17.25" customHeight="1">
      <c r="A9" s="15">
        <v>3</v>
      </c>
      <c r="B9" s="3">
        <v>62</v>
      </c>
      <c r="C9" s="4" t="s">
        <v>65</v>
      </c>
      <c r="D9" s="34" t="s">
        <v>137</v>
      </c>
      <c r="E9" s="27">
        <v>40195</v>
      </c>
      <c r="F9" s="26" t="s">
        <v>73</v>
      </c>
      <c r="G9" s="26" t="s">
        <v>74</v>
      </c>
      <c r="H9" s="26" t="s">
        <v>75</v>
      </c>
      <c r="I9" s="60">
        <v>1.8401620370370371E-3</v>
      </c>
      <c r="J9" s="36" t="str">
        <f t="shared" si="0"/>
        <v>III A</v>
      </c>
    </row>
    <row r="10" spans="1:26" ht="17.25" customHeight="1">
      <c r="A10" s="15">
        <v>4</v>
      </c>
      <c r="B10" s="3">
        <v>94</v>
      </c>
      <c r="C10" s="4" t="s">
        <v>66</v>
      </c>
      <c r="D10" s="34" t="s">
        <v>525</v>
      </c>
      <c r="E10" s="27">
        <v>40687</v>
      </c>
      <c r="F10" s="26" t="s">
        <v>39</v>
      </c>
      <c r="G10" s="26" t="s">
        <v>526</v>
      </c>
      <c r="H10" s="26" t="s">
        <v>524</v>
      </c>
      <c r="I10" s="60">
        <v>1.9309027777777777E-3</v>
      </c>
      <c r="J10" s="36" t="str">
        <f t="shared" si="0"/>
        <v>III A</v>
      </c>
    </row>
    <row r="11" spans="1:26" ht="17.25" customHeight="1">
      <c r="A11" s="15">
        <v>5</v>
      </c>
      <c r="B11" s="3">
        <v>88</v>
      </c>
      <c r="C11" s="4" t="s">
        <v>120</v>
      </c>
      <c r="D11" s="34" t="s">
        <v>294</v>
      </c>
      <c r="E11" s="27">
        <v>40832</v>
      </c>
      <c r="F11" s="26" t="s">
        <v>39</v>
      </c>
      <c r="G11" s="26" t="s">
        <v>40</v>
      </c>
      <c r="H11" s="26" t="s">
        <v>295</v>
      </c>
      <c r="I11" s="60">
        <v>1.988888888888889E-3</v>
      </c>
      <c r="J11" s="36" t="str">
        <f t="shared" si="0"/>
        <v>III A</v>
      </c>
    </row>
    <row r="12" spans="1:26" ht="17.25" customHeight="1">
      <c r="A12" s="15">
        <v>6</v>
      </c>
      <c r="B12" s="3">
        <v>93</v>
      </c>
      <c r="C12" s="4" t="s">
        <v>51</v>
      </c>
      <c r="D12" s="34" t="s">
        <v>230</v>
      </c>
      <c r="E12" s="27">
        <v>40649</v>
      </c>
      <c r="F12" s="26" t="s">
        <v>73</v>
      </c>
      <c r="G12" s="26" t="s">
        <v>74</v>
      </c>
      <c r="H12" s="26" t="s">
        <v>75</v>
      </c>
      <c r="I12" s="60">
        <v>2.2427083333333335E-3</v>
      </c>
      <c r="J12" s="36" t="str">
        <f t="shared" si="0"/>
        <v/>
      </c>
    </row>
    <row r="13" spans="1:26" ht="12" customHeight="1">
      <c r="A13" s="7"/>
      <c r="B13" s="7"/>
      <c r="C13" s="7"/>
      <c r="D13" s="7"/>
      <c r="E13" s="7"/>
      <c r="F13" s="8">
        <v>2</v>
      </c>
      <c r="G13" s="8" t="s">
        <v>6</v>
      </c>
      <c r="H13" s="7"/>
      <c r="I13" s="7"/>
    </row>
    <row r="14" spans="1:26" ht="17.25" customHeight="1">
      <c r="A14" s="15">
        <v>1</v>
      </c>
      <c r="B14" s="3">
        <v>98</v>
      </c>
      <c r="C14" s="4" t="s">
        <v>535</v>
      </c>
      <c r="D14" s="34" t="s">
        <v>536</v>
      </c>
      <c r="E14" s="27">
        <v>39828</v>
      </c>
      <c r="F14" s="26" t="s">
        <v>537</v>
      </c>
      <c r="G14" s="26" t="s">
        <v>538</v>
      </c>
      <c r="H14" s="26" t="s">
        <v>539</v>
      </c>
      <c r="I14" s="60">
        <v>1.7319444444444444E-3</v>
      </c>
      <c r="J14" s="36" t="str">
        <f t="shared" ref="J14:J20" si="1">IF(ISBLANK(I14),"",IF(I14&gt;0.00202546296296296,"",IF(I14&lt;=0.00143518518518519,"TSM",IF(I14&lt;=0.00148148148148148,"SM",IF(I14&lt;=0.0015625,"KSM",IF(I14&lt;=0.00166666666666667,"I A",IF(I14&lt;=0.00181712962962963,"II A",IF(I14&lt;=0.00202546296296296,"III A"))))))))</f>
        <v>II A</v>
      </c>
    </row>
    <row r="15" spans="1:26" ht="17.25" customHeight="1">
      <c r="A15" s="15">
        <v>2</v>
      </c>
      <c r="B15" s="3">
        <v>53</v>
      </c>
      <c r="C15" s="4" t="s">
        <v>55</v>
      </c>
      <c r="D15" s="34" t="s">
        <v>403</v>
      </c>
      <c r="E15" s="27">
        <v>40023</v>
      </c>
      <c r="F15" s="26" t="s">
        <v>39</v>
      </c>
      <c r="G15" s="26" t="s">
        <v>40</v>
      </c>
      <c r="H15" s="26" t="s">
        <v>195</v>
      </c>
      <c r="I15" s="60">
        <v>1.8891203703703704E-3</v>
      </c>
      <c r="J15" s="36" t="str">
        <f t="shared" si="1"/>
        <v>III A</v>
      </c>
    </row>
    <row r="16" spans="1:26" ht="17.25" customHeight="1">
      <c r="A16" s="15">
        <v>3</v>
      </c>
      <c r="B16" s="3">
        <v>102</v>
      </c>
      <c r="C16" s="4" t="s">
        <v>53</v>
      </c>
      <c r="D16" s="34" t="s">
        <v>54</v>
      </c>
      <c r="E16" s="27">
        <v>40040</v>
      </c>
      <c r="F16" s="26" t="s">
        <v>39</v>
      </c>
      <c r="G16" s="26" t="s">
        <v>40</v>
      </c>
      <c r="H16" s="26" t="s">
        <v>50</v>
      </c>
      <c r="I16" s="60">
        <v>2.1553240740740743E-3</v>
      </c>
      <c r="J16" s="36" t="str">
        <f t="shared" si="1"/>
        <v/>
      </c>
    </row>
    <row r="17" spans="1:10" ht="17.25" customHeight="1">
      <c r="A17" s="15">
        <v>4</v>
      </c>
      <c r="B17" s="3">
        <v>99</v>
      </c>
      <c r="C17" s="4" t="s">
        <v>51</v>
      </c>
      <c r="D17" s="34" t="s">
        <v>376</v>
      </c>
      <c r="E17" s="27">
        <v>39974</v>
      </c>
      <c r="F17" s="26" t="s">
        <v>39</v>
      </c>
      <c r="G17" s="26" t="s">
        <v>103</v>
      </c>
      <c r="H17" s="26" t="s">
        <v>524</v>
      </c>
      <c r="I17" s="60">
        <v>2.1556712962962962E-3</v>
      </c>
      <c r="J17" s="36" t="str">
        <f t="shared" si="1"/>
        <v/>
      </c>
    </row>
    <row r="18" spans="1:10" ht="17.25" customHeight="1">
      <c r="A18" s="15">
        <v>5</v>
      </c>
      <c r="B18" s="3">
        <v>95</v>
      </c>
      <c r="C18" s="4" t="s">
        <v>64</v>
      </c>
      <c r="D18" s="34" t="s">
        <v>341</v>
      </c>
      <c r="E18" s="27">
        <v>39868</v>
      </c>
      <c r="F18" s="26" t="s">
        <v>39</v>
      </c>
      <c r="G18" s="26" t="s">
        <v>40</v>
      </c>
      <c r="H18" s="26" t="s">
        <v>50</v>
      </c>
      <c r="I18" s="60">
        <v>2.3109953703703704E-3</v>
      </c>
      <c r="J18" s="36" t="str">
        <f t="shared" si="1"/>
        <v/>
      </c>
    </row>
    <row r="19" spans="1:10" ht="17.25" customHeight="1">
      <c r="A19" s="15">
        <v>6</v>
      </c>
      <c r="B19" s="3">
        <v>103</v>
      </c>
      <c r="C19" s="122" t="s">
        <v>58</v>
      </c>
      <c r="D19" s="123" t="s">
        <v>528</v>
      </c>
      <c r="E19" s="27">
        <v>39527</v>
      </c>
      <c r="F19" s="26" t="s">
        <v>39</v>
      </c>
      <c r="G19" s="26" t="s">
        <v>103</v>
      </c>
      <c r="H19" s="26" t="s">
        <v>524</v>
      </c>
      <c r="I19" s="60">
        <v>2.386689814814815E-3</v>
      </c>
      <c r="J19" s="36" t="str">
        <f t="shared" si="1"/>
        <v/>
      </c>
    </row>
    <row r="20" spans="1:10" ht="17.25" customHeight="1">
      <c r="A20" s="15"/>
      <c r="B20" s="3">
        <v>55</v>
      </c>
      <c r="C20" s="4" t="s">
        <v>43</v>
      </c>
      <c r="D20" s="34" t="s">
        <v>52</v>
      </c>
      <c r="E20" s="27">
        <v>40158</v>
      </c>
      <c r="F20" s="26" t="s">
        <v>39</v>
      </c>
      <c r="G20" s="26" t="s">
        <v>40</v>
      </c>
      <c r="H20" s="26" t="s">
        <v>47</v>
      </c>
      <c r="I20" s="60" t="s">
        <v>544</v>
      </c>
      <c r="J20" s="36" t="str">
        <f t="shared" si="1"/>
        <v/>
      </c>
    </row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</sheetData>
  <sortState xmlns:xlrd2="http://schemas.microsoft.com/office/spreadsheetml/2017/richdata2" ref="A14:Z20">
    <sortCondition ref="I14:I20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Z990"/>
  <sheetViews>
    <sheetView topLeftCell="A15" zoomScale="140" zoomScaleNormal="140" workbookViewId="0">
      <selection activeCell="A2" sqref="A2:XFD2"/>
    </sheetView>
  </sheetViews>
  <sheetFormatPr defaultColWidth="14.44140625" defaultRowHeight="15" customHeight="1"/>
  <cols>
    <col min="1" max="1" width="5.44140625" customWidth="1"/>
    <col min="2" max="2" width="5.33203125" hidden="1" customWidth="1"/>
    <col min="3" max="3" width="7.77734375" bestFit="1" customWidth="1"/>
    <col min="4" max="4" width="12.88671875" bestFit="1" customWidth="1"/>
    <col min="5" max="5" width="10.33203125" customWidth="1"/>
    <col min="6" max="6" width="7.44140625" bestFit="1" customWidth="1"/>
    <col min="7" max="7" width="11.33203125" bestFit="1" customWidth="1"/>
    <col min="8" max="8" width="14.5546875" bestFit="1" customWidth="1"/>
    <col min="9" max="9" width="10.33203125" customWidth="1"/>
    <col min="10" max="10" width="4.8867187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19</v>
      </c>
      <c r="D4" s="8"/>
      <c r="E4" s="8" t="s">
        <v>35</v>
      </c>
      <c r="F4" s="28"/>
      <c r="G4" s="24"/>
      <c r="H4" s="24"/>
      <c r="I4" s="7"/>
    </row>
    <row r="5" spans="1:26" ht="12" customHeight="1" thickBot="1">
      <c r="A5" s="7"/>
      <c r="B5" s="7"/>
      <c r="C5" s="7"/>
      <c r="D5" s="7"/>
      <c r="E5" s="7"/>
      <c r="F5" s="8"/>
      <c r="G5" s="8"/>
      <c r="H5" s="7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">
        <v>1</v>
      </c>
      <c r="B7" s="3">
        <v>98</v>
      </c>
      <c r="C7" s="4" t="s">
        <v>535</v>
      </c>
      <c r="D7" s="34" t="s">
        <v>536</v>
      </c>
      <c r="E7" s="27">
        <v>39828</v>
      </c>
      <c r="F7" s="26" t="s">
        <v>537</v>
      </c>
      <c r="G7" s="26" t="s">
        <v>538</v>
      </c>
      <c r="H7" s="26" t="s">
        <v>539</v>
      </c>
      <c r="I7" s="60">
        <v>1.7319444444444444E-3</v>
      </c>
      <c r="J7" s="36" t="str">
        <f t="shared" ref="J7:J13" si="0">IF(ISBLANK(I7),"",IF(I7&gt;0.00202546296296296,"",IF(I7&lt;=0.00143518518518519,"TSM",IF(I7&lt;=0.00148148148148148,"SM",IF(I7&lt;=0.0015625,"KSM",IF(I7&lt;=0.00166666666666667,"I A",IF(I7&lt;=0.00181712962962963,"II A",IF(I7&lt;=0.00202546296296296,"III A"))))))))</f>
        <v>II A</v>
      </c>
    </row>
    <row r="8" spans="1:26" ht="17.25" customHeight="1">
      <c r="A8" s="15">
        <v>2</v>
      </c>
      <c r="B8" s="3">
        <v>20</v>
      </c>
      <c r="C8" s="4" t="s">
        <v>401</v>
      </c>
      <c r="D8" s="34" t="s">
        <v>402</v>
      </c>
      <c r="E8" s="27">
        <v>40447</v>
      </c>
      <c r="F8" s="26" t="s">
        <v>63</v>
      </c>
      <c r="G8" s="26" t="s">
        <v>374</v>
      </c>
      <c r="H8" s="26" t="s">
        <v>396</v>
      </c>
      <c r="I8" s="60">
        <v>1.7942129629629632E-3</v>
      </c>
      <c r="J8" s="36" t="str">
        <f t="shared" si="0"/>
        <v>II A</v>
      </c>
    </row>
    <row r="9" spans="1:26" ht="17.25" customHeight="1">
      <c r="A9" s="15">
        <v>3</v>
      </c>
      <c r="B9" s="3">
        <v>86</v>
      </c>
      <c r="C9" s="4" t="s">
        <v>447</v>
      </c>
      <c r="D9" s="34" t="s">
        <v>448</v>
      </c>
      <c r="E9" s="27">
        <v>40536</v>
      </c>
      <c r="F9" s="26" t="s">
        <v>73</v>
      </c>
      <c r="G9" s="26" t="s">
        <v>74</v>
      </c>
      <c r="H9" s="26" t="s">
        <v>75</v>
      </c>
      <c r="I9" s="60">
        <v>1.834837962962963E-3</v>
      </c>
      <c r="J9" s="36" t="str">
        <f t="shared" si="0"/>
        <v>III A</v>
      </c>
    </row>
    <row r="10" spans="1:26" ht="17.25" customHeight="1">
      <c r="A10" s="15">
        <v>4</v>
      </c>
      <c r="B10" s="3">
        <v>62</v>
      </c>
      <c r="C10" s="4" t="s">
        <v>65</v>
      </c>
      <c r="D10" s="34" t="s">
        <v>137</v>
      </c>
      <c r="E10" s="27">
        <v>40195</v>
      </c>
      <c r="F10" s="26" t="s">
        <v>73</v>
      </c>
      <c r="G10" s="26" t="s">
        <v>74</v>
      </c>
      <c r="H10" s="26" t="s">
        <v>75</v>
      </c>
      <c r="I10" s="60">
        <v>1.8401620370370371E-3</v>
      </c>
      <c r="J10" s="36" t="str">
        <f t="shared" si="0"/>
        <v>III A</v>
      </c>
    </row>
    <row r="11" spans="1:26" ht="17.25" customHeight="1">
      <c r="A11" s="15">
        <v>5</v>
      </c>
      <c r="B11" s="3">
        <v>53</v>
      </c>
      <c r="C11" s="4" t="s">
        <v>55</v>
      </c>
      <c r="D11" s="34" t="s">
        <v>403</v>
      </c>
      <c r="E11" s="27">
        <v>40023</v>
      </c>
      <c r="F11" s="26" t="s">
        <v>39</v>
      </c>
      <c r="G11" s="26" t="s">
        <v>40</v>
      </c>
      <c r="H11" s="26" t="s">
        <v>195</v>
      </c>
      <c r="I11" s="60">
        <v>1.8891203703703704E-3</v>
      </c>
      <c r="J11" s="36" t="str">
        <f t="shared" si="0"/>
        <v>III A</v>
      </c>
    </row>
    <row r="12" spans="1:26" ht="17.25" customHeight="1">
      <c r="A12" s="15">
        <v>6</v>
      </c>
      <c r="B12" s="3">
        <v>94</v>
      </c>
      <c r="C12" s="4" t="s">
        <v>66</v>
      </c>
      <c r="D12" s="34" t="s">
        <v>525</v>
      </c>
      <c r="E12" s="27">
        <v>40687</v>
      </c>
      <c r="F12" s="26" t="s">
        <v>39</v>
      </c>
      <c r="G12" s="26" t="s">
        <v>526</v>
      </c>
      <c r="H12" s="26" t="s">
        <v>524</v>
      </c>
      <c r="I12" s="60">
        <v>1.9309027777777777E-3</v>
      </c>
      <c r="J12" s="36" t="str">
        <f t="shared" si="0"/>
        <v>III A</v>
      </c>
    </row>
    <row r="13" spans="1:26" ht="17.25" customHeight="1">
      <c r="A13" s="15">
        <v>7</v>
      </c>
      <c r="B13" s="3">
        <v>88</v>
      </c>
      <c r="C13" s="4" t="s">
        <v>120</v>
      </c>
      <c r="D13" s="34" t="s">
        <v>294</v>
      </c>
      <c r="E13" s="27">
        <v>40832</v>
      </c>
      <c r="F13" s="26" t="s">
        <v>39</v>
      </c>
      <c r="G13" s="26" t="s">
        <v>40</v>
      </c>
      <c r="H13" s="26" t="s">
        <v>295</v>
      </c>
      <c r="I13" s="60">
        <v>1.988888888888889E-3</v>
      </c>
      <c r="J13" s="36" t="str">
        <f t="shared" si="0"/>
        <v>III A</v>
      </c>
    </row>
    <row r="14" spans="1:26" ht="17.25" customHeight="1">
      <c r="A14" s="15">
        <v>8</v>
      </c>
      <c r="B14" s="3">
        <v>102</v>
      </c>
      <c r="C14" s="4" t="s">
        <v>53</v>
      </c>
      <c r="D14" s="34" t="s">
        <v>54</v>
      </c>
      <c r="E14" s="27">
        <v>40040</v>
      </c>
      <c r="F14" s="26" t="s">
        <v>39</v>
      </c>
      <c r="G14" s="26" t="s">
        <v>40</v>
      </c>
      <c r="H14" s="26" t="s">
        <v>50</v>
      </c>
      <c r="I14" s="60">
        <v>2.1553240740740743E-3</v>
      </c>
      <c r="J14" s="36" t="s">
        <v>561</v>
      </c>
    </row>
    <row r="15" spans="1:26" ht="17.25" customHeight="1">
      <c r="A15" s="15">
        <v>9</v>
      </c>
      <c r="B15" s="3">
        <v>99</v>
      </c>
      <c r="C15" s="4" t="s">
        <v>51</v>
      </c>
      <c r="D15" s="34" t="s">
        <v>376</v>
      </c>
      <c r="E15" s="27">
        <v>39974</v>
      </c>
      <c r="F15" s="26" t="s">
        <v>39</v>
      </c>
      <c r="G15" s="26" t="s">
        <v>103</v>
      </c>
      <c r="H15" s="26" t="s">
        <v>524</v>
      </c>
      <c r="I15" s="60">
        <v>2.1556712962962962E-3</v>
      </c>
      <c r="J15" s="36" t="s">
        <v>561</v>
      </c>
    </row>
    <row r="16" spans="1:26" ht="17.25" customHeight="1">
      <c r="A16" s="15">
        <v>10</v>
      </c>
      <c r="B16" s="3">
        <v>93</v>
      </c>
      <c r="C16" s="4" t="s">
        <v>51</v>
      </c>
      <c r="D16" s="34" t="s">
        <v>230</v>
      </c>
      <c r="E16" s="27">
        <v>40649</v>
      </c>
      <c r="F16" s="26" t="s">
        <v>73</v>
      </c>
      <c r="G16" s="26" t="s">
        <v>74</v>
      </c>
      <c r="H16" s="26" t="s">
        <v>75</v>
      </c>
      <c r="I16" s="60">
        <v>2.2427083333333335E-3</v>
      </c>
      <c r="J16" s="36" t="s">
        <v>562</v>
      </c>
    </row>
    <row r="17" spans="1:10" ht="17.25" customHeight="1">
      <c r="A17" s="15">
        <v>11</v>
      </c>
      <c r="B17" s="3">
        <v>95</v>
      </c>
      <c r="C17" s="4" t="s">
        <v>64</v>
      </c>
      <c r="D17" s="34" t="s">
        <v>341</v>
      </c>
      <c r="E17" s="27">
        <v>39868</v>
      </c>
      <c r="F17" s="26" t="s">
        <v>39</v>
      </c>
      <c r="G17" s="26" t="s">
        <v>40</v>
      </c>
      <c r="H17" s="26" t="s">
        <v>50</v>
      </c>
      <c r="I17" s="60">
        <v>2.3109953703703704E-3</v>
      </c>
      <c r="J17" s="36" t="s">
        <v>562</v>
      </c>
    </row>
    <row r="18" spans="1:10" ht="17.25" customHeight="1">
      <c r="A18" s="15" t="s">
        <v>533</v>
      </c>
      <c r="B18" s="3">
        <v>103</v>
      </c>
      <c r="C18" s="4" t="s">
        <v>58</v>
      </c>
      <c r="D18" s="34" t="s">
        <v>557</v>
      </c>
      <c r="E18" s="27">
        <v>39527</v>
      </c>
      <c r="F18" s="26" t="s">
        <v>39</v>
      </c>
      <c r="G18" s="26" t="s">
        <v>103</v>
      </c>
      <c r="H18" s="26" t="s">
        <v>524</v>
      </c>
      <c r="I18" s="60">
        <v>2.386689814814815E-3</v>
      </c>
      <c r="J18" s="36" t="s">
        <v>563</v>
      </c>
    </row>
    <row r="19" spans="1:10" ht="12" customHeight="1"/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</sheetData>
  <sortState xmlns:xlrd2="http://schemas.microsoft.com/office/spreadsheetml/2017/richdata2" ref="A7:Z19">
    <sortCondition ref="I7:I19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Z925"/>
  <sheetViews>
    <sheetView zoomScale="150" zoomScaleNormal="150" workbookViewId="0">
      <selection activeCell="G3" sqref="G3"/>
    </sheetView>
  </sheetViews>
  <sheetFormatPr defaultColWidth="14.44140625" defaultRowHeight="15" customHeight="1"/>
  <cols>
    <col min="1" max="1" width="5.5546875" customWidth="1"/>
    <col min="2" max="2" width="5.33203125" customWidth="1"/>
    <col min="3" max="3" width="9.6640625" bestFit="1" customWidth="1"/>
    <col min="4" max="4" width="12.44140625" customWidth="1"/>
    <col min="5" max="5" width="10.33203125" customWidth="1"/>
    <col min="6" max="6" width="10.77734375" bestFit="1" customWidth="1"/>
    <col min="7" max="7" width="11.6640625" bestFit="1" customWidth="1"/>
    <col min="8" max="8" width="12.44140625" bestFit="1" customWidth="1"/>
    <col min="9" max="9" width="9.6640625" customWidth="1"/>
    <col min="10" max="10" width="4.8867187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19</v>
      </c>
      <c r="D4" s="8"/>
      <c r="E4" s="8" t="s">
        <v>34</v>
      </c>
      <c r="F4" s="28"/>
      <c r="G4" s="24"/>
      <c r="H4" s="24"/>
      <c r="I4" s="7"/>
    </row>
    <row r="5" spans="1:26" ht="12" customHeight="1">
      <c r="A5" s="37"/>
      <c r="B5" s="7"/>
      <c r="C5" s="7"/>
      <c r="D5" s="7"/>
      <c r="E5" s="7"/>
      <c r="F5" s="8">
        <v>1</v>
      </c>
      <c r="G5" s="8" t="s">
        <v>6</v>
      </c>
      <c r="H5" s="7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6.5" customHeight="1">
      <c r="A7" s="15">
        <v>1</v>
      </c>
      <c r="B7" s="3">
        <v>121</v>
      </c>
      <c r="C7" s="4" t="s">
        <v>283</v>
      </c>
      <c r="D7" s="34" t="s">
        <v>422</v>
      </c>
      <c r="E7" s="27">
        <v>40532</v>
      </c>
      <c r="F7" s="26" t="s">
        <v>80</v>
      </c>
      <c r="G7" s="26" t="s">
        <v>200</v>
      </c>
      <c r="H7" s="26" t="s">
        <v>261</v>
      </c>
      <c r="I7" s="60">
        <v>1.5392361111111112E-3</v>
      </c>
      <c r="J7" s="36"/>
    </row>
    <row r="8" spans="1:26" ht="16.5" customHeight="1">
      <c r="A8" s="15">
        <v>2</v>
      </c>
      <c r="B8" s="3">
        <v>120</v>
      </c>
      <c r="C8" s="4" t="s">
        <v>102</v>
      </c>
      <c r="D8" s="34" t="s">
        <v>451</v>
      </c>
      <c r="E8" s="27">
        <v>40518</v>
      </c>
      <c r="F8" s="26" t="s">
        <v>268</v>
      </c>
      <c r="G8" s="26" t="s">
        <v>445</v>
      </c>
      <c r="H8" s="26" t="s">
        <v>452</v>
      </c>
      <c r="I8" s="60">
        <v>1.5744212962962962E-3</v>
      </c>
      <c r="J8" s="36"/>
    </row>
    <row r="9" spans="1:26" ht="16.5" customHeight="1">
      <c r="A9" s="15">
        <v>3</v>
      </c>
      <c r="B9" s="3">
        <v>111</v>
      </c>
      <c r="C9" s="4" t="s">
        <v>92</v>
      </c>
      <c r="D9" s="34" t="s">
        <v>423</v>
      </c>
      <c r="E9" s="27">
        <v>40349</v>
      </c>
      <c r="F9" s="26" t="s">
        <v>80</v>
      </c>
      <c r="G9" s="26" t="s">
        <v>200</v>
      </c>
      <c r="H9" s="26" t="s">
        <v>261</v>
      </c>
      <c r="I9" s="60">
        <v>1.5827546296296297E-3</v>
      </c>
      <c r="J9" s="36"/>
    </row>
    <row r="10" spans="1:26" ht="16.5" customHeight="1">
      <c r="A10" s="15">
        <v>4</v>
      </c>
      <c r="B10" s="3">
        <v>109</v>
      </c>
      <c r="C10" s="4" t="s">
        <v>125</v>
      </c>
      <c r="D10" s="34" t="s">
        <v>383</v>
      </c>
      <c r="E10" s="27">
        <v>41009</v>
      </c>
      <c r="F10" s="26" t="s">
        <v>63</v>
      </c>
      <c r="G10" s="26"/>
      <c r="H10" s="26" t="s">
        <v>67</v>
      </c>
      <c r="I10" s="60">
        <v>1.7696759259259261E-3</v>
      </c>
      <c r="J10" s="36"/>
    </row>
    <row r="11" spans="1:26" ht="16.5" customHeight="1">
      <c r="A11" s="15"/>
      <c r="B11" s="3">
        <v>68</v>
      </c>
      <c r="C11" s="4" t="s">
        <v>226</v>
      </c>
      <c r="D11" s="34" t="s">
        <v>438</v>
      </c>
      <c r="E11" s="27">
        <v>40272</v>
      </c>
      <c r="F11" s="26" t="s">
        <v>39</v>
      </c>
      <c r="G11" s="26" t="s">
        <v>40</v>
      </c>
      <c r="H11" s="26" t="s">
        <v>56</v>
      </c>
      <c r="I11" s="60" t="s">
        <v>544</v>
      </c>
      <c r="J11" s="36"/>
    </row>
    <row r="12" spans="1:26" ht="12" customHeight="1" thickBot="1">
      <c r="A12" s="37"/>
      <c r="B12" s="7"/>
      <c r="C12" s="7"/>
      <c r="D12" s="7"/>
      <c r="E12" s="7"/>
      <c r="F12" s="8">
        <v>2</v>
      </c>
      <c r="G12" s="8" t="s">
        <v>6</v>
      </c>
      <c r="H12" s="7"/>
      <c r="I12" s="7"/>
    </row>
    <row r="13" spans="1:26" ht="16.5" customHeight="1">
      <c r="A13" s="15">
        <v>1</v>
      </c>
      <c r="B13" s="3">
        <v>83</v>
      </c>
      <c r="C13" s="4" t="s">
        <v>124</v>
      </c>
      <c r="D13" s="34" t="s">
        <v>405</v>
      </c>
      <c r="E13" s="27">
        <v>39936</v>
      </c>
      <c r="F13" s="26" t="s">
        <v>39</v>
      </c>
      <c r="G13" s="26" t="s">
        <v>40</v>
      </c>
      <c r="H13" s="26" t="s">
        <v>195</v>
      </c>
      <c r="I13" s="60">
        <v>1.4557870370370371E-3</v>
      </c>
      <c r="J13" s="36"/>
    </row>
    <row r="14" spans="1:26" ht="16.5" customHeight="1">
      <c r="A14" s="15">
        <v>2</v>
      </c>
      <c r="B14" s="3">
        <v>82</v>
      </c>
      <c r="C14" s="4" t="s">
        <v>134</v>
      </c>
      <c r="D14" s="34" t="s">
        <v>135</v>
      </c>
      <c r="E14" s="27">
        <v>40225</v>
      </c>
      <c r="F14" s="26" t="s">
        <v>39</v>
      </c>
      <c r="G14" s="26" t="s">
        <v>40</v>
      </c>
      <c r="H14" s="26" t="s">
        <v>119</v>
      </c>
      <c r="I14" s="60">
        <v>1.4851851851851851E-3</v>
      </c>
      <c r="J14" s="36"/>
    </row>
    <row r="15" spans="1:26" ht="16.5" customHeight="1">
      <c r="A15" s="15">
        <v>3</v>
      </c>
      <c r="B15" s="3">
        <v>86</v>
      </c>
      <c r="C15" s="4" t="s">
        <v>262</v>
      </c>
      <c r="D15" s="34" t="s">
        <v>263</v>
      </c>
      <c r="E15" s="27">
        <v>40423</v>
      </c>
      <c r="F15" s="26" t="s">
        <v>39</v>
      </c>
      <c r="G15" s="26" t="s">
        <v>40</v>
      </c>
      <c r="H15" s="26" t="s">
        <v>264</v>
      </c>
      <c r="I15" s="60">
        <v>1.5008101851851851E-3</v>
      </c>
      <c r="J15" s="36"/>
    </row>
    <row r="16" spans="1:26" ht="16.5" customHeight="1">
      <c r="A16" s="15">
        <v>4</v>
      </c>
      <c r="B16" s="3">
        <v>84</v>
      </c>
      <c r="C16" s="4" t="s">
        <v>152</v>
      </c>
      <c r="D16" s="34" t="s">
        <v>284</v>
      </c>
      <c r="E16" s="27">
        <v>40221</v>
      </c>
      <c r="F16" s="26" t="s">
        <v>80</v>
      </c>
      <c r="G16" s="26" t="s">
        <v>200</v>
      </c>
      <c r="H16" s="26" t="s">
        <v>359</v>
      </c>
      <c r="I16" s="60">
        <v>1.5277777777777779E-3</v>
      </c>
      <c r="J16" s="36"/>
    </row>
    <row r="17" spans="1:10" ht="16.5" customHeight="1">
      <c r="A17" s="15">
        <v>5</v>
      </c>
      <c r="B17" s="3">
        <v>74</v>
      </c>
      <c r="C17" s="4" t="s">
        <v>111</v>
      </c>
      <c r="D17" s="34" t="s">
        <v>138</v>
      </c>
      <c r="E17" s="27">
        <v>39985</v>
      </c>
      <c r="F17" s="26" t="s">
        <v>39</v>
      </c>
      <c r="G17" s="26" t="s">
        <v>40</v>
      </c>
      <c r="H17" s="26" t="s">
        <v>119</v>
      </c>
      <c r="I17" s="60">
        <v>1.5399305555555557E-3</v>
      </c>
      <c r="J17" s="36"/>
    </row>
    <row r="18" spans="1:10" ht="16.5" customHeight="1">
      <c r="A18" s="15">
        <v>6</v>
      </c>
      <c r="B18" s="3">
        <v>123</v>
      </c>
      <c r="C18" s="4" t="s">
        <v>204</v>
      </c>
      <c r="D18" s="34" t="s">
        <v>527</v>
      </c>
      <c r="E18" s="27">
        <v>39547</v>
      </c>
      <c r="F18" s="26" t="s">
        <v>39</v>
      </c>
      <c r="G18" s="26" t="s">
        <v>103</v>
      </c>
      <c r="H18" s="26" t="s">
        <v>524</v>
      </c>
      <c r="I18" s="151">
        <v>1.5733796296296297E-3</v>
      </c>
      <c r="J18" s="36"/>
    </row>
    <row r="19" spans="1:10" ht="16.5" customHeight="1">
      <c r="A19" s="15">
        <v>7</v>
      </c>
      <c r="B19" s="3">
        <v>104</v>
      </c>
      <c r="C19" s="4" t="s">
        <v>521</v>
      </c>
      <c r="D19" s="34" t="s">
        <v>522</v>
      </c>
      <c r="E19" s="27">
        <v>39891</v>
      </c>
      <c r="F19" s="26" t="s">
        <v>39</v>
      </c>
      <c r="G19" s="26" t="s">
        <v>523</v>
      </c>
      <c r="H19" s="26" t="s">
        <v>524</v>
      </c>
      <c r="I19" s="60">
        <v>1.7947916666666665E-3</v>
      </c>
      <c r="J19" s="36"/>
    </row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</sheetData>
  <sortState xmlns:xlrd2="http://schemas.microsoft.com/office/spreadsheetml/2017/richdata2" ref="A13:Z19">
    <sortCondition ref="I13:I19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Z923"/>
  <sheetViews>
    <sheetView zoomScale="170" zoomScaleNormal="170" workbookViewId="0">
      <selection activeCell="F4" sqref="F4"/>
    </sheetView>
  </sheetViews>
  <sheetFormatPr defaultColWidth="14.44140625" defaultRowHeight="15" customHeight="1"/>
  <cols>
    <col min="1" max="1" width="5.5546875" customWidth="1"/>
    <col min="2" max="2" width="5.33203125" hidden="1" customWidth="1"/>
    <col min="3" max="3" width="9.6640625" bestFit="1" customWidth="1"/>
    <col min="4" max="4" width="12.44140625" customWidth="1"/>
    <col min="5" max="5" width="10.33203125" customWidth="1"/>
    <col min="6" max="6" width="10.77734375" bestFit="1" customWidth="1"/>
    <col min="7" max="7" width="11.6640625" bestFit="1" customWidth="1"/>
    <col min="8" max="8" width="12.44140625" bestFit="1" customWidth="1"/>
    <col min="9" max="9" width="9.6640625" customWidth="1"/>
    <col min="10" max="10" width="4.8867187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19</v>
      </c>
      <c r="D4" s="8"/>
      <c r="E4" s="8" t="s">
        <v>34</v>
      </c>
      <c r="F4" s="28"/>
      <c r="G4" s="24"/>
      <c r="H4" s="24"/>
      <c r="I4" s="7"/>
    </row>
    <row r="5" spans="1:26" ht="12" customHeight="1" thickBot="1">
      <c r="A5" s="37"/>
      <c r="B5" s="7"/>
      <c r="C5" s="7"/>
      <c r="D5" s="7"/>
      <c r="E5" s="7"/>
      <c r="F5" s="8"/>
      <c r="G5" s="8"/>
      <c r="H5" s="7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6.5" customHeight="1">
      <c r="A7" s="15">
        <v>1</v>
      </c>
      <c r="B7" s="3">
        <v>83</v>
      </c>
      <c r="C7" s="4" t="s">
        <v>124</v>
      </c>
      <c r="D7" s="34" t="s">
        <v>405</v>
      </c>
      <c r="E7" s="27">
        <v>39936</v>
      </c>
      <c r="F7" s="26" t="s">
        <v>39</v>
      </c>
      <c r="G7" s="26" t="s">
        <v>40</v>
      </c>
      <c r="H7" s="26" t="s">
        <v>195</v>
      </c>
      <c r="I7" s="60">
        <v>1.4557870370370371E-3</v>
      </c>
      <c r="J7" s="36" t="s">
        <v>564</v>
      </c>
    </row>
    <row r="8" spans="1:26" ht="16.5" customHeight="1">
      <c r="A8" s="15">
        <v>2</v>
      </c>
      <c r="B8" s="3">
        <v>82</v>
      </c>
      <c r="C8" s="4" t="s">
        <v>134</v>
      </c>
      <c r="D8" s="34" t="s">
        <v>135</v>
      </c>
      <c r="E8" s="27">
        <v>40225</v>
      </c>
      <c r="F8" s="26" t="s">
        <v>39</v>
      </c>
      <c r="G8" s="26" t="s">
        <v>40</v>
      </c>
      <c r="H8" s="26" t="s">
        <v>119</v>
      </c>
      <c r="I8" s="60">
        <v>1.4851851851851851E-3</v>
      </c>
      <c r="J8" s="36" t="s">
        <v>564</v>
      </c>
    </row>
    <row r="9" spans="1:26" ht="16.5" customHeight="1">
      <c r="A9" s="15">
        <v>3</v>
      </c>
      <c r="B9" s="3">
        <v>86</v>
      </c>
      <c r="C9" s="4" t="s">
        <v>262</v>
      </c>
      <c r="D9" s="34" t="s">
        <v>263</v>
      </c>
      <c r="E9" s="27">
        <v>40423</v>
      </c>
      <c r="F9" s="26" t="s">
        <v>39</v>
      </c>
      <c r="G9" s="26" t="s">
        <v>40</v>
      </c>
      <c r="H9" s="26" t="s">
        <v>264</v>
      </c>
      <c r="I9" s="60">
        <v>1.5008101851851851E-3</v>
      </c>
      <c r="J9" s="36" t="s">
        <v>564</v>
      </c>
    </row>
    <row r="10" spans="1:26" ht="16.5" customHeight="1">
      <c r="A10" s="15">
        <v>4</v>
      </c>
      <c r="B10" s="3">
        <v>84</v>
      </c>
      <c r="C10" s="4" t="s">
        <v>152</v>
      </c>
      <c r="D10" s="34" t="s">
        <v>284</v>
      </c>
      <c r="E10" s="27">
        <v>40221</v>
      </c>
      <c r="F10" s="26" t="s">
        <v>80</v>
      </c>
      <c r="G10" s="26" t="s">
        <v>200</v>
      </c>
      <c r="H10" s="26" t="s">
        <v>359</v>
      </c>
      <c r="I10" s="60">
        <v>1.5277777777777779E-3</v>
      </c>
      <c r="J10" s="36" t="s">
        <v>564</v>
      </c>
    </row>
    <row r="11" spans="1:26" ht="16.5" customHeight="1">
      <c r="A11" s="15">
        <v>5</v>
      </c>
      <c r="B11" s="3">
        <v>121</v>
      </c>
      <c r="C11" s="4" t="s">
        <v>283</v>
      </c>
      <c r="D11" s="34" t="s">
        <v>422</v>
      </c>
      <c r="E11" s="27">
        <v>40532</v>
      </c>
      <c r="F11" s="26" t="s">
        <v>80</v>
      </c>
      <c r="G11" s="26" t="s">
        <v>200</v>
      </c>
      <c r="H11" s="26" t="s">
        <v>261</v>
      </c>
      <c r="I11" s="60">
        <v>1.5392361111111112E-3</v>
      </c>
      <c r="J11" s="36" t="s">
        <v>564</v>
      </c>
    </row>
    <row r="12" spans="1:26" ht="16.5" customHeight="1">
      <c r="A12" s="15">
        <v>6</v>
      </c>
      <c r="B12" s="3">
        <v>74</v>
      </c>
      <c r="C12" s="4" t="s">
        <v>111</v>
      </c>
      <c r="D12" s="34" t="s">
        <v>138</v>
      </c>
      <c r="E12" s="27">
        <v>39985</v>
      </c>
      <c r="F12" s="26" t="s">
        <v>39</v>
      </c>
      <c r="G12" s="26" t="s">
        <v>40</v>
      </c>
      <c r="H12" s="26" t="s">
        <v>119</v>
      </c>
      <c r="I12" s="60">
        <v>1.5399305555555557E-3</v>
      </c>
      <c r="J12" s="36" t="s">
        <v>564</v>
      </c>
    </row>
    <row r="13" spans="1:26" ht="16.5" customHeight="1">
      <c r="A13" s="15">
        <v>7</v>
      </c>
      <c r="B13" s="3">
        <v>120</v>
      </c>
      <c r="C13" s="4" t="s">
        <v>102</v>
      </c>
      <c r="D13" s="34" t="s">
        <v>451</v>
      </c>
      <c r="E13" s="27">
        <v>40518</v>
      </c>
      <c r="F13" s="26" t="s">
        <v>268</v>
      </c>
      <c r="G13" s="26" t="s">
        <v>445</v>
      </c>
      <c r="H13" s="26" t="s">
        <v>452</v>
      </c>
      <c r="I13" s="60">
        <v>1.5744212962962962E-3</v>
      </c>
      <c r="J13" s="36" t="s">
        <v>560</v>
      </c>
    </row>
    <row r="14" spans="1:26" ht="16.5" customHeight="1">
      <c r="A14" s="15">
        <v>8</v>
      </c>
      <c r="B14" s="3">
        <v>111</v>
      </c>
      <c r="C14" s="4" t="s">
        <v>92</v>
      </c>
      <c r="D14" s="34" t="s">
        <v>423</v>
      </c>
      <c r="E14" s="27">
        <v>40349</v>
      </c>
      <c r="F14" s="26" t="s">
        <v>80</v>
      </c>
      <c r="G14" s="26" t="s">
        <v>200</v>
      </c>
      <c r="H14" s="26" t="s">
        <v>261</v>
      </c>
      <c r="I14" s="60">
        <v>1.5827546296296297E-3</v>
      </c>
      <c r="J14" s="36" t="s">
        <v>560</v>
      </c>
    </row>
    <row r="15" spans="1:26" ht="16.5" customHeight="1">
      <c r="A15" s="15">
        <v>9</v>
      </c>
      <c r="B15" s="3">
        <v>109</v>
      </c>
      <c r="C15" s="4" t="s">
        <v>125</v>
      </c>
      <c r="D15" s="34" t="s">
        <v>383</v>
      </c>
      <c r="E15" s="27">
        <v>41009</v>
      </c>
      <c r="F15" s="26" t="s">
        <v>63</v>
      </c>
      <c r="G15" s="26"/>
      <c r="H15" s="26" t="s">
        <v>67</v>
      </c>
      <c r="I15" s="60">
        <v>1.7696759259259261E-3</v>
      </c>
      <c r="J15" s="36" t="s">
        <v>561</v>
      </c>
    </row>
    <row r="16" spans="1:26" ht="16.5" customHeight="1">
      <c r="A16" s="15">
        <v>10</v>
      </c>
      <c r="B16" s="3">
        <v>104</v>
      </c>
      <c r="C16" s="4" t="s">
        <v>521</v>
      </c>
      <c r="D16" s="34" t="s">
        <v>522</v>
      </c>
      <c r="E16" s="27">
        <v>39891</v>
      </c>
      <c r="F16" s="26" t="s">
        <v>39</v>
      </c>
      <c r="G16" s="26" t="s">
        <v>523</v>
      </c>
      <c r="H16" s="26" t="s">
        <v>524</v>
      </c>
      <c r="I16" s="60">
        <v>1.7947916666666665E-3</v>
      </c>
      <c r="J16" s="36" t="s">
        <v>561</v>
      </c>
    </row>
    <row r="17" spans="1:10" ht="16.5" customHeight="1">
      <c r="A17" s="15" t="s">
        <v>543</v>
      </c>
      <c r="B17" s="3">
        <v>123</v>
      </c>
      <c r="C17" s="4" t="s">
        <v>204</v>
      </c>
      <c r="D17" s="34" t="s">
        <v>558</v>
      </c>
      <c r="E17" s="27">
        <v>39547</v>
      </c>
      <c r="F17" s="26" t="s">
        <v>39</v>
      </c>
      <c r="G17" s="26" t="s">
        <v>103</v>
      </c>
      <c r="H17" s="26" t="s">
        <v>524</v>
      </c>
      <c r="I17" s="60">
        <v>1.5733796296296297E-3</v>
      </c>
      <c r="J17" s="36" t="s">
        <v>560</v>
      </c>
    </row>
    <row r="18" spans="1:10" ht="12" customHeight="1"/>
    <row r="19" spans="1:10" ht="12" customHeight="1"/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</sheetData>
  <sortState xmlns:xlrd2="http://schemas.microsoft.com/office/spreadsheetml/2017/richdata2" ref="A7:Z18">
    <sortCondition ref="I7:I18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Y993"/>
  <sheetViews>
    <sheetView zoomScale="150" zoomScaleNormal="150" workbookViewId="0">
      <selection activeCell="J10" sqref="J10"/>
    </sheetView>
  </sheetViews>
  <sheetFormatPr defaultColWidth="14.44140625" defaultRowHeight="15" customHeight="1"/>
  <cols>
    <col min="1" max="1" width="5.33203125" customWidth="1"/>
    <col min="2" max="2" width="5.33203125" hidden="1" customWidth="1"/>
    <col min="3" max="3" width="9.88671875" customWidth="1"/>
    <col min="4" max="4" width="14.109375" customWidth="1"/>
    <col min="5" max="5" width="10.33203125" customWidth="1"/>
    <col min="6" max="6" width="9.109375" customWidth="1"/>
    <col min="7" max="7" width="15" bestFit="1" customWidth="1"/>
    <col min="8" max="8" width="15.44140625" bestFit="1" customWidth="1"/>
    <col min="9" max="9" width="10.109375" customWidth="1"/>
    <col min="10" max="10" width="5" customWidth="1"/>
    <col min="11" max="22" width="8.6640625" customWidth="1"/>
  </cols>
  <sheetData>
    <row r="1" spans="1:25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5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5" ht="12" customHeight="1">
      <c r="A4" s="7"/>
      <c r="B4" s="7"/>
      <c r="C4" s="8" t="s">
        <v>20</v>
      </c>
      <c r="D4" s="8"/>
      <c r="E4" s="8" t="s">
        <v>35</v>
      </c>
      <c r="F4" s="28"/>
      <c r="G4" s="24"/>
      <c r="H4" s="24"/>
      <c r="I4" s="7"/>
    </row>
    <row r="5" spans="1:25" ht="12" customHeight="1" thickBot="1">
      <c r="A5" s="7"/>
      <c r="B5" s="7"/>
      <c r="C5" s="7"/>
      <c r="D5" s="7"/>
      <c r="E5" s="7"/>
      <c r="F5" s="7"/>
      <c r="G5" s="7"/>
      <c r="H5" s="7"/>
      <c r="I5" s="7"/>
    </row>
    <row r="6" spans="1:25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5" ht="17.25" customHeight="1">
      <c r="A7" s="15">
        <v>1</v>
      </c>
      <c r="B7" s="3">
        <v>86</v>
      </c>
      <c r="C7" s="4" t="s">
        <v>447</v>
      </c>
      <c r="D7" s="34" t="s">
        <v>448</v>
      </c>
      <c r="E7" s="27">
        <v>40536</v>
      </c>
      <c r="F7" s="26" t="s">
        <v>73</v>
      </c>
      <c r="G7" s="26" t="s">
        <v>74</v>
      </c>
      <c r="H7" s="26" t="s">
        <v>75</v>
      </c>
      <c r="I7" s="59">
        <v>4.2160879629629631E-3</v>
      </c>
      <c r="J7" s="36" t="s">
        <v>561</v>
      </c>
    </row>
    <row r="8" spans="1:25" ht="17.25" customHeight="1">
      <c r="A8" s="15">
        <v>2</v>
      </c>
      <c r="B8" s="3">
        <v>125</v>
      </c>
      <c r="C8" s="4" t="s">
        <v>392</v>
      </c>
      <c r="D8" s="34" t="s">
        <v>393</v>
      </c>
      <c r="E8" s="27">
        <v>40704</v>
      </c>
      <c r="F8" s="26" t="s">
        <v>39</v>
      </c>
      <c r="G8" s="26" t="s">
        <v>40</v>
      </c>
      <c r="H8" s="26" t="s">
        <v>50</v>
      </c>
      <c r="I8" s="59">
        <v>4.2722222222222224E-3</v>
      </c>
      <c r="J8" s="36" t="s">
        <v>561</v>
      </c>
    </row>
    <row r="9" spans="1:25" ht="17.25" customHeight="1">
      <c r="A9" s="15">
        <v>3</v>
      </c>
      <c r="B9" s="3">
        <v>126</v>
      </c>
      <c r="C9" s="4" t="s">
        <v>42</v>
      </c>
      <c r="D9" s="34" t="s">
        <v>391</v>
      </c>
      <c r="E9" s="27">
        <v>40135</v>
      </c>
      <c r="F9" s="26" t="s">
        <v>492</v>
      </c>
      <c r="G9" s="26" t="s">
        <v>493</v>
      </c>
      <c r="H9" s="26" t="s">
        <v>494</v>
      </c>
      <c r="I9" s="59">
        <v>4.4293981481481476E-3</v>
      </c>
      <c r="J9" s="36" t="s">
        <v>562</v>
      </c>
    </row>
    <row r="10" spans="1:25" ht="12" customHeight="1"/>
    <row r="11" spans="1:25" ht="12" customHeight="1"/>
    <row r="12" spans="1:25" ht="12" hidden="1" customHeight="1"/>
    <row r="13" spans="1:25" ht="12" hidden="1" customHeight="1">
      <c r="A13" s="7"/>
      <c r="B13" s="7"/>
      <c r="C13" s="8" t="s">
        <v>20</v>
      </c>
      <c r="D13" s="8"/>
      <c r="E13" s="8" t="s">
        <v>34</v>
      </c>
      <c r="F13" s="28"/>
      <c r="G13" s="24"/>
      <c r="H13" s="24"/>
      <c r="I13" s="7"/>
    </row>
    <row r="14" spans="1:25" ht="12" hidden="1" customHeight="1" thickBot="1">
      <c r="A14" s="7"/>
      <c r="B14" s="7"/>
      <c r="C14" s="7"/>
      <c r="D14" s="7"/>
      <c r="E14" s="7"/>
      <c r="F14" s="7"/>
      <c r="G14" s="7"/>
      <c r="H14" s="7"/>
      <c r="I14" s="7"/>
    </row>
    <row r="15" spans="1:25" ht="12" hidden="1" customHeight="1" thickBot="1">
      <c r="A15" s="32" t="s">
        <v>21</v>
      </c>
      <c r="B15" s="1" t="s">
        <v>0</v>
      </c>
      <c r="C15" s="11" t="s">
        <v>1</v>
      </c>
      <c r="D15" s="120" t="s">
        <v>2</v>
      </c>
      <c r="E15" s="2" t="s">
        <v>3</v>
      </c>
      <c r="F15" s="2" t="s">
        <v>172</v>
      </c>
      <c r="G15" s="2" t="s">
        <v>16</v>
      </c>
      <c r="H15" s="121" t="s">
        <v>4</v>
      </c>
      <c r="I15" s="2" t="s">
        <v>8</v>
      </c>
      <c r="J15" s="29" t="s">
        <v>12</v>
      </c>
    </row>
    <row r="16" spans="1:25" ht="17.25" hidden="1" customHeight="1">
      <c r="A16" s="15">
        <v>1</v>
      </c>
      <c r="B16" s="3">
        <v>127</v>
      </c>
      <c r="C16" s="4" t="s">
        <v>97</v>
      </c>
      <c r="D16" s="34" t="s">
        <v>486</v>
      </c>
      <c r="E16" s="27">
        <v>40195</v>
      </c>
      <c r="F16" s="26" t="s">
        <v>80</v>
      </c>
      <c r="G16" s="26" t="s">
        <v>200</v>
      </c>
      <c r="H16" s="26" t="s">
        <v>487</v>
      </c>
      <c r="I16" s="59"/>
      <c r="J16" s="36"/>
    </row>
    <row r="17" spans="1:10" ht="17.25" hidden="1" customHeight="1">
      <c r="A17" s="15">
        <v>2</v>
      </c>
      <c r="B17" s="3">
        <v>128</v>
      </c>
      <c r="C17" s="4" t="s">
        <v>488</v>
      </c>
      <c r="D17" s="34" t="s">
        <v>489</v>
      </c>
      <c r="E17" s="27">
        <v>40347</v>
      </c>
      <c r="F17" s="26" t="s">
        <v>80</v>
      </c>
      <c r="G17" s="26" t="s">
        <v>200</v>
      </c>
      <c r="H17" s="26" t="s">
        <v>487</v>
      </c>
      <c r="I17" s="59"/>
      <c r="J17" s="36"/>
    </row>
    <row r="18" spans="1:10" ht="17.25" hidden="1" customHeight="1">
      <c r="A18" s="15">
        <v>3</v>
      </c>
      <c r="B18" s="3">
        <v>129</v>
      </c>
      <c r="C18" s="4" t="s">
        <v>112</v>
      </c>
      <c r="D18" s="34" t="s">
        <v>113</v>
      </c>
      <c r="E18" s="27">
        <v>40471</v>
      </c>
      <c r="F18" s="26" t="s">
        <v>39</v>
      </c>
      <c r="G18" s="26" t="s">
        <v>40</v>
      </c>
      <c r="H18" s="26" t="s">
        <v>84</v>
      </c>
      <c r="I18" s="59"/>
      <c r="J18" s="36"/>
    </row>
    <row r="19" spans="1:10" ht="12" hidden="1" customHeight="1"/>
    <row r="20" spans="1:10" ht="12" hidden="1" customHeight="1"/>
    <row r="21" spans="1:10" ht="12" hidden="1" customHeight="1">
      <c r="A21" s="7"/>
      <c r="B21" s="7"/>
      <c r="C21" s="8" t="s">
        <v>310</v>
      </c>
      <c r="D21" s="8"/>
      <c r="E21" s="8" t="s">
        <v>35</v>
      </c>
      <c r="F21" s="28"/>
      <c r="G21" s="24"/>
      <c r="H21" s="24"/>
      <c r="I21" s="24"/>
      <c r="J21" s="7"/>
    </row>
    <row r="22" spans="1:10" ht="12" hidden="1" customHeight="1" thickBot="1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ht="12" hidden="1" customHeight="1" thickBot="1">
      <c r="A23" s="32" t="s">
        <v>21</v>
      </c>
      <c r="B23" s="1" t="s">
        <v>0</v>
      </c>
      <c r="C23" s="11" t="s">
        <v>1</v>
      </c>
      <c r="D23" s="120" t="s">
        <v>2</v>
      </c>
      <c r="E23" s="2" t="s">
        <v>3</v>
      </c>
      <c r="F23" s="2" t="s">
        <v>172</v>
      </c>
      <c r="G23" s="2" t="s">
        <v>16</v>
      </c>
      <c r="H23" s="121" t="s">
        <v>4</v>
      </c>
      <c r="I23" s="2" t="s">
        <v>8</v>
      </c>
      <c r="J23" s="29" t="s">
        <v>12</v>
      </c>
    </row>
    <row r="24" spans="1:10" ht="17.25" hidden="1" customHeight="1">
      <c r="A24" s="25">
        <v>1</v>
      </c>
      <c r="B24" s="3">
        <v>131</v>
      </c>
      <c r="C24" s="4" t="s">
        <v>118</v>
      </c>
      <c r="D24" s="34" t="s">
        <v>216</v>
      </c>
      <c r="E24" s="27">
        <v>40532</v>
      </c>
      <c r="F24" s="26" t="s">
        <v>39</v>
      </c>
      <c r="G24" s="26" t="s">
        <v>40</v>
      </c>
      <c r="H24" s="26" t="s">
        <v>50</v>
      </c>
      <c r="I24" s="61"/>
      <c r="J24" s="36" t="str">
        <f>IF(ISBLANK(I24),"",IF(I24="DQ","",IF(I24="DNF","",IF(I24="DNS","",IF(I24&lt;=0.0102430555555556,"KSM",IF(I24&lt;=0.0107060185185185,"I A",IF(I24&lt;=0.0115162037037037,"II A",IF(I24&lt;=0.0125,"III A",IF(I24&lt;=0.0135416666666667,"I JA",IF(I24&lt;=0.0144097222222222,"II JA",IF(I24&lt;=0.0151041666666667,"III JA",)))))))))))</f>
        <v/>
      </c>
    </row>
    <row r="25" spans="1:10" ht="17.25" hidden="1" customHeight="1">
      <c r="A25" s="25">
        <v>2</v>
      </c>
      <c r="B25" s="3">
        <v>135</v>
      </c>
      <c r="C25" s="4" t="s">
        <v>136</v>
      </c>
      <c r="D25" s="34" t="s">
        <v>391</v>
      </c>
      <c r="E25" s="27">
        <v>40944</v>
      </c>
      <c r="F25" s="26" t="s">
        <v>39</v>
      </c>
      <c r="G25" s="26" t="s">
        <v>40</v>
      </c>
      <c r="H25" s="26" t="s">
        <v>50</v>
      </c>
      <c r="I25" s="61"/>
      <c r="J25" s="36" t="str">
        <f t="shared" ref="J25:J31" si="0">IF(ISBLANK(I25),"",IF(I25="DQ","",IF(I25="DNF","",IF(I25="DNS","",IF(I25&lt;=0.0102430555555556,"KSM",IF(I25&lt;=0.0107060185185185,"I A",IF(I25&lt;=0.0115162037037037,"II A",IF(I25&lt;=0.0125,"III A",IF(I25&lt;=0.0135416666666667,"I JA",IF(I25&lt;=0.0144097222222222,"II JA",IF(I25&lt;=0.0151041666666667,"III JA",)))))))))))</f>
        <v/>
      </c>
    </row>
    <row r="26" spans="1:10" ht="17.25" hidden="1" customHeight="1">
      <c r="A26" s="25">
        <v>3</v>
      </c>
      <c r="B26" s="3">
        <v>136</v>
      </c>
      <c r="C26" s="4" t="s">
        <v>68</v>
      </c>
      <c r="D26" s="34" t="s">
        <v>334</v>
      </c>
      <c r="E26" s="27">
        <v>41005</v>
      </c>
      <c r="F26" s="26" t="s">
        <v>39</v>
      </c>
      <c r="G26" s="26" t="s">
        <v>40</v>
      </c>
      <c r="H26" s="26" t="s">
        <v>50</v>
      </c>
      <c r="I26" s="61"/>
      <c r="J26" s="36" t="str">
        <f t="shared" si="0"/>
        <v/>
      </c>
    </row>
    <row r="27" spans="1:10" ht="17.25" hidden="1" customHeight="1">
      <c r="A27" s="25">
        <v>4</v>
      </c>
      <c r="B27" s="3">
        <v>137</v>
      </c>
      <c r="C27" s="4" t="s">
        <v>217</v>
      </c>
      <c r="D27" s="34" t="s">
        <v>218</v>
      </c>
      <c r="E27" s="27">
        <v>40578</v>
      </c>
      <c r="F27" s="26" t="s">
        <v>39</v>
      </c>
      <c r="G27" s="26" t="s">
        <v>40</v>
      </c>
      <c r="H27" s="26" t="s">
        <v>50</v>
      </c>
      <c r="I27" s="61"/>
      <c r="J27" s="36" t="str">
        <f t="shared" si="0"/>
        <v/>
      </c>
    </row>
    <row r="28" spans="1:10" ht="17.25" hidden="1" customHeight="1">
      <c r="A28" s="25">
        <v>5</v>
      </c>
      <c r="B28" s="3">
        <v>144</v>
      </c>
      <c r="C28" s="4" t="s">
        <v>82</v>
      </c>
      <c r="D28" s="34" t="s">
        <v>335</v>
      </c>
      <c r="E28" s="27">
        <v>41078</v>
      </c>
      <c r="F28" s="26" t="s">
        <v>39</v>
      </c>
      <c r="G28" s="26" t="s">
        <v>40</v>
      </c>
      <c r="H28" s="26" t="s">
        <v>50</v>
      </c>
      <c r="I28" s="61"/>
      <c r="J28" s="36" t="str">
        <f t="shared" si="0"/>
        <v/>
      </c>
    </row>
    <row r="29" spans="1:10" ht="17.25" hidden="1" customHeight="1">
      <c r="A29" s="25">
        <v>6</v>
      </c>
      <c r="B29" s="3">
        <v>148</v>
      </c>
      <c r="C29" s="4" t="s">
        <v>140</v>
      </c>
      <c r="D29" s="34" t="s">
        <v>141</v>
      </c>
      <c r="E29" s="27">
        <v>39983</v>
      </c>
      <c r="F29" s="26" t="s">
        <v>73</v>
      </c>
      <c r="G29" s="26" t="s">
        <v>74</v>
      </c>
      <c r="H29" s="26" t="s">
        <v>77</v>
      </c>
      <c r="I29" s="61"/>
      <c r="J29" s="36" t="str">
        <f t="shared" si="0"/>
        <v/>
      </c>
    </row>
    <row r="30" spans="1:10" ht="17.25" hidden="1" customHeight="1">
      <c r="A30" s="25" t="s">
        <v>533</v>
      </c>
      <c r="B30" s="3">
        <v>151</v>
      </c>
      <c r="C30" s="4" t="s">
        <v>51</v>
      </c>
      <c r="D30" s="34" t="s">
        <v>394</v>
      </c>
      <c r="E30" s="27">
        <v>41600</v>
      </c>
      <c r="F30" s="26" t="s">
        <v>39</v>
      </c>
      <c r="G30" s="26" t="s">
        <v>40</v>
      </c>
      <c r="H30" s="26" t="s">
        <v>50</v>
      </c>
      <c r="I30" s="61"/>
      <c r="J30" s="36" t="str">
        <f t="shared" si="0"/>
        <v/>
      </c>
    </row>
    <row r="31" spans="1:10" ht="17.25" hidden="1" customHeight="1">
      <c r="A31" s="25" t="s">
        <v>533</v>
      </c>
      <c r="B31" s="3">
        <v>154</v>
      </c>
      <c r="C31" s="4" t="s">
        <v>85</v>
      </c>
      <c r="D31" s="34" t="s">
        <v>388</v>
      </c>
      <c r="E31" s="27">
        <v>41703</v>
      </c>
      <c r="F31" s="26" t="s">
        <v>39</v>
      </c>
      <c r="G31" s="26" t="s">
        <v>40</v>
      </c>
      <c r="H31" s="26" t="s">
        <v>50</v>
      </c>
      <c r="I31" s="61"/>
      <c r="J31" s="36" t="str">
        <f t="shared" si="0"/>
        <v/>
      </c>
    </row>
    <row r="32" spans="1:10" ht="17.25" hidden="1" customHeight="1">
      <c r="A32" s="25" t="s">
        <v>533</v>
      </c>
      <c r="B32" s="3">
        <v>155</v>
      </c>
      <c r="C32" s="4" t="s">
        <v>390</v>
      </c>
      <c r="D32" s="34" t="s">
        <v>215</v>
      </c>
      <c r="E32" s="27">
        <v>41368</v>
      </c>
      <c r="F32" s="26" t="s">
        <v>39</v>
      </c>
      <c r="G32" s="26" t="s">
        <v>40</v>
      </c>
      <c r="H32" s="26" t="s">
        <v>50</v>
      </c>
      <c r="I32" s="61"/>
      <c r="J32" s="36" t="str">
        <f>IF(ISBLANK(I32),"",IF(I32="DQ","",IF(I32="DNF","",IF(I32="DNS","",IF(I32&lt;=0.0102430555555556,"KSM",IF(I32&lt;=0.0107060185185185,"I A",IF(I32&lt;=0.0115162037037037,"II A",IF(I32&lt;=0.0125,"III A",IF(I32&lt;=0.0135416666666667,"I JA",IF(I32&lt;=0.0144097222222222,"II JA",IF(I32&lt;=0.0151041666666667,"III JA",)))))))))))</f>
        <v/>
      </c>
    </row>
    <row r="33" spans="1:10" ht="17.25" hidden="1" customHeight="1">
      <c r="A33" s="25" t="s">
        <v>533</v>
      </c>
      <c r="B33" s="3">
        <v>156</v>
      </c>
      <c r="C33" s="4" t="s">
        <v>225</v>
      </c>
      <c r="D33" s="34" t="s">
        <v>389</v>
      </c>
      <c r="E33" s="27">
        <v>41293</v>
      </c>
      <c r="F33" s="26" t="s">
        <v>39</v>
      </c>
      <c r="G33" s="26" t="s">
        <v>40</v>
      </c>
      <c r="H33" s="26" t="s">
        <v>50</v>
      </c>
      <c r="I33" s="61"/>
      <c r="J33" s="36"/>
    </row>
    <row r="34" spans="1:10" ht="17.25" hidden="1" customHeight="1">
      <c r="A34" s="41"/>
      <c r="B34" s="42"/>
      <c r="C34" s="43"/>
      <c r="D34" s="43"/>
      <c r="E34" s="44"/>
      <c r="F34" s="43"/>
      <c r="G34" s="43"/>
      <c r="H34" s="43"/>
    </row>
    <row r="35" spans="1:10" ht="12" hidden="1" customHeight="1">
      <c r="A35" s="7"/>
      <c r="B35" s="7"/>
      <c r="C35" s="8" t="s">
        <v>311</v>
      </c>
      <c r="D35" s="8"/>
      <c r="E35" s="8" t="s">
        <v>34</v>
      </c>
      <c r="F35" s="28"/>
      <c r="G35" s="24"/>
      <c r="H35" s="24"/>
      <c r="I35" s="24"/>
      <c r="J35" s="7"/>
    </row>
    <row r="36" spans="1:10" ht="12" hidden="1" customHeight="1" thickBot="1">
      <c r="A36" s="7"/>
      <c r="B36" s="7"/>
      <c r="C36" s="7"/>
      <c r="D36" s="7"/>
      <c r="E36" s="7"/>
      <c r="F36" s="7"/>
      <c r="G36" s="7"/>
      <c r="H36" s="7"/>
      <c r="I36" s="7"/>
      <c r="J36" s="7"/>
    </row>
    <row r="37" spans="1:10" ht="12" hidden="1" customHeight="1" thickBot="1">
      <c r="A37" s="32" t="s">
        <v>21</v>
      </c>
      <c r="B37" s="1" t="s">
        <v>0</v>
      </c>
      <c r="C37" s="11" t="s">
        <v>1</v>
      </c>
      <c r="D37" s="120" t="s">
        <v>2</v>
      </c>
      <c r="E37" s="2" t="s">
        <v>3</v>
      </c>
      <c r="F37" s="2" t="s">
        <v>172</v>
      </c>
      <c r="G37" s="2" t="s">
        <v>16</v>
      </c>
      <c r="H37" s="121" t="s">
        <v>4</v>
      </c>
      <c r="I37" s="2" t="s">
        <v>8</v>
      </c>
      <c r="J37" s="29" t="s">
        <v>12</v>
      </c>
    </row>
    <row r="38" spans="1:10" ht="17.25" hidden="1" customHeight="1">
      <c r="A38" s="25">
        <v>1</v>
      </c>
      <c r="B38" s="3">
        <v>159</v>
      </c>
      <c r="C38" s="4" t="s">
        <v>242</v>
      </c>
      <c r="D38" s="34" t="s">
        <v>243</v>
      </c>
      <c r="E38" s="27">
        <v>40707</v>
      </c>
      <c r="F38" s="26" t="s">
        <v>238</v>
      </c>
      <c r="G38" s="26" t="s">
        <v>312</v>
      </c>
      <c r="H38" s="26" t="s">
        <v>239</v>
      </c>
      <c r="I38" s="61"/>
      <c r="J38" s="36" t="str">
        <f>IF(ISBLANK(I38),"",IF(I38="DQ","",IF(I38="DNF","",IF(I38="DNS","",IF(I38&gt;0.0249074074074074,"",IF(I38&lt;=0.0150462962962963,"KSM",IF(I38&lt;=0.0159143518518519,"I A",IF(I38&lt;=0.0172453703703704,"II A",IF(I38&lt;=0.019375,"III A",IF(I38&lt;=0.0216319444444444,"I JA",IF(I38&lt;=0.0234953703703704,"II JA",IF(I38&lt;=0.0249074074074074,"III JA"))))))))))))</f>
        <v/>
      </c>
    </row>
    <row r="39" spans="1:10" ht="17.25" hidden="1" customHeight="1">
      <c r="A39" s="25">
        <v>2</v>
      </c>
      <c r="B39" s="3">
        <v>163</v>
      </c>
      <c r="C39" s="4" t="s">
        <v>167</v>
      </c>
      <c r="D39" s="34" t="s">
        <v>250</v>
      </c>
      <c r="E39" s="27">
        <v>39855</v>
      </c>
      <c r="F39" s="26" t="s">
        <v>73</v>
      </c>
      <c r="G39" s="26" t="s">
        <v>74</v>
      </c>
      <c r="H39" s="26" t="s">
        <v>77</v>
      </c>
      <c r="I39" s="61"/>
      <c r="J39" s="36" t="str">
        <f>IF(ISBLANK(I39),"",IF(I39="DQ","",IF(I39="DNF","",IF(I39="DNS","",IF(I39&gt;0.0249074074074074,"",IF(I39&lt;=0.0150462962962963,"KSM",IF(I39&lt;=0.0159143518518519,"I A",IF(I39&lt;=0.0172453703703704,"II A",IF(I39&lt;=0.019375,"III A",IF(I39&lt;=0.0216319444444444,"I JA",IF(I39&lt;=0.0234953703703704,"II JA",IF(I39&lt;=0.0249074074074074,"III JA"))))))))))))</f>
        <v/>
      </c>
    </row>
    <row r="40" spans="1:10" ht="17.25" hidden="1" customHeight="1">
      <c r="A40" s="25">
        <v>3</v>
      </c>
      <c r="B40" s="3">
        <v>164</v>
      </c>
      <c r="C40" s="4" t="s">
        <v>240</v>
      </c>
      <c r="D40" s="34" t="s">
        <v>241</v>
      </c>
      <c r="E40" s="27">
        <v>40525</v>
      </c>
      <c r="F40" s="26" t="s">
        <v>238</v>
      </c>
      <c r="G40" s="26" t="s">
        <v>312</v>
      </c>
      <c r="H40" s="26" t="s">
        <v>239</v>
      </c>
      <c r="I40" s="61"/>
      <c r="J40" s="36" t="str">
        <f>IF(ISBLANK(I40),"",IF(I40="DQ","",IF(I40="DNF","",IF(I40="DNS","",IF(I40&gt;0.0249074074074074,"",IF(I40&lt;=0.0150462962962963,"KSM",IF(I40&lt;=0.0159143518518519,"I A",IF(I40&lt;=0.0172453703703704,"II A",IF(I40&lt;=0.019375,"III A",IF(I40&lt;=0.0216319444444444,"I JA",IF(I40&lt;=0.0234953703703704,"II JA",IF(I40&lt;=0.0249074074074074,"III JA"))))))))))))</f>
        <v/>
      </c>
    </row>
    <row r="41" spans="1:10" ht="17.25" hidden="1" customHeight="1">
      <c r="A41" s="25">
        <v>4</v>
      </c>
      <c r="B41" s="3">
        <v>166</v>
      </c>
      <c r="C41" s="4" t="s">
        <v>305</v>
      </c>
      <c r="D41" s="34" t="s">
        <v>326</v>
      </c>
      <c r="E41" s="27">
        <v>40687</v>
      </c>
      <c r="F41" s="26" t="s">
        <v>238</v>
      </c>
      <c r="G41" s="26" t="s">
        <v>312</v>
      </c>
      <c r="H41" s="26" t="s">
        <v>327</v>
      </c>
      <c r="I41" s="61"/>
      <c r="J41" s="36" t="str">
        <f>IF(ISBLANK(I41),"",IF(I41="DQ","",IF(I41="DNF","",IF(I41="DNS","",IF(I41&gt;0.0249074074074074,"",IF(I41&lt;=0.0150462962962963,"KSM",IF(I41&lt;=0.0159143518518519,"I A",IF(I41&lt;=0.0172453703703704,"II A",IF(I41&lt;=0.019375,"III A",IF(I41&lt;=0.0216319444444444,"I JA",IF(I41&lt;=0.0234953703703704,"II JA",IF(I41&lt;=0.0249074074074074,"III JA"))))))))))))</f>
        <v/>
      </c>
    </row>
    <row r="42" spans="1:10" ht="12" hidden="1" customHeight="1"/>
    <row r="43" spans="1:10" ht="12" hidden="1" customHeight="1"/>
    <row r="44" spans="1:10" ht="12" customHeight="1"/>
    <row r="45" spans="1:10" ht="12" customHeight="1"/>
    <row r="46" spans="1:10" ht="12" customHeight="1"/>
    <row r="47" spans="1:10" ht="12" customHeight="1"/>
    <row r="48" spans="1:10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</sheetData>
  <sortState xmlns:xlrd2="http://schemas.microsoft.com/office/spreadsheetml/2017/richdata2" ref="B7:K9">
    <sortCondition ref="B7:B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Z994"/>
  <sheetViews>
    <sheetView zoomScale="140" zoomScaleNormal="140" workbookViewId="0">
      <selection activeCell="D3" sqref="D3"/>
    </sheetView>
  </sheetViews>
  <sheetFormatPr defaultColWidth="14.44140625" defaultRowHeight="15" customHeight="1"/>
  <cols>
    <col min="1" max="1" width="5.88671875" customWidth="1"/>
    <col min="2" max="2" width="4" hidden="1" customWidth="1"/>
    <col min="3" max="3" width="7.109375" bestFit="1" customWidth="1"/>
    <col min="4" max="4" width="12.33203125" bestFit="1" customWidth="1"/>
    <col min="5" max="5" width="10.33203125" customWidth="1"/>
    <col min="6" max="6" width="11.109375" bestFit="1" customWidth="1"/>
    <col min="7" max="7" width="15" bestFit="1" customWidth="1"/>
    <col min="8" max="8" width="17.33203125" bestFit="1" customWidth="1"/>
    <col min="9" max="9" width="10.109375" customWidth="1"/>
    <col min="10" max="10" width="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20</v>
      </c>
      <c r="D4" s="8"/>
      <c r="E4" s="8" t="s">
        <v>34</v>
      </c>
      <c r="F4" s="28"/>
      <c r="G4" s="24"/>
      <c r="H4" s="24"/>
      <c r="I4" s="7"/>
    </row>
    <row r="5" spans="1:26" ht="12" customHeight="1">
      <c r="A5" s="7"/>
      <c r="B5" s="7"/>
      <c r="C5" s="7"/>
      <c r="D5" s="7"/>
      <c r="E5" s="7"/>
      <c r="F5" s="7"/>
      <c r="G5" s="7"/>
      <c r="H5" s="7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">
        <v>1</v>
      </c>
      <c r="B7" s="3">
        <v>129</v>
      </c>
      <c r="C7" s="4" t="s">
        <v>112</v>
      </c>
      <c r="D7" s="34" t="s">
        <v>113</v>
      </c>
      <c r="E7" s="27">
        <v>40471</v>
      </c>
      <c r="F7" s="26" t="s">
        <v>39</v>
      </c>
      <c r="G7" s="26" t="s">
        <v>40</v>
      </c>
      <c r="H7" s="26" t="s">
        <v>84</v>
      </c>
      <c r="I7" s="59">
        <v>3.1322916666666665E-3</v>
      </c>
      <c r="J7" s="36" t="s">
        <v>564</v>
      </c>
    </row>
    <row r="8" spans="1:26" ht="17.25" customHeight="1">
      <c r="A8" s="15"/>
      <c r="B8" s="3">
        <v>127</v>
      </c>
      <c r="C8" s="4" t="s">
        <v>97</v>
      </c>
      <c r="D8" s="34" t="s">
        <v>486</v>
      </c>
      <c r="E8" s="27">
        <v>40195</v>
      </c>
      <c r="F8" s="26" t="s">
        <v>80</v>
      </c>
      <c r="G8" s="26" t="s">
        <v>200</v>
      </c>
      <c r="H8" s="26" t="s">
        <v>487</v>
      </c>
      <c r="I8" s="59" t="s">
        <v>544</v>
      </c>
      <c r="J8" s="36"/>
    </row>
    <row r="9" spans="1:26" ht="17.25" customHeight="1">
      <c r="A9" s="15"/>
      <c r="B9" s="3">
        <v>128</v>
      </c>
      <c r="C9" s="4" t="s">
        <v>488</v>
      </c>
      <c r="D9" s="34" t="s">
        <v>489</v>
      </c>
      <c r="E9" s="27">
        <v>40347</v>
      </c>
      <c r="F9" s="26" t="s">
        <v>80</v>
      </c>
      <c r="G9" s="26" t="s">
        <v>200</v>
      </c>
      <c r="H9" s="26" t="s">
        <v>487</v>
      </c>
      <c r="I9" s="59" t="s">
        <v>544</v>
      </c>
      <c r="J9" s="36"/>
    </row>
    <row r="10" spans="1:26" ht="12" customHeight="1"/>
    <row r="11" spans="1:26" ht="12" customHeight="1"/>
    <row r="12" spans="1:26" ht="12" customHeight="1"/>
    <row r="13" spans="1:26" ht="12" customHeight="1"/>
    <row r="14" spans="1:26" ht="12" customHeight="1"/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</sheetData>
  <sortState xmlns:xlrd2="http://schemas.microsoft.com/office/spreadsheetml/2017/richdata2" ref="B10:H11">
    <sortCondition ref="B10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Z997"/>
  <sheetViews>
    <sheetView zoomScale="150" zoomScaleNormal="150" workbookViewId="0">
      <selection activeCell="J13" sqref="J13"/>
    </sheetView>
  </sheetViews>
  <sheetFormatPr defaultColWidth="14.44140625" defaultRowHeight="15" customHeight="1"/>
  <cols>
    <col min="1" max="1" width="4.44140625" customWidth="1"/>
    <col min="2" max="2" width="5.33203125" hidden="1" customWidth="1"/>
    <col min="3" max="3" width="9.88671875" customWidth="1"/>
    <col min="4" max="4" width="9.6640625" bestFit="1" customWidth="1"/>
    <col min="5" max="5" width="10.33203125" customWidth="1"/>
    <col min="6" max="6" width="10.77734375" bestFit="1" customWidth="1"/>
    <col min="7" max="7" width="10.33203125" bestFit="1" customWidth="1"/>
    <col min="8" max="8" width="15.44140625" bestFit="1" customWidth="1"/>
    <col min="9" max="9" width="10.109375" customWidth="1"/>
    <col min="10" max="10" width="5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22</v>
      </c>
      <c r="D4" s="8"/>
      <c r="E4" s="8" t="s">
        <v>35</v>
      </c>
      <c r="F4" s="28"/>
      <c r="G4" s="24"/>
      <c r="H4" s="24"/>
      <c r="I4" s="7"/>
    </row>
    <row r="5" spans="1:26" ht="12" customHeight="1">
      <c r="A5" s="7"/>
      <c r="B5" s="7"/>
      <c r="C5" s="7"/>
      <c r="D5" s="7"/>
      <c r="E5" s="7"/>
      <c r="F5" s="7"/>
      <c r="G5" s="7"/>
      <c r="H5" s="7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25">
        <v>1</v>
      </c>
      <c r="B7" s="3">
        <v>124</v>
      </c>
      <c r="C7" s="4" t="s">
        <v>61</v>
      </c>
      <c r="D7" s="34" t="s">
        <v>410</v>
      </c>
      <c r="E7" s="27">
        <v>40460</v>
      </c>
      <c r="F7" s="26" t="s">
        <v>39</v>
      </c>
      <c r="G7" s="26" t="s">
        <v>40</v>
      </c>
      <c r="H7" s="113" t="s">
        <v>404</v>
      </c>
      <c r="I7" s="61">
        <v>8.4532407407407403E-3</v>
      </c>
      <c r="J7" s="36" t="s">
        <v>560</v>
      </c>
    </row>
    <row r="8" spans="1:26" ht="17.25" customHeight="1">
      <c r="A8" s="41"/>
      <c r="B8" s="42"/>
      <c r="C8" s="43"/>
      <c r="D8" s="43"/>
      <c r="E8" s="44"/>
      <c r="F8" s="43"/>
      <c r="G8" s="43"/>
      <c r="H8" s="43"/>
      <c r="I8" s="45"/>
      <c r="J8" s="107"/>
    </row>
    <row r="9" spans="1:26" ht="12" customHeight="1">
      <c r="A9" s="7"/>
      <c r="B9" s="7"/>
      <c r="C9" s="8" t="s">
        <v>22</v>
      </c>
      <c r="D9" s="8"/>
      <c r="E9" s="8" t="s">
        <v>34</v>
      </c>
      <c r="F9" s="28"/>
      <c r="G9" s="24"/>
      <c r="H9" s="24"/>
      <c r="I9" s="7"/>
    </row>
    <row r="10" spans="1:26" ht="12" customHeight="1" thickBot="1">
      <c r="A10" s="7"/>
      <c r="B10" s="7"/>
      <c r="C10" s="7"/>
      <c r="D10" s="7"/>
      <c r="E10" s="7"/>
      <c r="F10" s="7"/>
      <c r="G10" s="7"/>
      <c r="H10" s="7"/>
      <c r="I10" s="7"/>
    </row>
    <row r="11" spans="1:26" ht="12" customHeight="1" thickBot="1">
      <c r="A11" s="32" t="s">
        <v>540</v>
      </c>
      <c r="B11" s="1" t="s">
        <v>0</v>
      </c>
      <c r="C11" s="11" t="s">
        <v>1</v>
      </c>
      <c r="D11" s="120" t="s">
        <v>2</v>
      </c>
      <c r="E11" s="2" t="s">
        <v>3</v>
      </c>
      <c r="F11" s="2" t="s">
        <v>172</v>
      </c>
      <c r="G11" s="2" t="s">
        <v>16</v>
      </c>
      <c r="H11" s="121" t="s">
        <v>4</v>
      </c>
      <c r="I11" s="2" t="s">
        <v>8</v>
      </c>
      <c r="J11" s="29" t="s">
        <v>12</v>
      </c>
    </row>
    <row r="12" spans="1:26" ht="17.25" customHeight="1">
      <c r="A12" s="25">
        <v>1</v>
      </c>
      <c r="B12" s="3">
        <v>130</v>
      </c>
      <c r="C12" s="4" t="s">
        <v>128</v>
      </c>
      <c r="D12" s="34" t="s">
        <v>235</v>
      </c>
      <c r="E12" s="27">
        <v>40480</v>
      </c>
      <c r="F12" s="26" t="s">
        <v>63</v>
      </c>
      <c r="G12" s="26" t="s">
        <v>374</v>
      </c>
      <c r="H12" s="26" t="s">
        <v>67</v>
      </c>
      <c r="I12" s="61">
        <v>7.9952546296296299E-3</v>
      </c>
      <c r="J12" s="36" t="s">
        <v>561</v>
      </c>
    </row>
    <row r="13" spans="1:26" ht="17.25" customHeight="1">
      <c r="A13" s="25"/>
      <c r="B13" s="3">
        <v>128</v>
      </c>
      <c r="C13" s="4" t="s">
        <v>488</v>
      </c>
      <c r="D13" s="34" t="s">
        <v>489</v>
      </c>
      <c r="E13" s="27">
        <v>40347</v>
      </c>
      <c r="F13" s="26" t="s">
        <v>80</v>
      </c>
      <c r="G13" s="26" t="s">
        <v>200</v>
      </c>
      <c r="H13" s="26" t="s">
        <v>487</v>
      </c>
      <c r="I13" s="61" t="s">
        <v>544</v>
      </c>
      <c r="J13" s="36"/>
    </row>
    <row r="14" spans="1:26" ht="17.25" customHeight="1">
      <c r="A14" s="25"/>
      <c r="B14" s="3">
        <v>127</v>
      </c>
      <c r="C14" s="4" t="s">
        <v>97</v>
      </c>
      <c r="D14" s="34" t="s">
        <v>486</v>
      </c>
      <c r="E14" s="27">
        <v>40195</v>
      </c>
      <c r="F14" s="26" t="s">
        <v>80</v>
      </c>
      <c r="G14" s="26" t="s">
        <v>200</v>
      </c>
      <c r="H14" s="26" t="s">
        <v>487</v>
      </c>
      <c r="I14" s="61" t="s">
        <v>544</v>
      </c>
      <c r="J14" s="36"/>
    </row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</sheetData>
  <sortState xmlns:xlrd2="http://schemas.microsoft.com/office/spreadsheetml/2017/richdata2" ref="C14:H19">
    <sortCondition descending="1" ref="E15:E20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Z978"/>
  <sheetViews>
    <sheetView zoomScale="160" zoomScaleNormal="160" workbookViewId="0">
      <selection activeCell="C11" sqref="C11"/>
    </sheetView>
  </sheetViews>
  <sheetFormatPr defaultColWidth="14.44140625" defaultRowHeight="15" customHeight="1"/>
  <cols>
    <col min="1" max="1" width="6.109375" customWidth="1"/>
    <col min="2" max="2" width="8.33203125" customWidth="1"/>
    <col min="3" max="3" width="14.109375" customWidth="1"/>
    <col min="4" max="4" width="10.33203125" customWidth="1"/>
    <col min="5" max="5" width="10.77734375" customWidth="1"/>
    <col min="6" max="6" width="6.109375" bestFit="1" customWidth="1"/>
    <col min="7" max="7" width="12.5546875" bestFit="1" customWidth="1"/>
    <col min="8" max="9" width="7.33203125" customWidth="1"/>
    <col min="10" max="10" width="5.6640625" customWidth="1"/>
    <col min="11" max="26" width="9.10937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.75" customHeight="1">
      <c r="A4" s="7"/>
      <c r="B4" s="8" t="s">
        <v>23</v>
      </c>
      <c r="C4" s="28" t="s">
        <v>143</v>
      </c>
      <c r="E4" s="8" t="s">
        <v>35</v>
      </c>
      <c r="G4" s="24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.75" customHeight="1" thickBo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.75" customHeight="1" thickBot="1">
      <c r="A6" s="32" t="s">
        <v>540</v>
      </c>
      <c r="B6" s="11" t="s">
        <v>1</v>
      </c>
      <c r="C6" s="120" t="s">
        <v>2</v>
      </c>
      <c r="D6" s="2" t="s">
        <v>3</v>
      </c>
      <c r="E6" s="2" t="s">
        <v>172</v>
      </c>
      <c r="F6" s="2" t="s">
        <v>16</v>
      </c>
      <c r="G6" s="121" t="s">
        <v>4</v>
      </c>
      <c r="H6" s="13" t="s">
        <v>8</v>
      </c>
      <c r="I6" s="1" t="s">
        <v>555</v>
      </c>
      <c r="J6" s="14" t="s">
        <v>9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7.25" customHeight="1">
      <c r="A7" s="25">
        <v>1</v>
      </c>
      <c r="B7" s="4" t="s">
        <v>66</v>
      </c>
      <c r="C7" s="34" t="s">
        <v>485</v>
      </c>
      <c r="D7" s="27">
        <v>40347</v>
      </c>
      <c r="E7" s="26" t="s">
        <v>39</v>
      </c>
      <c r="F7" s="26" t="s">
        <v>40</v>
      </c>
      <c r="G7" s="26" t="s">
        <v>60</v>
      </c>
      <c r="H7" s="39">
        <v>9.6199999999999992</v>
      </c>
      <c r="I7" s="150">
        <v>0.151</v>
      </c>
      <c r="J7" s="40" t="str">
        <f>IF(ISBLANK(H7),"",IF(H7&gt;13.34,"",IF(H7&lt;=9.24,"I A",IF(H7&lt;=9.84,"II A",IF(H7&lt;=10.84,"III A",IF(H7&lt;=11.94,"I JA",IF(H7&lt;=12.74,"II JA",IF(H7&lt;=13.34,"III JA"))))))))</f>
        <v>II A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7.25" customHeight="1">
      <c r="A8" s="25">
        <v>2</v>
      </c>
      <c r="B8" s="4" t="s">
        <v>116</v>
      </c>
      <c r="C8" s="34" t="s">
        <v>148</v>
      </c>
      <c r="D8" s="27">
        <v>40217</v>
      </c>
      <c r="E8" s="26" t="s">
        <v>39</v>
      </c>
      <c r="F8" s="26" t="s">
        <v>40</v>
      </c>
      <c r="G8" s="26" t="s">
        <v>260</v>
      </c>
      <c r="H8" s="39">
        <v>12.11</v>
      </c>
      <c r="I8" s="150">
        <v>0.17899999999999999</v>
      </c>
      <c r="J8" s="40" t="str">
        <f>IF(ISBLANK(H8),"",IF(H8&gt;13.34,"",IF(H8&lt;=9.24,"I A",IF(H8&lt;=9.84,"II A",IF(H8&lt;=10.84,"III A",IF(H8&lt;=11.94,"I JA",IF(H8&lt;=12.74,"II JA",IF(H8&lt;=13.34,"III JA"))))))))</f>
        <v>II JA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.75" customHeight="1">
      <c r="A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.75" customHeight="1">
      <c r="A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.7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.7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.7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.7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.7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.7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.7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.7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</sheetData>
  <sortState xmlns:xlrd2="http://schemas.microsoft.com/office/spreadsheetml/2017/richdata2" ref="A7:Z8">
    <sortCondition ref="A7:A8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Z983"/>
  <sheetViews>
    <sheetView zoomScale="160" zoomScaleNormal="160" workbookViewId="0">
      <selection activeCell="G1" sqref="G1"/>
    </sheetView>
  </sheetViews>
  <sheetFormatPr defaultColWidth="14.44140625" defaultRowHeight="15" customHeight="1"/>
  <cols>
    <col min="1" max="1" width="6.109375" customWidth="1"/>
    <col min="2" max="2" width="8.33203125" customWidth="1"/>
    <col min="3" max="3" width="12" customWidth="1"/>
    <col min="4" max="5" width="10.33203125" customWidth="1"/>
    <col min="6" max="6" width="6.33203125" bestFit="1" customWidth="1"/>
    <col min="7" max="7" width="11.77734375" bestFit="1" customWidth="1"/>
    <col min="8" max="9" width="5.6640625" customWidth="1"/>
    <col min="10" max="10" width="4.109375" bestFit="1" customWidth="1"/>
    <col min="11" max="26" width="9.10937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.75" customHeight="1">
      <c r="A4" s="7"/>
      <c r="B4" s="8" t="s">
        <v>23</v>
      </c>
      <c r="C4" s="38"/>
      <c r="D4" s="8" t="s">
        <v>34</v>
      </c>
      <c r="E4" s="108" t="s">
        <v>171</v>
      </c>
      <c r="F4" s="24"/>
      <c r="G4" s="24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.75" customHeight="1" thickBo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.75" customHeight="1" thickBot="1">
      <c r="A6" s="32" t="s">
        <v>540</v>
      </c>
      <c r="B6" s="11" t="s">
        <v>1</v>
      </c>
      <c r="C6" s="120" t="s">
        <v>2</v>
      </c>
      <c r="D6" s="2" t="s">
        <v>3</v>
      </c>
      <c r="E6" s="2" t="s">
        <v>172</v>
      </c>
      <c r="F6" s="2" t="s">
        <v>16</v>
      </c>
      <c r="G6" s="121" t="s">
        <v>4</v>
      </c>
      <c r="H6" s="13" t="s">
        <v>8</v>
      </c>
      <c r="I6" s="1" t="s">
        <v>555</v>
      </c>
      <c r="J6" s="14" t="s">
        <v>9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7.25" customHeight="1">
      <c r="A7" s="25">
        <v>1</v>
      </c>
      <c r="B7" s="4" t="s">
        <v>95</v>
      </c>
      <c r="C7" s="34" t="s">
        <v>108</v>
      </c>
      <c r="D7" s="27">
        <v>40444</v>
      </c>
      <c r="E7" s="26" t="s">
        <v>80</v>
      </c>
      <c r="F7" s="26" t="s">
        <v>200</v>
      </c>
      <c r="G7" s="26" t="s">
        <v>201</v>
      </c>
      <c r="H7" s="39">
        <v>8.84</v>
      </c>
      <c r="I7" s="150">
        <v>0.16500000000000001</v>
      </c>
      <c r="J7" s="40" t="str">
        <f>IF(ISBLANK(H7),"",IF(H7&gt;12.843,"",IF(H7&lt;=0,"I A",IF(H7&lt;=0,"II A",IF(H7&lt;=0,"III A",IF(H7&lt;=10.54,"I JA",IF(H7&lt;=11.94,"II JA",IF(H7&lt;=12.84,"III JA"))))))))</f>
        <v>I JA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7.25" customHeight="1">
      <c r="A8" s="25">
        <v>2</v>
      </c>
      <c r="B8" s="4" t="s">
        <v>305</v>
      </c>
      <c r="C8" s="34" t="s">
        <v>520</v>
      </c>
      <c r="D8" s="27">
        <v>40010</v>
      </c>
      <c r="E8" s="26" t="s">
        <v>39</v>
      </c>
      <c r="F8" s="26" t="s">
        <v>40</v>
      </c>
      <c r="G8" s="26" t="s">
        <v>260</v>
      </c>
      <c r="H8" s="39">
        <v>9.6999999999999993</v>
      </c>
      <c r="I8" s="150">
        <v>0.222</v>
      </c>
      <c r="J8" s="40" t="str">
        <f>IF(ISBLANK(H8),"",IF(H8&gt;12.843,"",IF(H8&lt;=0,"I A",IF(H8&lt;=0,"II A",IF(H8&lt;=0,"III A",IF(H8&lt;=10.54,"I JA",IF(H8&lt;=11.94,"II JA",IF(H8&lt;=12.84,"III JA"))))))))</f>
        <v>I JA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7.25" customHeight="1">
      <c r="A9" s="25">
        <v>3</v>
      </c>
      <c r="B9" s="4" t="s">
        <v>517</v>
      </c>
      <c r="C9" s="34" t="s">
        <v>518</v>
      </c>
      <c r="D9" s="27">
        <v>40331</v>
      </c>
      <c r="E9" s="26" t="s">
        <v>39</v>
      </c>
      <c r="F9" s="26" t="s">
        <v>40</v>
      </c>
      <c r="G9" s="26" t="s">
        <v>260</v>
      </c>
      <c r="H9" s="39">
        <v>10.210000000000001</v>
      </c>
      <c r="I9" s="150">
        <v>0.18</v>
      </c>
      <c r="J9" s="40" t="str">
        <f>IF(ISBLANK(H9),"",IF(H9&gt;12.843,"",IF(H9&lt;=0,"I A",IF(H9&lt;=0,"II A",IF(H9&lt;=0,"III A",IF(H9&lt;=10.54,"I JA",IF(H9&lt;=11.94,"II JA",IF(H9&lt;=12.84,"III JA"))))))))</f>
        <v>I JA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.75" customHeight="1">
      <c r="A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.75" customHeight="1">
      <c r="A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.75" customHeight="1">
      <c r="A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.75" customHeight="1">
      <c r="A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.7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.7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.7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.7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.7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2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2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2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2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2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</sheetData>
  <sortState xmlns:xlrd2="http://schemas.microsoft.com/office/spreadsheetml/2017/richdata2" ref="A7:Z9">
    <sortCondition ref="A7:A9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Z980"/>
  <sheetViews>
    <sheetView zoomScale="120" zoomScaleNormal="120" workbookViewId="0">
      <selection activeCell="J1" sqref="J1:J1048576"/>
    </sheetView>
  </sheetViews>
  <sheetFormatPr defaultColWidth="14.44140625" defaultRowHeight="15" customHeight="1"/>
  <cols>
    <col min="1" max="1" width="5.88671875" customWidth="1"/>
    <col min="2" max="2" width="5.33203125" customWidth="1"/>
    <col min="3" max="3" width="13.44140625" customWidth="1"/>
    <col min="4" max="4" width="14.109375" customWidth="1"/>
    <col min="5" max="5" width="10.33203125" customWidth="1"/>
    <col min="6" max="6" width="14" customWidth="1"/>
    <col min="7" max="7" width="14.33203125" customWidth="1"/>
    <col min="8" max="8" width="17.33203125" bestFit="1" customWidth="1"/>
    <col min="9" max="9" width="10.109375" customWidth="1"/>
    <col min="10" max="10" width="5" hidden="1" customWidth="1"/>
    <col min="11" max="26" width="8.6640625" customWidth="1"/>
  </cols>
  <sheetData>
    <row r="1" spans="1:26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>
      <c r="A3" s="7"/>
      <c r="B3" s="7"/>
      <c r="C3" s="7"/>
      <c r="D3" s="7"/>
      <c r="E3" s="7"/>
      <c r="F3" s="7"/>
      <c r="G3" s="7"/>
      <c r="H3" s="7"/>
      <c r="I3" s="7"/>
    </row>
    <row r="4" spans="1:26" ht="12" customHeight="1">
      <c r="A4" s="7"/>
      <c r="B4" s="7"/>
      <c r="C4" s="8" t="s">
        <v>170</v>
      </c>
      <c r="D4" s="8"/>
      <c r="E4" s="8"/>
      <c r="F4" s="28"/>
      <c r="G4" s="24"/>
      <c r="H4" s="24"/>
      <c r="I4" s="7"/>
    </row>
    <row r="5" spans="1:26" ht="12" customHeight="1" thickBot="1">
      <c r="A5" s="7"/>
      <c r="B5" s="7"/>
      <c r="C5" s="7"/>
      <c r="D5" s="7"/>
      <c r="E5" s="7"/>
      <c r="F5" s="7"/>
      <c r="G5" s="7"/>
      <c r="H5" s="7"/>
      <c r="I5" s="7"/>
    </row>
    <row r="6" spans="1:26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2" t="s">
        <v>8</v>
      </c>
      <c r="J6" s="29" t="s">
        <v>12</v>
      </c>
    </row>
    <row r="7" spans="1:26" ht="17.25" customHeight="1">
      <c r="A7" s="154">
        <v>1</v>
      </c>
      <c r="B7" s="3"/>
      <c r="C7" s="4" t="s">
        <v>459</v>
      </c>
      <c r="D7" s="34" t="s">
        <v>460</v>
      </c>
      <c r="E7" s="27">
        <v>39981</v>
      </c>
      <c r="F7" s="26" t="s">
        <v>268</v>
      </c>
      <c r="G7" s="26" t="s">
        <v>445</v>
      </c>
      <c r="H7" s="26" t="s">
        <v>461</v>
      </c>
      <c r="I7" s="157">
        <v>1.161111111111111E-3</v>
      </c>
      <c r="J7" s="36"/>
    </row>
    <row r="8" spans="1:26" ht="17.25" customHeight="1">
      <c r="A8" s="155"/>
      <c r="B8" s="3"/>
      <c r="C8" s="4" t="s">
        <v>252</v>
      </c>
      <c r="D8" s="34" t="s">
        <v>274</v>
      </c>
      <c r="E8" s="27">
        <v>40022</v>
      </c>
      <c r="F8" s="26" t="s">
        <v>268</v>
      </c>
      <c r="G8" s="26" t="s">
        <v>269</v>
      </c>
      <c r="H8" s="26" t="s">
        <v>270</v>
      </c>
      <c r="I8" s="158"/>
      <c r="J8" s="36"/>
    </row>
    <row r="9" spans="1:26" ht="17.25" customHeight="1">
      <c r="A9" s="155"/>
      <c r="B9" s="3"/>
      <c r="C9" s="4" t="s">
        <v>443</v>
      </c>
      <c r="D9" s="34" t="s">
        <v>444</v>
      </c>
      <c r="E9" s="27">
        <v>40164</v>
      </c>
      <c r="F9" s="26" t="s">
        <v>268</v>
      </c>
      <c r="G9" s="26" t="s">
        <v>445</v>
      </c>
      <c r="H9" s="26" t="s">
        <v>270</v>
      </c>
      <c r="I9" s="158"/>
      <c r="J9" s="36"/>
    </row>
    <row r="10" spans="1:26" ht="17.25" customHeight="1" thickBot="1">
      <c r="A10" s="156"/>
      <c r="B10" s="3">
        <v>123</v>
      </c>
      <c r="C10" s="4" t="s">
        <v>42</v>
      </c>
      <c r="D10" s="34" t="s">
        <v>275</v>
      </c>
      <c r="E10" s="27">
        <v>39950</v>
      </c>
      <c r="F10" s="26" t="s">
        <v>268</v>
      </c>
      <c r="G10" s="26" t="s">
        <v>466</v>
      </c>
      <c r="H10" s="26" t="s">
        <v>270</v>
      </c>
      <c r="I10" s="159"/>
      <c r="J10" s="36"/>
    </row>
    <row r="11" spans="1:26" ht="17.25" customHeight="1">
      <c r="A11" s="154">
        <v>2</v>
      </c>
      <c r="B11" s="3"/>
      <c r="C11" s="4" t="s">
        <v>262</v>
      </c>
      <c r="D11" s="34" t="s">
        <v>263</v>
      </c>
      <c r="E11" s="27">
        <v>40423</v>
      </c>
      <c r="F11" s="26" t="s">
        <v>39</v>
      </c>
      <c r="G11" s="26" t="s">
        <v>40</v>
      </c>
      <c r="H11" s="26" t="s">
        <v>264</v>
      </c>
      <c r="I11" s="157">
        <v>1.2226851851851852E-3</v>
      </c>
      <c r="J11" s="36"/>
    </row>
    <row r="12" spans="1:26" ht="17.25" customHeight="1">
      <c r="A12" s="155"/>
      <c r="B12" s="3"/>
      <c r="C12" s="4" t="s">
        <v>82</v>
      </c>
      <c r="D12" s="34" t="s">
        <v>149</v>
      </c>
      <c r="E12" s="27">
        <v>39941</v>
      </c>
      <c r="F12" s="26" t="s">
        <v>39</v>
      </c>
      <c r="G12" s="26" t="s">
        <v>40</v>
      </c>
      <c r="H12" s="26" t="s">
        <v>76</v>
      </c>
      <c r="I12" s="158"/>
      <c r="J12" s="36"/>
    </row>
    <row r="13" spans="1:26" ht="17.25" customHeight="1">
      <c r="A13" s="155"/>
      <c r="B13" s="3"/>
      <c r="C13" s="4" t="s">
        <v>134</v>
      </c>
      <c r="D13" s="34" t="s">
        <v>519</v>
      </c>
      <c r="E13" s="27">
        <v>40377</v>
      </c>
      <c r="F13" s="26" t="s">
        <v>39</v>
      </c>
      <c r="G13" s="26" t="s">
        <v>40</v>
      </c>
      <c r="H13" s="26" t="s">
        <v>260</v>
      </c>
      <c r="I13" s="158"/>
      <c r="J13" s="36"/>
    </row>
    <row r="14" spans="1:26" ht="17.25" customHeight="1" thickBot="1">
      <c r="A14" s="156"/>
      <c r="B14" s="3">
        <v>86</v>
      </c>
      <c r="C14" s="4" t="s">
        <v>45</v>
      </c>
      <c r="D14" s="34" t="s">
        <v>251</v>
      </c>
      <c r="E14" s="27">
        <v>40466</v>
      </c>
      <c r="F14" s="26" t="s">
        <v>39</v>
      </c>
      <c r="G14" s="26" t="s">
        <v>40</v>
      </c>
      <c r="H14" s="26" t="s">
        <v>60</v>
      </c>
      <c r="I14" s="159"/>
      <c r="J14" s="36"/>
    </row>
    <row r="15" spans="1:26" ht="17.25" customHeight="1">
      <c r="A15" s="154">
        <v>3</v>
      </c>
      <c r="B15" s="3"/>
      <c r="C15" s="4" t="s">
        <v>357</v>
      </c>
      <c r="D15" s="34" t="s">
        <v>358</v>
      </c>
      <c r="E15" s="27">
        <v>40407</v>
      </c>
      <c r="F15" s="26" t="s">
        <v>39</v>
      </c>
      <c r="G15" s="26" t="s">
        <v>40</v>
      </c>
      <c r="H15" s="26" t="s">
        <v>119</v>
      </c>
      <c r="I15" s="157">
        <v>1.2418981481481482E-3</v>
      </c>
      <c r="J15" s="36"/>
    </row>
    <row r="16" spans="1:26" ht="17.25" customHeight="1">
      <c r="A16" s="155"/>
      <c r="B16" s="3"/>
      <c r="C16" s="4" t="s">
        <v>225</v>
      </c>
      <c r="D16" s="34" t="s">
        <v>257</v>
      </c>
      <c r="E16" s="27">
        <v>40101</v>
      </c>
      <c r="F16" s="26" t="s">
        <v>39</v>
      </c>
      <c r="G16" s="26" t="s">
        <v>40</v>
      </c>
      <c r="H16" s="26" t="s">
        <v>119</v>
      </c>
      <c r="I16" s="158"/>
      <c r="J16" s="36"/>
    </row>
    <row r="17" spans="1:10" ht="17.25" customHeight="1">
      <c r="A17" s="155"/>
      <c r="B17" s="3"/>
      <c r="C17" s="4" t="s">
        <v>92</v>
      </c>
      <c r="D17" s="34" t="s">
        <v>131</v>
      </c>
      <c r="E17" s="27">
        <v>40004</v>
      </c>
      <c r="F17" s="26" t="s">
        <v>39</v>
      </c>
      <c r="G17" s="26" t="s">
        <v>40</v>
      </c>
      <c r="H17" s="26" t="s">
        <v>119</v>
      </c>
      <c r="I17" s="158"/>
      <c r="J17" s="36"/>
    </row>
    <row r="18" spans="1:10" ht="17.25" customHeight="1">
      <c r="A18" s="156"/>
      <c r="B18" s="3">
        <v>77</v>
      </c>
      <c r="C18" s="4" t="s">
        <v>45</v>
      </c>
      <c r="D18" s="34" t="s">
        <v>147</v>
      </c>
      <c r="E18" s="27">
        <v>40077</v>
      </c>
      <c r="F18" s="26" t="s">
        <v>39</v>
      </c>
      <c r="G18" s="26" t="s">
        <v>40</v>
      </c>
      <c r="H18" s="26" t="s">
        <v>84</v>
      </c>
      <c r="I18" s="159"/>
      <c r="J18" s="36"/>
    </row>
    <row r="19" spans="1:10" ht="12" customHeight="1"/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</sheetData>
  <mergeCells count="6">
    <mergeCell ref="A7:A10"/>
    <mergeCell ref="I7:I10"/>
    <mergeCell ref="A11:A14"/>
    <mergeCell ref="I11:I14"/>
    <mergeCell ref="A15:A18"/>
    <mergeCell ref="I15:I18"/>
  </mergeCells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FF00"/>
  </sheetPr>
  <dimension ref="A1:AG986"/>
  <sheetViews>
    <sheetView workbookViewId="0">
      <selection activeCell="A2" sqref="A2:XFD2"/>
    </sheetView>
  </sheetViews>
  <sheetFormatPr defaultColWidth="14.44140625" defaultRowHeight="15" customHeight="1"/>
  <cols>
    <col min="1" max="1" width="5.44140625" style="65" customWidth="1"/>
    <col min="2" max="2" width="7.6640625" style="65" customWidth="1"/>
    <col min="3" max="3" width="12.44140625" style="65" customWidth="1"/>
    <col min="4" max="4" width="10.33203125" style="65" bestFit="1" customWidth="1"/>
    <col min="5" max="5" width="8.88671875" style="65" bestFit="1" customWidth="1"/>
    <col min="6" max="6" width="11" style="65" bestFit="1" customWidth="1"/>
    <col min="7" max="7" width="18" style="65" bestFit="1" customWidth="1"/>
    <col min="8" max="8" width="4.5546875" style="65" hidden="1" customWidth="1"/>
    <col min="9" max="16" width="4.5546875" style="65" customWidth="1"/>
    <col min="17" max="31" width="4.5546875" style="65" hidden="1" customWidth="1"/>
    <col min="32" max="32" width="6.5546875" style="65" customWidth="1"/>
    <col min="33" max="33" width="5.6640625" style="65" customWidth="1"/>
    <col min="34" max="16384" width="14.44140625" style="65"/>
  </cols>
  <sheetData>
    <row r="1" spans="1:33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</row>
    <row r="2" spans="1:33" customFormat="1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33" ht="12.75" customHeight="1">
      <c r="A3" s="64"/>
      <c r="B3" s="64"/>
      <c r="C3" s="64"/>
      <c r="D3" s="64"/>
      <c r="E3" s="64"/>
      <c r="F3" s="64"/>
      <c r="G3" s="66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2.75" customHeight="1">
      <c r="A4" s="64"/>
      <c r="B4" s="64"/>
      <c r="C4" s="76" t="s">
        <v>24</v>
      </c>
      <c r="D4" s="76"/>
      <c r="E4" s="76" t="s">
        <v>35</v>
      </c>
      <c r="F4" s="76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ht="12.75" customHeight="1" thickBot="1">
      <c r="A5" s="109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</row>
    <row r="6" spans="1:33" ht="12.75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110">
        <v>122</v>
      </c>
      <c r="I6" s="110">
        <v>127</v>
      </c>
      <c r="J6" s="110">
        <v>132</v>
      </c>
      <c r="K6" s="110">
        <v>137</v>
      </c>
      <c r="L6" s="110">
        <v>142</v>
      </c>
      <c r="M6" s="110">
        <v>147</v>
      </c>
      <c r="N6" s="110">
        <v>152</v>
      </c>
      <c r="O6" s="110">
        <v>157</v>
      </c>
      <c r="P6" s="110">
        <v>162</v>
      </c>
      <c r="Q6" s="110">
        <v>167</v>
      </c>
      <c r="R6" s="110">
        <v>171</v>
      </c>
      <c r="S6" s="110">
        <v>174</v>
      </c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80" t="s">
        <v>25</v>
      </c>
      <c r="AG6" s="83" t="s">
        <v>12</v>
      </c>
    </row>
    <row r="7" spans="1:33" ht="17.25" customHeight="1">
      <c r="A7" s="99">
        <v>1</v>
      </c>
      <c r="B7" s="4" t="s">
        <v>214</v>
      </c>
      <c r="C7" s="34" t="s">
        <v>276</v>
      </c>
      <c r="D7" s="27">
        <v>40139</v>
      </c>
      <c r="E7" s="26" t="s">
        <v>268</v>
      </c>
      <c r="F7" s="113" t="s">
        <v>466</v>
      </c>
      <c r="G7" s="114" t="s">
        <v>277</v>
      </c>
      <c r="H7" s="99"/>
      <c r="I7" s="99"/>
      <c r="J7" s="99"/>
      <c r="K7" s="99"/>
      <c r="L7" s="99"/>
      <c r="M7" s="99"/>
      <c r="N7" s="99">
        <v>0</v>
      </c>
      <c r="O7" s="99" t="s">
        <v>552</v>
      </c>
      <c r="P7" s="99" t="s">
        <v>551</v>
      </c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111">
        <v>1.57</v>
      </c>
      <c r="AG7" s="102" t="str">
        <f t="shared" ref="AG7:AG14" si="0">IF(ISBLANK(AF7),"",IF(AF7="NM","",IF(AF7="DNS","",IF(AF7&gt;=1.75,"KSM",IF(AF7&gt;=1.65,"I A",IF(AF7&gt;=1.5,"II A",IF(AF7&gt;=1.39,"III A",IF(AF7&gt;=1.3,"I JA",IF(AF7&gt;=1.22,"II JA",IF(AF7&gt;=1.15,"III JA"))))))))))</f>
        <v>II A</v>
      </c>
    </row>
    <row r="8" spans="1:33" ht="17.25" customHeight="1">
      <c r="A8" s="99">
        <v>2</v>
      </c>
      <c r="B8" s="4" t="s">
        <v>320</v>
      </c>
      <c r="C8" s="34" t="s">
        <v>280</v>
      </c>
      <c r="D8" s="27">
        <v>40238</v>
      </c>
      <c r="E8" s="26" t="s">
        <v>39</v>
      </c>
      <c r="F8" s="26" t="s">
        <v>40</v>
      </c>
      <c r="G8" s="26" t="s">
        <v>319</v>
      </c>
      <c r="H8" s="99"/>
      <c r="I8" s="99"/>
      <c r="J8" s="99"/>
      <c r="K8" s="99"/>
      <c r="L8" s="99">
        <v>0</v>
      </c>
      <c r="M8" s="99" t="s">
        <v>550</v>
      </c>
      <c r="N8" s="99" t="s">
        <v>550</v>
      </c>
      <c r="O8" s="99" t="s">
        <v>551</v>
      </c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111">
        <v>1.52</v>
      </c>
      <c r="AG8" s="102" t="str">
        <f t="shared" si="0"/>
        <v>II A</v>
      </c>
    </row>
    <row r="9" spans="1:33" ht="17.25" customHeight="1">
      <c r="A9" s="99">
        <v>2</v>
      </c>
      <c r="B9" s="4" t="s">
        <v>132</v>
      </c>
      <c r="C9" s="34" t="s">
        <v>233</v>
      </c>
      <c r="D9" s="27">
        <v>39991</v>
      </c>
      <c r="E9" s="26" t="s">
        <v>63</v>
      </c>
      <c r="F9" s="26" t="s">
        <v>374</v>
      </c>
      <c r="G9" s="26" t="s">
        <v>67</v>
      </c>
      <c r="H9" s="99"/>
      <c r="I9" s="99"/>
      <c r="J9" s="99"/>
      <c r="K9" s="99">
        <v>0</v>
      </c>
      <c r="L9" s="99">
        <v>0</v>
      </c>
      <c r="M9" s="99" t="s">
        <v>550</v>
      </c>
      <c r="N9" s="99" t="s">
        <v>550</v>
      </c>
      <c r="O9" s="99" t="s">
        <v>103</v>
      </c>
      <c r="P9" s="99" t="s">
        <v>554</v>
      </c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111">
        <v>1.52</v>
      </c>
      <c r="AG9" s="102" t="str">
        <f t="shared" si="0"/>
        <v>II A</v>
      </c>
    </row>
    <row r="10" spans="1:33" ht="17.25" customHeight="1">
      <c r="A10" s="99">
        <v>4</v>
      </c>
      <c r="B10" s="4" t="s">
        <v>370</v>
      </c>
      <c r="C10" s="34" t="s">
        <v>484</v>
      </c>
      <c r="D10" s="27">
        <v>41190</v>
      </c>
      <c r="E10" s="26" t="s">
        <v>39</v>
      </c>
      <c r="F10" s="26" t="s">
        <v>40</v>
      </c>
      <c r="G10" s="26" t="s">
        <v>295</v>
      </c>
      <c r="H10" s="99"/>
      <c r="I10" s="99">
        <v>0</v>
      </c>
      <c r="J10" s="99">
        <v>0</v>
      </c>
      <c r="K10" s="99">
        <v>0</v>
      </c>
      <c r="L10" s="99" t="s">
        <v>552</v>
      </c>
      <c r="M10" s="99" t="s">
        <v>550</v>
      </c>
      <c r="N10" s="99" t="s">
        <v>552</v>
      </c>
      <c r="O10" s="99" t="s">
        <v>551</v>
      </c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111">
        <v>1.52</v>
      </c>
      <c r="AG10" s="102" t="str">
        <f t="shared" si="0"/>
        <v>II A</v>
      </c>
    </row>
    <row r="11" spans="1:33" ht="17.25" customHeight="1">
      <c r="A11" s="99">
        <v>5</v>
      </c>
      <c r="B11" s="4" t="s">
        <v>136</v>
      </c>
      <c r="C11" s="34" t="s">
        <v>234</v>
      </c>
      <c r="D11" s="27">
        <v>40560</v>
      </c>
      <c r="E11" s="26" t="s">
        <v>63</v>
      </c>
      <c r="F11" s="26" t="s">
        <v>379</v>
      </c>
      <c r="G11" s="26" t="s">
        <v>67</v>
      </c>
      <c r="H11" s="99"/>
      <c r="I11" s="99"/>
      <c r="J11" s="99">
        <v>0</v>
      </c>
      <c r="K11" s="99">
        <v>0</v>
      </c>
      <c r="L11" s="99">
        <v>0</v>
      </c>
      <c r="M11" s="99">
        <v>0</v>
      </c>
      <c r="N11" s="99" t="s">
        <v>551</v>
      </c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111">
        <v>1.47</v>
      </c>
      <c r="AG11" s="102" t="str">
        <f t="shared" si="0"/>
        <v>III A</v>
      </c>
    </row>
    <row r="12" spans="1:33" ht="17.25" customHeight="1">
      <c r="A12" s="99">
        <v>5</v>
      </c>
      <c r="B12" s="4" t="s">
        <v>144</v>
      </c>
      <c r="C12" s="34" t="s">
        <v>145</v>
      </c>
      <c r="D12" s="27">
        <v>40175</v>
      </c>
      <c r="E12" s="26" t="s">
        <v>39</v>
      </c>
      <c r="F12" s="26" t="s">
        <v>40</v>
      </c>
      <c r="G12" s="26" t="s">
        <v>319</v>
      </c>
      <c r="H12" s="99"/>
      <c r="I12" s="99"/>
      <c r="J12" s="99"/>
      <c r="K12" s="99"/>
      <c r="L12" s="99">
        <v>0</v>
      </c>
      <c r="M12" s="99">
        <v>0</v>
      </c>
      <c r="N12" s="99" t="s">
        <v>551</v>
      </c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111">
        <v>1.47</v>
      </c>
      <c r="AG12" s="102" t="str">
        <f t="shared" si="0"/>
        <v>III A</v>
      </c>
    </row>
    <row r="13" spans="1:33" ht="17.25" customHeight="1">
      <c r="A13" s="99">
        <v>7</v>
      </c>
      <c r="B13" s="4" t="s">
        <v>296</v>
      </c>
      <c r="C13" s="34" t="s">
        <v>297</v>
      </c>
      <c r="D13" s="27">
        <v>40674</v>
      </c>
      <c r="E13" s="26" t="s">
        <v>39</v>
      </c>
      <c r="F13" s="26" t="s">
        <v>40</v>
      </c>
      <c r="G13" s="26" t="s">
        <v>70</v>
      </c>
      <c r="H13" s="99"/>
      <c r="I13" s="99">
        <v>0</v>
      </c>
      <c r="J13" s="99">
        <v>0</v>
      </c>
      <c r="K13" s="99">
        <v>0</v>
      </c>
      <c r="L13" s="99">
        <v>0</v>
      </c>
      <c r="M13" s="99" t="s">
        <v>550</v>
      </c>
      <c r="N13" s="99" t="s">
        <v>551</v>
      </c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111">
        <v>1.47</v>
      </c>
      <c r="AG13" s="102" t="str">
        <f t="shared" si="0"/>
        <v>III A</v>
      </c>
    </row>
    <row r="14" spans="1:33" ht="17.25" customHeight="1">
      <c r="A14" s="99">
        <v>7</v>
      </c>
      <c r="B14" s="4" t="s">
        <v>72</v>
      </c>
      <c r="C14" s="34" t="s">
        <v>349</v>
      </c>
      <c r="D14" s="27">
        <v>40474</v>
      </c>
      <c r="E14" s="26" t="s">
        <v>39</v>
      </c>
      <c r="F14" s="26" t="s">
        <v>40</v>
      </c>
      <c r="G14" s="26" t="s">
        <v>222</v>
      </c>
      <c r="H14" s="99"/>
      <c r="I14" s="99"/>
      <c r="J14" s="99">
        <v>0</v>
      </c>
      <c r="K14" s="99">
        <v>0</v>
      </c>
      <c r="L14" s="99">
        <v>0</v>
      </c>
      <c r="M14" s="99" t="s">
        <v>550</v>
      </c>
      <c r="N14" s="99" t="s">
        <v>551</v>
      </c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111">
        <v>1.47</v>
      </c>
      <c r="AG14" s="102" t="str">
        <f t="shared" si="0"/>
        <v>III A</v>
      </c>
    </row>
    <row r="15" spans="1:33" ht="12.75" customHeight="1">
      <c r="A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</row>
    <row r="16" spans="1:33" ht="12.75" customHeight="1">
      <c r="A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</row>
    <row r="17" spans="1:33" ht="12.75" customHeight="1">
      <c r="A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</row>
    <row r="18" spans="1:33" ht="12.75" customHeight="1">
      <c r="A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</row>
    <row r="19" spans="1:33" ht="12.75" customHeight="1">
      <c r="A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</row>
    <row r="20" spans="1:33" ht="12.75" customHeight="1">
      <c r="A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</row>
    <row r="21" spans="1:33" ht="12.75" customHeight="1">
      <c r="A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</row>
    <row r="22" spans="1:33" ht="12.75" customHeight="1">
      <c r="A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</row>
    <row r="23" spans="1:33" ht="12.75" customHeight="1">
      <c r="A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</row>
    <row r="24" spans="1:33" ht="12.75" customHeight="1">
      <c r="A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</row>
    <row r="25" spans="1:33" ht="12.75" customHeight="1">
      <c r="A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</row>
    <row r="26" spans="1:33" ht="12.75" customHeight="1">
      <c r="A26" s="64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</row>
    <row r="27" spans="1:33" ht="12.75" customHeight="1">
      <c r="A27" s="64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</row>
    <row r="28" spans="1:33" ht="12.75" customHeight="1">
      <c r="A28" s="64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</row>
    <row r="29" spans="1:33" ht="12.75" customHeight="1">
      <c r="A29" s="64"/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</row>
    <row r="30" spans="1:33" ht="12.75" customHeight="1">
      <c r="A30" s="64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</row>
    <row r="31" spans="1:33" ht="12.75" customHeight="1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</row>
    <row r="32" spans="1:33" ht="12.75" customHeight="1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</row>
    <row r="33" spans="1:33" ht="12.75" customHeight="1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</row>
    <row r="34" spans="1:33" ht="12.75" customHeight="1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</row>
    <row r="35" spans="1:33" ht="12.75" customHeight="1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</row>
    <row r="36" spans="1:33" ht="12.75" customHeight="1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</row>
    <row r="37" spans="1:33" ht="12.75" customHeight="1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</row>
    <row r="38" spans="1:33" ht="12.75" customHeight="1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</row>
    <row r="39" spans="1:33" ht="12.75" customHeight="1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</row>
    <row r="40" spans="1:33" ht="12.75" customHeight="1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</row>
    <row r="41" spans="1:33" ht="12.75" customHeight="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</row>
    <row r="42" spans="1:33" ht="12.75" customHeight="1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</row>
    <row r="43" spans="1:33" ht="12.75" customHeight="1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</row>
    <row r="44" spans="1:33" ht="12.75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</row>
    <row r="45" spans="1:33" ht="12.75" customHeight="1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</row>
    <row r="46" spans="1:33" ht="12.75" customHeight="1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</row>
    <row r="47" spans="1:33" ht="12.75" customHeight="1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</row>
    <row r="48" spans="1:33" ht="12.75" customHeight="1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</row>
    <row r="49" spans="1:33" ht="12.75" customHeight="1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</row>
    <row r="50" spans="1:33" ht="12.75" customHeight="1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</row>
    <row r="51" spans="1:33" ht="12.75" customHeight="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</row>
    <row r="52" spans="1:33" ht="12.75" customHeight="1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</row>
    <row r="53" spans="1:33" ht="12.75" customHeight="1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</row>
    <row r="54" spans="1:33" ht="12.75" customHeight="1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</row>
    <row r="55" spans="1:33" ht="12.75" customHeight="1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</row>
    <row r="56" spans="1:33" ht="12.75" customHeight="1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</row>
    <row r="57" spans="1:33" ht="12.75" customHeight="1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</row>
    <row r="58" spans="1:33" ht="12.75" customHeight="1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</row>
    <row r="59" spans="1:33" ht="12.75" customHeight="1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</row>
    <row r="60" spans="1:33" ht="12.75" customHeight="1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</row>
    <row r="61" spans="1:33" ht="12.75" customHeight="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</row>
    <row r="62" spans="1:33" ht="12.75" customHeight="1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</row>
    <row r="63" spans="1:33" ht="12.75" customHeight="1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</row>
    <row r="64" spans="1:33" ht="12.75" customHeight="1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</row>
    <row r="65" spans="1:33" ht="12.75" customHeight="1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</row>
    <row r="66" spans="1:33" ht="12.75" customHeight="1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</row>
    <row r="67" spans="1:33" ht="12.75" customHeight="1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</row>
    <row r="68" spans="1:33" ht="12.75" customHeight="1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</row>
    <row r="69" spans="1:33" ht="12.75" customHeight="1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</row>
    <row r="70" spans="1:33" ht="12.75" customHeight="1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</row>
    <row r="71" spans="1:33" ht="12.75" customHeight="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</row>
    <row r="72" spans="1:33" ht="12.75" customHeight="1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</row>
    <row r="73" spans="1:33" ht="12.75" customHeight="1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</row>
    <row r="74" spans="1:33" ht="12.75" customHeight="1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</row>
    <row r="75" spans="1:33" ht="12.75" customHeight="1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</row>
    <row r="76" spans="1:33" ht="12.75" customHeight="1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</row>
    <row r="77" spans="1:33" ht="12.75" customHeight="1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</row>
    <row r="78" spans="1:33" ht="12.75" customHeight="1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</row>
    <row r="79" spans="1:33" ht="12.75" customHeight="1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</row>
    <row r="80" spans="1:33" ht="12.75" customHeight="1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</row>
    <row r="81" spans="1:33" ht="12.75" customHeight="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</row>
    <row r="82" spans="1:33" ht="12.75" customHeight="1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64"/>
      <c r="AG82" s="64"/>
    </row>
    <row r="83" spans="1:33" ht="12.75" customHeight="1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</row>
    <row r="84" spans="1:33" ht="12.75" customHeight="1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4"/>
    </row>
    <row r="85" spans="1:33" ht="12.75" customHeight="1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64"/>
      <c r="AG85" s="64"/>
    </row>
    <row r="86" spans="1:33" ht="12.75" customHeight="1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64"/>
      <c r="AG86" s="64"/>
    </row>
    <row r="87" spans="1:33" ht="12.75" customHeight="1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64"/>
      <c r="AG87" s="64"/>
    </row>
    <row r="88" spans="1:33" ht="12.75" customHeight="1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64"/>
      <c r="AG88" s="64"/>
    </row>
    <row r="89" spans="1:33" ht="12.75" customHeight="1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64"/>
      <c r="AG89" s="64"/>
    </row>
    <row r="90" spans="1:33" ht="12.75" customHeight="1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64"/>
      <c r="AG90" s="64"/>
    </row>
    <row r="91" spans="1:33" ht="12.75" customHeight="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64"/>
      <c r="AG91" s="64"/>
    </row>
    <row r="92" spans="1:33" ht="12.75" customHeight="1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64"/>
      <c r="AG92" s="64"/>
    </row>
    <row r="93" spans="1:33" ht="12.75" customHeight="1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64"/>
      <c r="AG93" s="64"/>
    </row>
    <row r="94" spans="1:33" ht="12.75" customHeight="1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64"/>
    </row>
    <row r="95" spans="1:33" ht="12.75" customHeight="1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</row>
    <row r="96" spans="1:33" ht="12.75" customHeight="1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</row>
    <row r="97" spans="1:33" ht="12.75" customHeight="1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</row>
    <row r="98" spans="1:33" ht="12.75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</row>
    <row r="99" spans="1:33" ht="12.75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</row>
    <row r="100" spans="1:33" ht="12.75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</row>
    <row r="101" spans="1:33" ht="12.75" customHeight="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</row>
    <row r="102" spans="1:33" ht="12.75" customHeight="1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64"/>
      <c r="AG102" s="64"/>
    </row>
    <row r="103" spans="1:33" ht="12.75" customHeight="1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</row>
    <row r="104" spans="1:33" ht="12.75" customHeight="1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  <c r="AF104" s="64"/>
      <c r="AG104" s="64"/>
    </row>
    <row r="105" spans="1:33" ht="12.75" customHeight="1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4"/>
      <c r="AE105" s="64"/>
      <c r="AF105" s="64"/>
      <c r="AG105" s="64"/>
    </row>
    <row r="106" spans="1:33" ht="12.75" customHeight="1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4"/>
      <c r="AE106" s="64"/>
      <c r="AF106" s="64"/>
      <c r="AG106" s="64"/>
    </row>
    <row r="107" spans="1:33" ht="12.75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</row>
    <row r="108" spans="1:33" ht="12.75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  <c r="AF108" s="64"/>
      <c r="AG108" s="64"/>
    </row>
    <row r="109" spans="1:33" ht="12.75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</row>
    <row r="110" spans="1:33" ht="12.75" customHeight="1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  <c r="AF110" s="64"/>
      <c r="AG110" s="64"/>
    </row>
    <row r="111" spans="1:33" ht="12.75" customHeight="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</row>
    <row r="112" spans="1:33" ht="12.75" customHeight="1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</row>
    <row r="113" spans="1:33" ht="12.75" customHeight="1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</row>
    <row r="114" spans="1:33" ht="12.75" customHeight="1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</row>
    <row r="115" spans="1:33" ht="12.75" customHeight="1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4"/>
      <c r="AE115" s="64"/>
      <c r="AF115" s="64"/>
      <c r="AG115" s="64"/>
    </row>
    <row r="116" spans="1:33" ht="12.75" customHeight="1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64"/>
      <c r="AF116" s="64"/>
      <c r="AG116" s="64"/>
    </row>
    <row r="117" spans="1:33" ht="12.75" customHeight="1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  <c r="AF117" s="64"/>
      <c r="AG117" s="64"/>
    </row>
    <row r="118" spans="1:33" ht="12.75" customHeight="1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  <c r="AF118" s="64"/>
      <c r="AG118" s="64"/>
    </row>
    <row r="119" spans="1:33" ht="12.75" customHeight="1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</row>
    <row r="120" spans="1:33" ht="12.75" customHeight="1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G120" s="64"/>
    </row>
    <row r="121" spans="1:33" ht="12.75" customHeight="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</row>
    <row r="122" spans="1:33" ht="12.75" customHeight="1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G122" s="64"/>
    </row>
    <row r="123" spans="1:33" ht="12.75" customHeight="1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4"/>
      <c r="AE123" s="64"/>
      <c r="AF123" s="64"/>
      <c r="AG123" s="64"/>
    </row>
    <row r="124" spans="1:33" ht="12.75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  <c r="AF124" s="64"/>
      <c r="AG124" s="64"/>
    </row>
    <row r="125" spans="1:33" ht="12.75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</row>
    <row r="126" spans="1:33" ht="12.75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</row>
    <row r="127" spans="1:33" ht="12.75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</row>
    <row r="128" spans="1:33" ht="12.75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</row>
    <row r="129" spans="1:33" ht="12.75" customHeight="1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</row>
    <row r="130" spans="1:33" ht="12.75" customHeight="1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</row>
    <row r="131" spans="1:33" ht="12.75" customHeight="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</row>
    <row r="132" spans="1:33" ht="12.75" customHeight="1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</row>
    <row r="133" spans="1:33" ht="12.75" customHeight="1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</row>
    <row r="134" spans="1:33" ht="12.75" customHeight="1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</row>
    <row r="135" spans="1:33" ht="12.75" customHeight="1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</row>
    <row r="136" spans="1:33" ht="12.75" customHeight="1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</row>
    <row r="137" spans="1:33" ht="12.75" customHeight="1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</row>
    <row r="138" spans="1:33" ht="12.75" customHeight="1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  <c r="AF138" s="64"/>
      <c r="AG138" s="64"/>
    </row>
    <row r="139" spans="1:33" ht="12.75" customHeight="1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</row>
    <row r="140" spans="1:33" ht="12.75" customHeight="1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  <c r="AF140" s="64"/>
      <c r="AG140" s="64"/>
    </row>
    <row r="141" spans="1:33" ht="12.75" customHeight="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  <c r="AF141" s="64"/>
      <c r="AG141" s="64"/>
    </row>
    <row r="142" spans="1:33" ht="12.75" customHeight="1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</row>
    <row r="143" spans="1:33" ht="12.75" customHeight="1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</row>
    <row r="144" spans="1:33" ht="12.75" customHeight="1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</row>
    <row r="145" spans="1:33" ht="12.75" customHeight="1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</row>
    <row r="146" spans="1:33" ht="12.75" customHeight="1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</row>
    <row r="147" spans="1:33" ht="12.75" customHeight="1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</row>
    <row r="148" spans="1:33" ht="12.75" customHeight="1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</row>
    <row r="149" spans="1:33" ht="12.75" customHeight="1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  <c r="AF149" s="64"/>
      <c r="AG149" s="64"/>
    </row>
    <row r="150" spans="1:33" ht="12.75" customHeight="1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4"/>
      <c r="AE150" s="64"/>
      <c r="AF150" s="64"/>
      <c r="AG150" s="64"/>
    </row>
    <row r="151" spans="1:33" ht="12.75" customHeight="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64"/>
      <c r="AF151" s="64"/>
      <c r="AG151" s="64"/>
    </row>
    <row r="152" spans="1:33" ht="12.75" customHeight="1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64"/>
      <c r="AF152" s="64"/>
      <c r="AG152" s="64"/>
    </row>
    <row r="153" spans="1:33" ht="12.75" customHeight="1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</row>
    <row r="154" spans="1:33" ht="12.75" customHeight="1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  <c r="AF154" s="64"/>
      <c r="AG154" s="64"/>
    </row>
    <row r="155" spans="1:33" ht="12.75" customHeight="1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</row>
    <row r="156" spans="1:33" ht="12.75" customHeight="1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  <c r="AF156" s="64"/>
      <c r="AG156" s="64"/>
    </row>
    <row r="157" spans="1:33" ht="12.75" customHeight="1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  <c r="AF157" s="64"/>
      <c r="AG157" s="64"/>
    </row>
    <row r="158" spans="1:33" ht="12.75" customHeight="1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  <c r="AF158" s="64"/>
      <c r="AG158" s="64"/>
    </row>
    <row r="159" spans="1:33" ht="12.75" customHeight="1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4"/>
      <c r="AE159" s="64"/>
      <c r="AF159" s="64"/>
      <c r="AG159" s="64"/>
    </row>
    <row r="160" spans="1:33" ht="12.75" customHeight="1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  <c r="AF160" s="64"/>
      <c r="AG160" s="64"/>
    </row>
    <row r="161" spans="1:33" ht="12.75" customHeight="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64"/>
      <c r="AF161" s="64"/>
      <c r="AG161" s="64"/>
    </row>
    <row r="162" spans="1:33" ht="12.75" customHeight="1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  <c r="AF162" s="64"/>
      <c r="AG162" s="64"/>
    </row>
    <row r="163" spans="1:33" ht="12.75" customHeight="1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4"/>
      <c r="AE163" s="64"/>
      <c r="AF163" s="64"/>
      <c r="AG163" s="64"/>
    </row>
    <row r="164" spans="1:33" ht="12.75" customHeight="1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</row>
    <row r="165" spans="1:33" ht="12.75" customHeight="1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</row>
    <row r="166" spans="1:33" ht="12.75" customHeight="1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</row>
    <row r="167" spans="1:33" ht="12.75" customHeight="1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</row>
    <row r="168" spans="1:33" ht="12.75" customHeight="1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</row>
    <row r="169" spans="1:33" ht="12.75" customHeight="1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4"/>
      <c r="AE169" s="64"/>
      <c r="AF169" s="64"/>
      <c r="AG169" s="64"/>
    </row>
    <row r="170" spans="1:33" ht="12.75" customHeight="1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4"/>
      <c r="AE170" s="64"/>
      <c r="AF170" s="64"/>
      <c r="AG170" s="64"/>
    </row>
    <row r="171" spans="1:33" ht="12.75" customHeight="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  <c r="AF171" s="64"/>
      <c r="AG171" s="64"/>
    </row>
    <row r="172" spans="1:33" ht="12.75" customHeight="1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4"/>
      <c r="AE172" s="64"/>
      <c r="AF172" s="64"/>
      <c r="AG172" s="64"/>
    </row>
    <row r="173" spans="1:33" ht="12.75" customHeight="1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4"/>
      <c r="AE173" s="64"/>
      <c r="AF173" s="64"/>
      <c r="AG173" s="64"/>
    </row>
    <row r="174" spans="1:33" ht="12.75" customHeight="1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  <c r="AB174" s="64"/>
      <c r="AC174" s="64"/>
      <c r="AD174" s="64"/>
      <c r="AE174" s="64"/>
      <c r="AF174" s="64"/>
      <c r="AG174" s="64"/>
    </row>
    <row r="175" spans="1:33" ht="12.75" customHeight="1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4"/>
      <c r="AE175" s="64"/>
      <c r="AF175" s="64"/>
      <c r="AG175" s="64"/>
    </row>
    <row r="176" spans="1:33" ht="12.75" customHeight="1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4"/>
      <c r="AE176" s="64"/>
      <c r="AF176" s="64"/>
      <c r="AG176" s="64"/>
    </row>
    <row r="177" spans="1:33" ht="12.75" customHeight="1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4"/>
      <c r="AE177" s="64"/>
      <c r="AF177" s="64"/>
      <c r="AG177" s="64"/>
    </row>
    <row r="178" spans="1:33" ht="12.75" customHeight="1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4"/>
      <c r="AE178" s="64"/>
      <c r="AF178" s="64"/>
      <c r="AG178" s="64"/>
    </row>
    <row r="179" spans="1:33" ht="12.75" customHeight="1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4"/>
      <c r="AE179" s="64"/>
      <c r="AF179" s="64"/>
      <c r="AG179" s="64"/>
    </row>
    <row r="180" spans="1:33" ht="12.75" customHeight="1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  <c r="AD180" s="64"/>
      <c r="AE180" s="64"/>
      <c r="AF180" s="64"/>
      <c r="AG180" s="64"/>
    </row>
    <row r="181" spans="1:33" ht="12.75" customHeight="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4"/>
      <c r="AE181" s="64"/>
      <c r="AF181" s="64"/>
      <c r="AG181" s="64"/>
    </row>
    <row r="182" spans="1:33" ht="12.75" customHeight="1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4"/>
      <c r="AE182" s="64"/>
      <c r="AF182" s="64"/>
      <c r="AG182" s="64"/>
    </row>
    <row r="183" spans="1:33" ht="12.75" customHeight="1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4"/>
      <c r="AE183" s="64"/>
      <c r="AF183" s="64"/>
      <c r="AG183" s="64"/>
    </row>
    <row r="184" spans="1:33" ht="12.75" customHeight="1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4"/>
      <c r="AE184" s="64"/>
      <c r="AF184" s="64"/>
      <c r="AG184" s="64"/>
    </row>
    <row r="185" spans="1:33" ht="12.75" customHeight="1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4"/>
      <c r="AE185" s="64"/>
      <c r="AF185" s="64"/>
      <c r="AG185" s="64"/>
    </row>
    <row r="186" spans="1:33" ht="12.75" customHeight="1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4"/>
      <c r="AE186" s="64"/>
      <c r="AF186" s="64"/>
      <c r="AG186" s="64"/>
    </row>
    <row r="187" spans="1:33" ht="12.75" customHeight="1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4"/>
      <c r="AE187" s="64"/>
      <c r="AF187" s="64"/>
      <c r="AG187" s="64"/>
    </row>
    <row r="188" spans="1:33" ht="12.75" customHeight="1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4"/>
      <c r="AE188" s="64"/>
      <c r="AF188" s="64"/>
      <c r="AG188" s="64"/>
    </row>
    <row r="189" spans="1:33" ht="12.75" customHeight="1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4"/>
      <c r="AE189" s="64"/>
      <c r="AF189" s="64"/>
      <c r="AG189" s="64"/>
    </row>
    <row r="190" spans="1:33" ht="12.75" customHeight="1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4"/>
      <c r="AE190" s="64"/>
      <c r="AF190" s="64"/>
      <c r="AG190" s="64"/>
    </row>
    <row r="191" spans="1:33" ht="12.75" customHeight="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4"/>
      <c r="AB191" s="64"/>
      <c r="AC191" s="64"/>
      <c r="AD191" s="64"/>
      <c r="AE191" s="64"/>
      <c r="AF191" s="64"/>
      <c r="AG191" s="64"/>
    </row>
    <row r="192" spans="1:33" ht="12.75" customHeight="1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4"/>
      <c r="AE192" s="64"/>
      <c r="AF192" s="64"/>
      <c r="AG192" s="64"/>
    </row>
    <row r="193" spans="1:33" ht="12.75" customHeight="1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4"/>
      <c r="AE193" s="64"/>
      <c r="AF193" s="64"/>
      <c r="AG193" s="64"/>
    </row>
    <row r="194" spans="1:33" ht="12.75" customHeight="1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4"/>
      <c r="AE194" s="64"/>
      <c r="AF194" s="64"/>
      <c r="AG194" s="64"/>
    </row>
    <row r="195" spans="1:33" ht="12.75" customHeight="1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4"/>
      <c r="AE195" s="64"/>
      <c r="AF195" s="64"/>
      <c r="AG195" s="64"/>
    </row>
    <row r="196" spans="1:33" ht="12.75" customHeight="1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4"/>
      <c r="AE196" s="64"/>
      <c r="AF196" s="64"/>
      <c r="AG196" s="64"/>
    </row>
    <row r="197" spans="1:33" ht="12.75" customHeight="1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4"/>
      <c r="AE197" s="64"/>
      <c r="AF197" s="64"/>
      <c r="AG197" s="64"/>
    </row>
    <row r="198" spans="1:33" ht="12.75" customHeight="1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4"/>
      <c r="AE198" s="64"/>
      <c r="AF198" s="64"/>
      <c r="AG198" s="64"/>
    </row>
    <row r="199" spans="1:33" ht="12.75" customHeight="1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4"/>
      <c r="AE199" s="64"/>
      <c r="AF199" s="64"/>
      <c r="AG199" s="64"/>
    </row>
    <row r="200" spans="1:33" ht="12.75" customHeight="1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4"/>
      <c r="AE200" s="64"/>
      <c r="AF200" s="64"/>
      <c r="AG200" s="64"/>
    </row>
    <row r="201" spans="1:33" ht="12.75" customHeight="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4"/>
      <c r="AE201" s="64"/>
      <c r="AF201" s="64"/>
      <c r="AG201" s="64"/>
    </row>
    <row r="202" spans="1:33" ht="12.75" customHeight="1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4"/>
      <c r="AE202" s="64"/>
      <c r="AF202" s="64"/>
      <c r="AG202" s="64"/>
    </row>
    <row r="203" spans="1:33" ht="12.75" customHeight="1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4"/>
      <c r="AE203" s="64"/>
      <c r="AF203" s="64"/>
      <c r="AG203" s="64"/>
    </row>
    <row r="204" spans="1:33" ht="12.75" customHeight="1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4"/>
      <c r="AE204" s="64"/>
      <c r="AF204" s="64"/>
      <c r="AG204" s="64"/>
    </row>
    <row r="205" spans="1:33" ht="12.75" customHeight="1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4"/>
      <c r="AE205" s="64"/>
      <c r="AF205" s="64"/>
      <c r="AG205" s="64"/>
    </row>
    <row r="206" spans="1:33" ht="12.75" customHeight="1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4"/>
      <c r="AE206" s="64"/>
      <c r="AF206" s="64"/>
      <c r="AG206" s="64"/>
    </row>
    <row r="207" spans="1:33" ht="12.75" customHeight="1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4"/>
      <c r="AE207" s="64"/>
      <c r="AF207" s="64"/>
      <c r="AG207" s="64"/>
    </row>
    <row r="208" spans="1:33" ht="12.75" customHeight="1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4"/>
      <c r="AE208" s="64"/>
      <c r="AF208" s="64"/>
      <c r="AG208" s="64"/>
    </row>
    <row r="209" spans="1:33" ht="12.75" customHeight="1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4"/>
      <c r="AE209" s="64"/>
      <c r="AF209" s="64"/>
      <c r="AG209" s="64"/>
    </row>
    <row r="210" spans="1:33" ht="12.75" customHeight="1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4"/>
      <c r="AE210" s="64"/>
      <c r="AF210" s="64"/>
      <c r="AG210" s="64"/>
    </row>
    <row r="211" spans="1:33" ht="12.75" customHeight="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4"/>
      <c r="AE211" s="64"/>
      <c r="AF211" s="64"/>
      <c r="AG211" s="64"/>
    </row>
    <row r="212" spans="1:33" ht="12.75" customHeight="1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4"/>
      <c r="AE212" s="64"/>
      <c r="AF212" s="64"/>
      <c r="AG212" s="64"/>
    </row>
    <row r="213" spans="1:33" ht="12.75" customHeight="1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4"/>
      <c r="AE213" s="64"/>
      <c r="AF213" s="64"/>
      <c r="AG213" s="64"/>
    </row>
    <row r="214" spans="1:33" ht="12.75" customHeight="1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4"/>
      <c r="AE214" s="64"/>
      <c r="AF214" s="64"/>
      <c r="AG214" s="64"/>
    </row>
    <row r="215" spans="1:33" ht="12.75" customHeight="1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4"/>
      <c r="AE215" s="64"/>
      <c r="AF215" s="64"/>
      <c r="AG215" s="64"/>
    </row>
    <row r="216" spans="1:33" ht="12.75" customHeight="1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4"/>
      <c r="AD216" s="64"/>
      <c r="AE216" s="64"/>
      <c r="AF216" s="64"/>
      <c r="AG216" s="64"/>
    </row>
    <row r="217" spans="1:33" ht="12.75" customHeight="1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4"/>
      <c r="AD217" s="64"/>
      <c r="AE217" s="64"/>
      <c r="AF217" s="64"/>
      <c r="AG217" s="64"/>
    </row>
    <row r="218" spans="1:33" ht="12.75" customHeight="1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4"/>
      <c r="AD218" s="64"/>
      <c r="AE218" s="64"/>
      <c r="AF218" s="64"/>
      <c r="AG218" s="64"/>
    </row>
    <row r="219" spans="1:33" ht="12.75" customHeight="1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4"/>
      <c r="AD219" s="64"/>
      <c r="AE219" s="64"/>
      <c r="AF219" s="64"/>
      <c r="AG219" s="64"/>
    </row>
    <row r="220" spans="1:33" ht="12.75" customHeight="1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4"/>
      <c r="AE220" s="64"/>
      <c r="AF220" s="64"/>
      <c r="AG220" s="64"/>
    </row>
    <row r="221" spans="1:33" ht="12.75" customHeight="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4"/>
      <c r="AE221" s="64"/>
      <c r="AF221" s="64"/>
      <c r="AG221" s="64"/>
    </row>
    <row r="222" spans="1:33" ht="12.75" customHeight="1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4"/>
      <c r="AE222" s="64"/>
      <c r="AF222" s="64"/>
      <c r="AG222" s="64"/>
    </row>
    <row r="223" spans="1:33" ht="12.75" customHeight="1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4"/>
      <c r="AE223" s="64"/>
      <c r="AF223" s="64"/>
      <c r="AG223" s="64"/>
    </row>
    <row r="224" spans="1:33" ht="12.75" customHeight="1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4"/>
      <c r="AE224" s="64"/>
      <c r="AF224" s="64"/>
      <c r="AG224" s="64"/>
    </row>
    <row r="225" spans="1:33" ht="12.75" customHeight="1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4"/>
      <c r="AE225" s="64"/>
      <c r="AF225" s="64"/>
      <c r="AG225" s="64"/>
    </row>
    <row r="226" spans="1:33" ht="12.75" customHeight="1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4"/>
      <c r="AE226" s="64"/>
      <c r="AF226" s="64"/>
      <c r="AG226" s="64"/>
    </row>
    <row r="227" spans="1:33" ht="12.75" customHeight="1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4"/>
      <c r="AE227" s="64"/>
      <c r="AF227" s="64"/>
      <c r="AG227" s="64"/>
    </row>
    <row r="228" spans="1:33" ht="12.75" customHeight="1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4"/>
      <c r="AE228" s="64"/>
      <c r="AF228" s="64"/>
      <c r="AG228" s="64"/>
    </row>
    <row r="229" spans="1:33" ht="12.75" customHeight="1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4"/>
      <c r="AE229" s="64"/>
      <c r="AF229" s="64"/>
      <c r="AG229" s="64"/>
    </row>
    <row r="230" spans="1:33" ht="12.75" customHeight="1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4"/>
      <c r="AE230" s="64"/>
      <c r="AF230" s="64"/>
      <c r="AG230" s="64"/>
    </row>
    <row r="231" spans="1:33" ht="12.75" customHeight="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4"/>
      <c r="AE231" s="64"/>
      <c r="AF231" s="64"/>
      <c r="AG231" s="64"/>
    </row>
    <row r="232" spans="1:33" ht="12.75" customHeight="1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4"/>
      <c r="AE232" s="64"/>
      <c r="AF232" s="64"/>
      <c r="AG232" s="64"/>
    </row>
    <row r="233" spans="1:33" ht="12.75" customHeight="1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4"/>
      <c r="AE233" s="64"/>
      <c r="AF233" s="64"/>
      <c r="AG233" s="64"/>
    </row>
    <row r="234" spans="1:33" ht="12.75" customHeight="1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4"/>
      <c r="AE234" s="64"/>
      <c r="AF234" s="64"/>
      <c r="AG234" s="64"/>
    </row>
    <row r="235" spans="1:33" ht="12.75" customHeight="1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4"/>
      <c r="AE235" s="64"/>
      <c r="AF235" s="64"/>
      <c r="AG235" s="64"/>
    </row>
    <row r="236" spans="1:33" ht="12.75" customHeight="1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4"/>
      <c r="AE236" s="64"/>
      <c r="AF236" s="64"/>
      <c r="AG236" s="64"/>
    </row>
    <row r="237" spans="1:33" ht="12.75" customHeight="1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4"/>
      <c r="AE237" s="64"/>
      <c r="AF237" s="64"/>
      <c r="AG237" s="64"/>
    </row>
    <row r="238" spans="1:33" ht="12.75" customHeight="1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4"/>
      <c r="AE238" s="64"/>
      <c r="AF238" s="64"/>
      <c r="AG238" s="64"/>
    </row>
    <row r="239" spans="1:33" ht="12.75" customHeight="1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4"/>
      <c r="AE239" s="64"/>
      <c r="AF239" s="64"/>
      <c r="AG239" s="64"/>
    </row>
    <row r="240" spans="1:33" ht="12.75" customHeight="1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4"/>
      <c r="AE240" s="64"/>
      <c r="AF240" s="64"/>
      <c r="AG240" s="64"/>
    </row>
    <row r="241" spans="1:33" ht="12.75" customHeight="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4"/>
      <c r="AE241" s="64"/>
      <c r="AF241" s="64"/>
      <c r="AG241" s="64"/>
    </row>
    <row r="242" spans="1:33" ht="12.75" customHeight="1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4"/>
      <c r="AE242" s="64"/>
      <c r="AF242" s="64"/>
      <c r="AG242" s="64"/>
    </row>
    <row r="243" spans="1:33" ht="12.75" customHeight="1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4"/>
      <c r="AE243" s="64"/>
      <c r="AF243" s="64"/>
      <c r="AG243" s="64"/>
    </row>
    <row r="244" spans="1:33" ht="12.75" customHeight="1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4"/>
      <c r="AE244" s="64"/>
      <c r="AF244" s="64"/>
      <c r="AG244" s="64"/>
    </row>
    <row r="245" spans="1:33" ht="12.75" customHeight="1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4"/>
      <c r="AE245" s="64"/>
      <c r="AF245" s="64"/>
      <c r="AG245" s="64"/>
    </row>
    <row r="246" spans="1:33" ht="12.75" customHeight="1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4"/>
      <c r="AE246" s="64"/>
      <c r="AF246" s="64"/>
      <c r="AG246" s="64"/>
    </row>
    <row r="247" spans="1:33" ht="12.75" customHeight="1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4"/>
      <c r="AE247" s="64"/>
      <c r="AF247" s="64"/>
      <c r="AG247" s="64"/>
    </row>
    <row r="248" spans="1:33" ht="12.75" customHeight="1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4"/>
      <c r="AE248" s="64"/>
      <c r="AF248" s="64"/>
      <c r="AG248" s="64"/>
    </row>
    <row r="249" spans="1:33" ht="12.75" customHeight="1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4"/>
      <c r="AE249" s="64"/>
      <c r="AF249" s="64"/>
      <c r="AG249" s="64"/>
    </row>
    <row r="250" spans="1:33" ht="12.75" customHeight="1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4"/>
      <c r="AE250" s="64"/>
      <c r="AF250" s="64"/>
      <c r="AG250" s="64"/>
    </row>
    <row r="251" spans="1:33" ht="12.75" customHeight="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4"/>
      <c r="AE251" s="64"/>
      <c r="AF251" s="64"/>
      <c r="AG251" s="64"/>
    </row>
    <row r="252" spans="1:33" ht="12.75" customHeight="1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4"/>
      <c r="AE252" s="64"/>
      <c r="AF252" s="64"/>
      <c r="AG252" s="64"/>
    </row>
    <row r="253" spans="1:33" ht="12.75" customHeight="1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4"/>
      <c r="AE253" s="64"/>
      <c r="AF253" s="64"/>
      <c r="AG253" s="64"/>
    </row>
    <row r="254" spans="1:33" ht="12.75" customHeight="1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4"/>
      <c r="AE254" s="64"/>
      <c r="AF254" s="64"/>
      <c r="AG254" s="64"/>
    </row>
    <row r="255" spans="1:33" ht="12.75" customHeight="1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4"/>
      <c r="AE255" s="64"/>
      <c r="AF255" s="64"/>
      <c r="AG255" s="64"/>
    </row>
    <row r="256" spans="1:33" ht="12.75" customHeight="1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4"/>
      <c r="AE256" s="64"/>
      <c r="AF256" s="64"/>
      <c r="AG256" s="64"/>
    </row>
    <row r="257" spans="1:33" ht="12.75" customHeight="1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4"/>
      <c r="AE257" s="64"/>
      <c r="AF257" s="64"/>
      <c r="AG257" s="64"/>
    </row>
    <row r="258" spans="1:33" ht="12.75" customHeight="1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4"/>
      <c r="AE258" s="64"/>
      <c r="AF258" s="64"/>
      <c r="AG258" s="64"/>
    </row>
    <row r="259" spans="1:33" ht="12.75" customHeight="1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4"/>
      <c r="AE259" s="64"/>
      <c r="AF259" s="64"/>
      <c r="AG259" s="64"/>
    </row>
    <row r="260" spans="1:33" ht="12.75" customHeight="1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4"/>
      <c r="AE260" s="64"/>
      <c r="AF260" s="64"/>
      <c r="AG260" s="64"/>
    </row>
    <row r="261" spans="1:33" ht="12.75" customHeight="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4"/>
      <c r="AE261" s="64"/>
      <c r="AF261" s="64"/>
      <c r="AG261" s="64"/>
    </row>
    <row r="262" spans="1:33" ht="12.75" customHeight="1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4"/>
      <c r="AE262" s="64"/>
      <c r="AF262" s="64"/>
      <c r="AG262" s="64"/>
    </row>
    <row r="263" spans="1:33" ht="12.75" customHeight="1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4"/>
      <c r="AE263" s="64"/>
      <c r="AF263" s="64"/>
      <c r="AG263" s="64"/>
    </row>
    <row r="264" spans="1:33" ht="12.75" customHeight="1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4"/>
      <c r="AE264" s="64"/>
      <c r="AF264" s="64"/>
      <c r="AG264" s="64"/>
    </row>
    <row r="265" spans="1:33" ht="12.75" customHeight="1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4"/>
      <c r="AE265" s="64"/>
      <c r="AF265" s="64"/>
      <c r="AG265" s="64"/>
    </row>
    <row r="266" spans="1:33" ht="12.75" customHeight="1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4"/>
      <c r="AE266" s="64"/>
      <c r="AF266" s="64"/>
      <c r="AG266" s="64"/>
    </row>
    <row r="267" spans="1:33" ht="12.75" customHeight="1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4"/>
      <c r="AE267" s="64"/>
      <c r="AF267" s="64"/>
      <c r="AG267" s="64"/>
    </row>
    <row r="268" spans="1:33" ht="12.75" customHeight="1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4"/>
      <c r="AE268" s="64"/>
      <c r="AF268" s="64"/>
      <c r="AG268" s="64"/>
    </row>
    <row r="269" spans="1:33" ht="12.75" customHeight="1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4"/>
      <c r="AE269" s="64"/>
      <c r="AF269" s="64"/>
      <c r="AG269" s="64"/>
    </row>
    <row r="270" spans="1:33" ht="12.75" customHeight="1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4"/>
      <c r="AE270" s="64"/>
      <c r="AF270" s="64"/>
      <c r="AG270" s="64"/>
    </row>
    <row r="271" spans="1:33" ht="12.75" customHeight="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4"/>
      <c r="AE271" s="64"/>
      <c r="AF271" s="64"/>
      <c r="AG271" s="64"/>
    </row>
    <row r="272" spans="1:33" ht="12.75" customHeight="1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4"/>
      <c r="AE272" s="64"/>
      <c r="AF272" s="64"/>
      <c r="AG272" s="64"/>
    </row>
    <row r="273" spans="1:33" ht="12.75" customHeight="1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4"/>
      <c r="AE273" s="64"/>
      <c r="AF273" s="64"/>
      <c r="AG273" s="64"/>
    </row>
    <row r="274" spans="1:33" ht="12.75" customHeight="1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4"/>
      <c r="AE274" s="64"/>
      <c r="AF274" s="64"/>
      <c r="AG274" s="64"/>
    </row>
    <row r="275" spans="1:33" ht="12.75" customHeight="1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4"/>
      <c r="AE275" s="64"/>
      <c r="AF275" s="64"/>
      <c r="AG275" s="64"/>
    </row>
    <row r="276" spans="1:33" ht="12.75" customHeight="1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4"/>
      <c r="AE276" s="64"/>
      <c r="AF276" s="64"/>
      <c r="AG276" s="64"/>
    </row>
    <row r="277" spans="1:33" ht="12.75" customHeight="1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4"/>
      <c r="AE277" s="64"/>
      <c r="AF277" s="64"/>
      <c r="AG277" s="64"/>
    </row>
    <row r="278" spans="1:33" ht="12.75" customHeight="1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4"/>
      <c r="AE278" s="64"/>
      <c r="AF278" s="64"/>
      <c r="AG278" s="64"/>
    </row>
    <row r="279" spans="1:33" ht="12.75" customHeight="1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4"/>
      <c r="AE279" s="64"/>
      <c r="AF279" s="64"/>
      <c r="AG279" s="64"/>
    </row>
    <row r="280" spans="1:33" ht="12.75" customHeight="1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4"/>
      <c r="AE280" s="64"/>
      <c r="AF280" s="64"/>
      <c r="AG280" s="64"/>
    </row>
    <row r="281" spans="1:33" ht="12.75" customHeight="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4"/>
      <c r="AE281" s="64"/>
      <c r="AF281" s="64"/>
      <c r="AG281" s="64"/>
    </row>
    <row r="282" spans="1:33" ht="12.75" customHeight="1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4"/>
      <c r="AE282" s="64"/>
      <c r="AF282" s="64"/>
      <c r="AG282" s="64"/>
    </row>
    <row r="283" spans="1:33" ht="12.75" customHeight="1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4"/>
      <c r="AE283" s="64"/>
      <c r="AF283" s="64"/>
      <c r="AG283" s="64"/>
    </row>
    <row r="284" spans="1:33" ht="12.75" customHeight="1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4"/>
      <c r="AE284" s="64"/>
      <c r="AF284" s="64"/>
      <c r="AG284" s="64"/>
    </row>
    <row r="285" spans="1:33" ht="12.75" customHeight="1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4"/>
      <c r="AE285" s="64"/>
      <c r="AF285" s="64"/>
      <c r="AG285" s="64"/>
    </row>
    <row r="286" spans="1:33" ht="12.75" customHeight="1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4"/>
      <c r="AE286" s="64"/>
      <c r="AF286" s="64"/>
      <c r="AG286" s="64"/>
    </row>
    <row r="287" spans="1:33" ht="12.75" customHeight="1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4"/>
      <c r="AE287" s="64"/>
      <c r="AF287" s="64"/>
      <c r="AG287" s="64"/>
    </row>
    <row r="288" spans="1:33" ht="12.75" customHeight="1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4"/>
      <c r="AE288" s="64"/>
      <c r="AF288" s="64"/>
      <c r="AG288" s="64"/>
    </row>
    <row r="289" spans="1:33" ht="12.75" customHeight="1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4"/>
      <c r="AE289" s="64"/>
      <c r="AF289" s="64"/>
      <c r="AG289" s="64"/>
    </row>
    <row r="290" spans="1:33" ht="12.75" customHeight="1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4"/>
      <c r="AE290" s="64"/>
      <c r="AF290" s="64"/>
      <c r="AG290" s="64"/>
    </row>
    <row r="291" spans="1:33" ht="12.75" customHeight="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4"/>
      <c r="AE291" s="64"/>
      <c r="AF291" s="64"/>
      <c r="AG291" s="64"/>
    </row>
    <row r="292" spans="1:33" ht="12.75" customHeight="1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4"/>
      <c r="AE292" s="64"/>
      <c r="AF292" s="64"/>
      <c r="AG292" s="64"/>
    </row>
    <row r="293" spans="1:33" ht="12.75" customHeight="1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4"/>
      <c r="AE293" s="64"/>
      <c r="AF293" s="64"/>
      <c r="AG293" s="64"/>
    </row>
    <row r="294" spans="1:33" ht="12.75" customHeight="1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4"/>
      <c r="AE294" s="64"/>
      <c r="AF294" s="64"/>
      <c r="AG294" s="64"/>
    </row>
    <row r="295" spans="1:33" ht="12.75" customHeight="1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4"/>
      <c r="AE295" s="64"/>
      <c r="AF295" s="64"/>
      <c r="AG295" s="64"/>
    </row>
    <row r="296" spans="1:33" ht="12.75" customHeight="1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4"/>
      <c r="AE296" s="64"/>
      <c r="AF296" s="64"/>
      <c r="AG296" s="64"/>
    </row>
    <row r="297" spans="1:33" ht="12.75" customHeight="1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4"/>
      <c r="AE297" s="64"/>
      <c r="AF297" s="64"/>
      <c r="AG297" s="64"/>
    </row>
    <row r="298" spans="1:33" ht="12.75" customHeight="1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4"/>
      <c r="AE298" s="64"/>
      <c r="AF298" s="64"/>
      <c r="AG298" s="64"/>
    </row>
    <row r="299" spans="1:33" ht="12.75" customHeight="1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4"/>
      <c r="AE299" s="64"/>
      <c r="AF299" s="64"/>
      <c r="AG299" s="64"/>
    </row>
    <row r="300" spans="1:33" ht="12.75" customHeight="1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4"/>
      <c r="AE300" s="64"/>
      <c r="AF300" s="64"/>
      <c r="AG300" s="64"/>
    </row>
    <row r="301" spans="1:33" ht="12.75" customHeight="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4"/>
      <c r="AB301" s="64"/>
      <c r="AC301" s="64"/>
      <c r="AD301" s="64"/>
      <c r="AE301" s="64"/>
      <c r="AF301" s="64"/>
      <c r="AG301" s="64"/>
    </row>
    <row r="302" spans="1:33" ht="12.75" customHeight="1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4"/>
      <c r="AE302" s="64"/>
      <c r="AF302" s="64"/>
      <c r="AG302" s="64"/>
    </row>
    <row r="303" spans="1:33" ht="12.75" customHeight="1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4"/>
      <c r="AB303" s="64"/>
      <c r="AC303" s="64"/>
      <c r="AD303" s="64"/>
      <c r="AE303" s="64"/>
      <c r="AF303" s="64"/>
      <c r="AG303" s="64"/>
    </row>
    <row r="304" spans="1:33" ht="12.75" customHeight="1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4"/>
      <c r="AB304" s="64"/>
      <c r="AC304" s="64"/>
      <c r="AD304" s="64"/>
      <c r="AE304" s="64"/>
      <c r="AF304" s="64"/>
      <c r="AG304" s="64"/>
    </row>
    <row r="305" spans="1:33" ht="12.75" customHeight="1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4"/>
      <c r="AB305" s="64"/>
      <c r="AC305" s="64"/>
      <c r="AD305" s="64"/>
      <c r="AE305" s="64"/>
      <c r="AF305" s="64"/>
      <c r="AG305" s="64"/>
    </row>
    <row r="306" spans="1:33" ht="12.75" customHeight="1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4"/>
      <c r="AB306" s="64"/>
      <c r="AC306" s="64"/>
      <c r="AD306" s="64"/>
      <c r="AE306" s="64"/>
      <c r="AF306" s="64"/>
      <c r="AG306" s="64"/>
    </row>
    <row r="307" spans="1:33" ht="12.75" customHeight="1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4"/>
      <c r="AE307" s="64"/>
      <c r="AF307" s="64"/>
      <c r="AG307" s="64"/>
    </row>
    <row r="308" spans="1:33" ht="12.75" customHeight="1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4"/>
      <c r="AE308" s="64"/>
      <c r="AF308" s="64"/>
      <c r="AG308" s="64"/>
    </row>
    <row r="309" spans="1:33" ht="12.75" customHeight="1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4"/>
      <c r="AE309" s="64"/>
      <c r="AF309" s="64"/>
      <c r="AG309" s="64"/>
    </row>
    <row r="310" spans="1:33" ht="12.75" customHeight="1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4"/>
      <c r="AB310" s="64"/>
      <c r="AC310" s="64"/>
      <c r="AD310" s="64"/>
      <c r="AE310" s="64"/>
      <c r="AF310" s="64"/>
      <c r="AG310" s="64"/>
    </row>
    <row r="311" spans="1:33" ht="12.75" customHeight="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4"/>
      <c r="AB311" s="64"/>
      <c r="AC311" s="64"/>
      <c r="AD311" s="64"/>
      <c r="AE311" s="64"/>
      <c r="AF311" s="64"/>
      <c r="AG311" s="64"/>
    </row>
    <row r="312" spans="1:33" ht="12.75" customHeight="1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4"/>
      <c r="AB312" s="64"/>
      <c r="AC312" s="64"/>
      <c r="AD312" s="64"/>
      <c r="AE312" s="64"/>
      <c r="AF312" s="64"/>
      <c r="AG312" s="64"/>
    </row>
    <row r="313" spans="1:33" ht="12.75" customHeight="1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4"/>
      <c r="AB313" s="64"/>
      <c r="AC313" s="64"/>
      <c r="AD313" s="64"/>
      <c r="AE313" s="64"/>
      <c r="AF313" s="64"/>
      <c r="AG313" s="64"/>
    </row>
    <row r="314" spans="1:33" ht="12.75" customHeight="1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4"/>
      <c r="AB314" s="64"/>
      <c r="AC314" s="64"/>
      <c r="AD314" s="64"/>
      <c r="AE314" s="64"/>
      <c r="AF314" s="64"/>
      <c r="AG314" s="64"/>
    </row>
    <row r="315" spans="1:33" ht="12.75" customHeight="1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4"/>
      <c r="AE315" s="64"/>
      <c r="AF315" s="64"/>
      <c r="AG315" s="64"/>
    </row>
    <row r="316" spans="1:33" ht="12.75" customHeight="1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4"/>
      <c r="AB316" s="64"/>
      <c r="AC316" s="64"/>
      <c r="AD316" s="64"/>
      <c r="AE316" s="64"/>
      <c r="AF316" s="64"/>
      <c r="AG316" s="64"/>
    </row>
    <row r="317" spans="1:33" ht="12.75" customHeight="1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4"/>
      <c r="AE317" s="64"/>
      <c r="AF317" s="64"/>
      <c r="AG317" s="64"/>
    </row>
    <row r="318" spans="1:33" ht="12.75" customHeight="1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4"/>
      <c r="AE318" s="64"/>
      <c r="AF318" s="64"/>
      <c r="AG318" s="64"/>
    </row>
    <row r="319" spans="1:33" ht="12.75" customHeight="1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4"/>
      <c r="AE319" s="64"/>
      <c r="AF319" s="64"/>
      <c r="AG319" s="64"/>
    </row>
    <row r="320" spans="1:33" ht="12.75" customHeight="1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4"/>
      <c r="AB320" s="64"/>
      <c r="AC320" s="64"/>
      <c r="AD320" s="64"/>
      <c r="AE320" s="64"/>
      <c r="AF320" s="64"/>
      <c r="AG320" s="64"/>
    </row>
    <row r="321" spans="1:33" ht="12.75" customHeight="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4"/>
      <c r="AB321" s="64"/>
      <c r="AC321" s="64"/>
      <c r="AD321" s="64"/>
      <c r="AE321" s="64"/>
      <c r="AF321" s="64"/>
      <c r="AG321" s="64"/>
    </row>
    <row r="322" spans="1:33" ht="12.75" customHeight="1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4"/>
      <c r="AB322" s="64"/>
      <c r="AC322" s="64"/>
      <c r="AD322" s="64"/>
      <c r="AE322" s="64"/>
      <c r="AF322" s="64"/>
      <c r="AG322" s="64"/>
    </row>
    <row r="323" spans="1:33" ht="12.75" customHeight="1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4"/>
      <c r="AB323" s="64"/>
      <c r="AC323" s="64"/>
      <c r="AD323" s="64"/>
      <c r="AE323" s="64"/>
      <c r="AF323" s="64"/>
      <c r="AG323" s="64"/>
    </row>
    <row r="324" spans="1:33" ht="12.75" customHeight="1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4"/>
      <c r="AE324" s="64"/>
      <c r="AF324" s="64"/>
      <c r="AG324" s="64"/>
    </row>
    <row r="325" spans="1:33" ht="12.75" customHeight="1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4"/>
      <c r="AE325" s="64"/>
      <c r="AF325" s="64"/>
      <c r="AG325" s="64"/>
    </row>
    <row r="326" spans="1:33" ht="12.75" customHeight="1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4"/>
      <c r="AB326" s="64"/>
      <c r="AC326" s="64"/>
      <c r="AD326" s="64"/>
      <c r="AE326" s="64"/>
      <c r="AF326" s="64"/>
      <c r="AG326" s="64"/>
    </row>
    <row r="327" spans="1:33" ht="12.75" customHeight="1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4"/>
      <c r="AB327" s="64"/>
      <c r="AC327" s="64"/>
      <c r="AD327" s="64"/>
      <c r="AE327" s="64"/>
      <c r="AF327" s="64"/>
      <c r="AG327" s="64"/>
    </row>
    <row r="328" spans="1:33" ht="12.75" customHeight="1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4"/>
      <c r="AB328" s="64"/>
      <c r="AC328" s="64"/>
      <c r="AD328" s="64"/>
      <c r="AE328" s="64"/>
      <c r="AF328" s="64"/>
      <c r="AG328" s="64"/>
    </row>
    <row r="329" spans="1:33" ht="12.75" customHeight="1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4"/>
      <c r="AB329" s="64"/>
      <c r="AC329" s="64"/>
      <c r="AD329" s="64"/>
      <c r="AE329" s="64"/>
      <c r="AF329" s="64"/>
      <c r="AG329" s="64"/>
    </row>
    <row r="330" spans="1:33" ht="12.75" customHeight="1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4"/>
      <c r="AB330" s="64"/>
      <c r="AC330" s="64"/>
      <c r="AD330" s="64"/>
      <c r="AE330" s="64"/>
      <c r="AF330" s="64"/>
      <c r="AG330" s="64"/>
    </row>
    <row r="331" spans="1:33" ht="12.75" customHeight="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4"/>
      <c r="AB331" s="64"/>
      <c r="AC331" s="64"/>
      <c r="AD331" s="64"/>
      <c r="AE331" s="64"/>
      <c r="AF331" s="64"/>
      <c r="AG331" s="64"/>
    </row>
    <row r="332" spans="1:33" ht="12.75" customHeight="1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4"/>
      <c r="AB332" s="64"/>
      <c r="AC332" s="64"/>
      <c r="AD332" s="64"/>
      <c r="AE332" s="64"/>
      <c r="AF332" s="64"/>
      <c r="AG332" s="64"/>
    </row>
    <row r="333" spans="1:33" ht="12.75" customHeight="1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4"/>
      <c r="AE333" s="64"/>
      <c r="AF333" s="64"/>
      <c r="AG333" s="64"/>
    </row>
    <row r="334" spans="1:33" ht="12.75" customHeight="1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4"/>
      <c r="AB334" s="64"/>
      <c r="AC334" s="64"/>
      <c r="AD334" s="64"/>
      <c r="AE334" s="64"/>
      <c r="AF334" s="64"/>
      <c r="AG334" s="64"/>
    </row>
    <row r="335" spans="1:33" ht="12.75" customHeight="1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4"/>
      <c r="AE335" s="64"/>
      <c r="AF335" s="64"/>
      <c r="AG335" s="64"/>
    </row>
    <row r="336" spans="1:33" ht="12.75" customHeight="1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4"/>
      <c r="AE336" s="64"/>
      <c r="AF336" s="64"/>
      <c r="AG336" s="64"/>
    </row>
    <row r="337" spans="1:33" ht="12.75" customHeight="1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4"/>
      <c r="AE337" s="64"/>
      <c r="AF337" s="64"/>
      <c r="AG337" s="64"/>
    </row>
    <row r="338" spans="1:33" ht="12.75" customHeight="1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4"/>
      <c r="AE338" s="64"/>
      <c r="AF338" s="64"/>
      <c r="AG338" s="64"/>
    </row>
    <row r="339" spans="1:33" ht="12.75" customHeight="1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4"/>
      <c r="AB339" s="64"/>
      <c r="AC339" s="64"/>
      <c r="AD339" s="64"/>
      <c r="AE339" s="64"/>
      <c r="AF339" s="64"/>
      <c r="AG339" s="64"/>
    </row>
    <row r="340" spans="1:33" ht="12.75" customHeight="1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4"/>
      <c r="AB340" s="64"/>
      <c r="AC340" s="64"/>
      <c r="AD340" s="64"/>
      <c r="AE340" s="64"/>
      <c r="AF340" s="64"/>
      <c r="AG340" s="64"/>
    </row>
    <row r="341" spans="1:33" ht="12.75" customHeight="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4"/>
      <c r="AB341" s="64"/>
      <c r="AC341" s="64"/>
      <c r="AD341" s="64"/>
      <c r="AE341" s="64"/>
      <c r="AF341" s="64"/>
      <c r="AG341" s="64"/>
    </row>
    <row r="342" spans="1:33" ht="12.75" customHeight="1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4"/>
      <c r="AB342" s="64"/>
      <c r="AC342" s="64"/>
      <c r="AD342" s="64"/>
      <c r="AE342" s="64"/>
      <c r="AF342" s="64"/>
      <c r="AG342" s="64"/>
    </row>
    <row r="343" spans="1:33" ht="12.75" customHeight="1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4"/>
      <c r="AB343" s="64"/>
      <c r="AC343" s="64"/>
      <c r="AD343" s="64"/>
      <c r="AE343" s="64"/>
      <c r="AF343" s="64"/>
      <c r="AG343" s="64"/>
    </row>
    <row r="344" spans="1:33" ht="12.75" customHeight="1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4"/>
      <c r="AB344" s="64"/>
      <c r="AC344" s="64"/>
      <c r="AD344" s="64"/>
      <c r="AE344" s="64"/>
      <c r="AF344" s="64"/>
      <c r="AG344" s="64"/>
    </row>
    <row r="345" spans="1:33" ht="12.75" customHeight="1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4"/>
      <c r="AB345" s="64"/>
      <c r="AC345" s="64"/>
      <c r="AD345" s="64"/>
      <c r="AE345" s="64"/>
      <c r="AF345" s="64"/>
      <c r="AG345" s="64"/>
    </row>
    <row r="346" spans="1:33" ht="12.75" customHeight="1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4"/>
      <c r="AB346" s="64"/>
      <c r="AC346" s="64"/>
      <c r="AD346" s="64"/>
      <c r="AE346" s="64"/>
      <c r="AF346" s="64"/>
      <c r="AG346" s="64"/>
    </row>
    <row r="347" spans="1:33" ht="12.75" customHeight="1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4"/>
      <c r="AB347" s="64"/>
      <c r="AC347" s="64"/>
      <c r="AD347" s="64"/>
      <c r="AE347" s="64"/>
      <c r="AF347" s="64"/>
      <c r="AG347" s="64"/>
    </row>
    <row r="348" spans="1:33" ht="12.75" customHeight="1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4"/>
      <c r="AB348" s="64"/>
      <c r="AC348" s="64"/>
      <c r="AD348" s="64"/>
      <c r="AE348" s="64"/>
      <c r="AF348" s="64"/>
      <c r="AG348" s="64"/>
    </row>
    <row r="349" spans="1:33" ht="12.75" customHeight="1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4"/>
      <c r="AB349" s="64"/>
      <c r="AC349" s="64"/>
      <c r="AD349" s="64"/>
      <c r="AE349" s="64"/>
      <c r="AF349" s="64"/>
      <c r="AG349" s="64"/>
    </row>
    <row r="350" spans="1:33" ht="12.75" customHeight="1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4"/>
      <c r="AB350" s="64"/>
      <c r="AC350" s="64"/>
      <c r="AD350" s="64"/>
      <c r="AE350" s="64"/>
      <c r="AF350" s="64"/>
      <c r="AG350" s="64"/>
    </row>
    <row r="351" spans="1:33" ht="12.75" customHeight="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4"/>
      <c r="AB351" s="64"/>
      <c r="AC351" s="64"/>
      <c r="AD351" s="64"/>
      <c r="AE351" s="64"/>
      <c r="AF351" s="64"/>
      <c r="AG351" s="64"/>
    </row>
    <row r="352" spans="1:33" ht="12.75" customHeight="1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4"/>
      <c r="AB352" s="64"/>
      <c r="AC352" s="64"/>
      <c r="AD352" s="64"/>
      <c r="AE352" s="64"/>
      <c r="AF352" s="64"/>
      <c r="AG352" s="64"/>
    </row>
    <row r="353" spans="1:33" ht="12.75" customHeight="1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4"/>
      <c r="AB353" s="64"/>
      <c r="AC353" s="64"/>
      <c r="AD353" s="64"/>
      <c r="AE353" s="64"/>
      <c r="AF353" s="64"/>
      <c r="AG353" s="64"/>
    </row>
    <row r="354" spans="1:33" ht="12.75" customHeight="1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4"/>
      <c r="AB354" s="64"/>
      <c r="AC354" s="64"/>
      <c r="AD354" s="64"/>
      <c r="AE354" s="64"/>
      <c r="AF354" s="64"/>
      <c r="AG354" s="64"/>
    </row>
    <row r="355" spans="1:33" ht="12.75" customHeight="1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4"/>
      <c r="AE355" s="64"/>
      <c r="AF355" s="64"/>
      <c r="AG355" s="64"/>
    </row>
    <row r="356" spans="1:33" ht="12.75" customHeight="1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4"/>
      <c r="AB356" s="64"/>
      <c r="AC356" s="64"/>
      <c r="AD356" s="64"/>
      <c r="AE356" s="64"/>
      <c r="AF356" s="64"/>
      <c r="AG356" s="64"/>
    </row>
    <row r="357" spans="1:33" ht="12.75" customHeight="1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4"/>
      <c r="AE357" s="64"/>
      <c r="AF357" s="64"/>
      <c r="AG357" s="64"/>
    </row>
    <row r="358" spans="1:33" ht="12.75" customHeight="1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4"/>
      <c r="AE358" s="64"/>
      <c r="AF358" s="64"/>
      <c r="AG358" s="64"/>
    </row>
    <row r="359" spans="1:33" ht="12.75" customHeight="1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4"/>
      <c r="AE359" s="64"/>
      <c r="AF359" s="64"/>
      <c r="AG359" s="64"/>
    </row>
    <row r="360" spans="1:33" ht="12.75" customHeight="1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4"/>
      <c r="AE360" s="64"/>
      <c r="AF360" s="64"/>
      <c r="AG360" s="64"/>
    </row>
    <row r="361" spans="1:33" ht="12.75" customHeight="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4"/>
      <c r="AE361" s="64"/>
      <c r="AF361" s="64"/>
      <c r="AG361" s="64"/>
    </row>
    <row r="362" spans="1:33" ht="12.75" customHeight="1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4"/>
      <c r="AE362" s="64"/>
      <c r="AF362" s="64"/>
      <c r="AG362" s="64"/>
    </row>
    <row r="363" spans="1:33" ht="12.75" customHeight="1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4"/>
      <c r="AE363" s="64"/>
      <c r="AF363" s="64"/>
      <c r="AG363" s="64"/>
    </row>
    <row r="364" spans="1:33" ht="12.75" customHeight="1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4"/>
      <c r="AE364" s="64"/>
      <c r="AF364" s="64"/>
      <c r="AG364" s="64"/>
    </row>
    <row r="365" spans="1:33" ht="12.75" customHeight="1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4"/>
      <c r="AE365" s="64"/>
      <c r="AF365" s="64"/>
      <c r="AG365" s="64"/>
    </row>
    <row r="366" spans="1:33" ht="12.75" customHeight="1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4"/>
      <c r="AE366" s="64"/>
      <c r="AF366" s="64"/>
      <c r="AG366" s="64"/>
    </row>
    <row r="367" spans="1:33" ht="12.75" customHeight="1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4"/>
      <c r="AE367" s="64"/>
      <c r="AF367" s="64"/>
      <c r="AG367" s="64"/>
    </row>
    <row r="368" spans="1:33" ht="12.75" customHeight="1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4"/>
      <c r="AE368" s="64"/>
      <c r="AF368" s="64"/>
      <c r="AG368" s="64"/>
    </row>
    <row r="369" spans="1:33" ht="12.75" customHeight="1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4"/>
      <c r="AE369" s="64"/>
      <c r="AF369" s="64"/>
      <c r="AG369" s="64"/>
    </row>
    <row r="370" spans="1:33" ht="12.75" customHeight="1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4"/>
      <c r="AE370" s="64"/>
      <c r="AF370" s="64"/>
      <c r="AG370" s="64"/>
    </row>
    <row r="371" spans="1:33" ht="12.75" customHeight="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4"/>
      <c r="AB371" s="64"/>
      <c r="AC371" s="64"/>
      <c r="AD371" s="64"/>
      <c r="AE371" s="64"/>
      <c r="AF371" s="64"/>
      <c r="AG371" s="64"/>
    </row>
    <row r="372" spans="1:33" ht="12.75" customHeight="1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4"/>
      <c r="AB372" s="64"/>
      <c r="AC372" s="64"/>
      <c r="AD372" s="64"/>
      <c r="AE372" s="64"/>
      <c r="AF372" s="64"/>
      <c r="AG372" s="64"/>
    </row>
    <row r="373" spans="1:33" ht="12.75" customHeight="1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4"/>
      <c r="AE373" s="64"/>
      <c r="AF373" s="64"/>
      <c r="AG373" s="64"/>
    </row>
    <row r="374" spans="1:33" ht="12.75" customHeight="1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4"/>
      <c r="AE374" s="64"/>
      <c r="AF374" s="64"/>
      <c r="AG374" s="64"/>
    </row>
    <row r="375" spans="1:33" ht="12.75" customHeight="1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4"/>
      <c r="AE375" s="64"/>
      <c r="AF375" s="64"/>
      <c r="AG375" s="64"/>
    </row>
    <row r="376" spans="1:33" ht="12.75" customHeight="1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4"/>
      <c r="AE376" s="64"/>
      <c r="AF376" s="64"/>
      <c r="AG376" s="64"/>
    </row>
    <row r="377" spans="1:33" ht="12.75" customHeight="1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4"/>
      <c r="AE377" s="64"/>
      <c r="AF377" s="64"/>
      <c r="AG377" s="64"/>
    </row>
    <row r="378" spans="1:33" ht="12.75" customHeight="1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4"/>
      <c r="AE378" s="64"/>
      <c r="AF378" s="64"/>
      <c r="AG378" s="64"/>
    </row>
    <row r="379" spans="1:33" ht="12.75" customHeight="1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4"/>
      <c r="AE379" s="64"/>
      <c r="AF379" s="64"/>
      <c r="AG379" s="64"/>
    </row>
    <row r="380" spans="1:33" ht="12.75" customHeight="1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4"/>
      <c r="AE380" s="64"/>
      <c r="AF380" s="64"/>
      <c r="AG380" s="64"/>
    </row>
    <row r="381" spans="1:33" ht="12.75" customHeight="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4"/>
      <c r="AE381" s="64"/>
      <c r="AF381" s="64"/>
      <c r="AG381" s="64"/>
    </row>
    <row r="382" spans="1:33" ht="12.75" customHeight="1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4"/>
      <c r="AE382" s="64"/>
      <c r="AF382" s="64"/>
      <c r="AG382" s="64"/>
    </row>
    <row r="383" spans="1:33" ht="12.75" customHeight="1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4"/>
      <c r="AE383" s="64"/>
      <c r="AF383" s="64"/>
      <c r="AG383" s="64"/>
    </row>
    <row r="384" spans="1:33" ht="12.75" customHeight="1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4"/>
      <c r="AE384" s="64"/>
      <c r="AF384" s="64"/>
      <c r="AG384" s="64"/>
    </row>
    <row r="385" spans="1:33" ht="12.75" customHeight="1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4"/>
      <c r="AE385" s="64"/>
      <c r="AF385" s="64"/>
      <c r="AG385" s="64"/>
    </row>
    <row r="386" spans="1:33" ht="12.75" customHeight="1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4"/>
      <c r="AE386" s="64"/>
      <c r="AF386" s="64"/>
      <c r="AG386" s="64"/>
    </row>
    <row r="387" spans="1:33" ht="12.75" customHeight="1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4"/>
      <c r="AE387" s="64"/>
      <c r="AF387" s="64"/>
      <c r="AG387" s="64"/>
    </row>
    <row r="388" spans="1:33" ht="12.75" customHeight="1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4"/>
      <c r="AB388" s="64"/>
      <c r="AC388" s="64"/>
      <c r="AD388" s="64"/>
      <c r="AE388" s="64"/>
      <c r="AF388" s="64"/>
      <c r="AG388" s="64"/>
    </row>
    <row r="389" spans="1:33" ht="12.75" customHeight="1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4"/>
      <c r="AB389" s="64"/>
      <c r="AC389" s="64"/>
      <c r="AD389" s="64"/>
      <c r="AE389" s="64"/>
      <c r="AF389" s="64"/>
      <c r="AG389" s="64"/>
    </row>
    <row r="390" spans="1:33" ht="12.75" customHeight="1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4"/>
      <c r="AE390" s="64"/>
      <c r="AF390" s="64"/>
      <c r="AG390" s="64"/>
    </row>
    <row r="391" spans="1:33" ht="12.75" customHeight="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4"/>
      <c r="AB391" s="64"/>
      <c r="AC391" s="64"/>
      <c r="AD391" s="64"/>
      <c r="AE391" s="64"/>
      <c r="AF391" s="64"/>
      <c r="AG391" s="64"/>
    </row>
    <row r="392" spans="1:33" ht="12.75" customHeight="1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4"/>
      <c r="AE392" s="64"/>
      <c r="AF392" s="64"/>
      <c r="AG392" s="64"/>
    </row>
    <row r="393" spans="1:33" ht="12.75" customHeight="1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4"/>
      <c r="AE393" s="64"/>
      <c r="AF393" s="64"/>
      <c r="AG393" s="64"/>
    </row>
    <row r="394" spans="1:33" ht="12.75" customHeight="1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4"/>
      <c r="AE394" s="64"/>
      <c r="AF394" s="64"/>
      <c r="AG394" s="64"/>
    </row>
    <row r="395" spans="1:33" ht="12.75" customHeight="1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4"/>
      <c r="AE395" s="64"/>
      <c r="AF395" s="64"/>
      <c r="AG395" s="64"/>
    </row>
    <row r="396" spans="1:33" ht="12.75" customHeight="1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4"/>
      <c r="AE396" s="64"/>
      <c r="AF396" s="64"/>
      <c r="AG396" s="64"/>
    </row>
    <row r="397" spans="1:33" ht="12.75" customHeight="1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4"/>
      <c r="AE397" s="64"/>
      <c r="AF397" s="64"/>
      <c r="AG397" s="64"/>
    </row>
    <row r="398" spans="1:33" ht="12.75" customHeight="1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4"/>
      <c r="AE398" s="64"/>
      <c r="AF398" s="64"/>
      <c r="AG398" s="64"/>
    </row>
    <row r="399" spans="1:33" ht="12.75" customHeight="1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4"/>
      <c r="AE399" s="64"/>
      <c r="AF399" s="64"/>
      <c r="AG399" s="64"/>
    </row>
    <row r="400" spans="1:33" ht="12.75" customHeight="1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4"/>
      <c r="AE400" s="64"/>
      <c r="AF400" s="64"/>
      <c r="AG400" s="64"/>
    </row>
    <row r="401" spans="1:33" ht="12.75" customHeight="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4"/>
      <c r="AE401" s="64"/>
      <c r="AF401" s="64"/>
      <c r="AG401" s="64"/>
    </row>
    <row r="402" spans="1:33" ht="12.75" customHeight="1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4"/>
      <c r="AE402" s="64"/>
      <c r="AF402" s="64"/>
      <c r="AG402" s="64"/>
    </row>
    <row r="403" spans="1:33" ht="12.75" customHeight="1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4"/>
      <c r="AB403" s="64"/>
      <c r="AC403" s="64"/>
      <c r="AD403" s="64"/>
      <c r="AE403" s="64"/>
      <c r="AF403" s="64"/>
      <c r="AG403" s="64"/>
    </row>
    <row r="404" spans="1:33" ht="12.75" customHeight="1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4"/>
      <c r="AE404" s="64"/>
      <c r="AF404" s="64"/>
      <c r="AG404" s="64"/>
    </row>
    <row r="405" spans="1:33" ht="12.75" customHeight="1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4"/>
      <c r="AE405" s="64"/>
      <c r="AF405" s="64"/>
      <c r="AG405" s="64"/>
    </row>
    <row r="406" spans="1:33" ht="12.75" customHeight="1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4"/>
      <c r="AE406" s="64"/>
      <c r="AF406" s="64"/>
      <c r="AG406" s="64"/>
    </row>
    <row r="407" spans="1:33" ht="12.75" customHeight="1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4"/>
      <c r="AE407" s="64"/>
      <c r="AF407" s="64"/>
      <c r="AG407" s="64"/>
    </row>
    <row r="408" spans="1:33" ht="12.75" customHeight="1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4"/>
      <c r="AE408" s="64"/>
      <c r="AF408" s="64"/>
      <c r="AG408" s="64"/>
    </row>
    <row r="409" spans="1:33" ht="12.75" customHeight="1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4"/>
      <c r="AE409" s="64"/>
      <c r="AF409" s="64"/>
      <c r="AG409" s="64"/>
    </row>
    <row r="410" spans="1:33" ht="12.75" customHeight="1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4"/>
      <c r="AE410" s="64"/>
      <c r="AF410" s="64"/>
      <c r="AG410" s="64"/>
    </row>
    <row r="411" spans="1:33" ht="12.75" customHeight="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4"/>
      <c r="AE411" s="64"/>
      <c r="AF411" s="64"/>
      <c r="AG411" s="64"/>
    </row>
    <row r="412" spans="1:33" ht="12.75" customHeight="1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4"/>
      <c r="AE412" s="64"/>
      <c r="AF412" s="64"/>
      <c r="AG412" s="64"/>
    </row>
    <row r="413" spans="1:33" ht="12.75" customHeight="1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4"/>
      <c r="AE413" s="64"/>
      <c r="AF413" s="64"/>
      <c r="AG413" s="64"/>
    </row>
    <row r="414" spans="1:33" ht="12.75" customHeight="1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4"/>
      <c r="AE414" s="64"/>
      <c r="AF414" s="64"/>
      <c r="AG414" s="64"/>
    </row>
    <row r="415" spans="1:33" ht="12.75" customHeight="1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4"/>
      <c r="AE415" s="64"/>
      <c r="AF415" s="64"/>
      <c r="AG415" s="64"/>
    </row>
    <row r="416" spans="1:33" ht="12.75" customHeight="1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4"/>
      <c r="AE416" s="64"/>
      <c r="AF416" s="64"/>
      <c r="AG416" s="64"/>
    </row>
    <row r="417" spans="1:33" ht="12.75" customHeight="1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4"/>
      <c r="AE417" s="64"/>
      <c r="AF417" s="64"/>
      <c r="AG417" s="64"/>
    </row>
    <row r="418" spans="1:33" ht="12.75" customHeight="1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4"/>
      <c r="AE418" s="64"/>
      <c r="AF418" s="64"/>
      <c r="AG418" s="64"/>
    </row>
    <row r="419" spans="1:33" ht="12.75" customHeight="1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4"/>
      <c r="AE419" s="64"/>
      <c r="AF419" s="64"/>
      <c r="AG419" s="64"/>
    </row>
    <row r="420" spans="1:33" ht="12.75" customHeight="1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4"/>
      <c r="AE420" s="64"/>
      <c r="AF420" s="64"/>
      <c r="AG420" s="64"/>
    </row>
    <row r="421" spans="1:33" ht="12.75" customHeight="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4"/>
      <c r="AE421" s="64"/>
      <c r="AF421" s="64"/>
      <c r="AG421" s="64"/>
    </row>
    <row r="422" spans="1:33" ht="12.75" customHeight="1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4"/>
      <c r="AE422" s="64"/>
      <c r="AF422" s="64"/>
      <c r="AG422" s="64"/>
    </row>
    <row r="423" spans="1:33" ht="12.75" customHeight="1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4"/>
      <c r="AE423" s="64"/>
      <c r="AF423" s="64"/>
      <c r="AG423" s="64"/>
    </row>
    <row r="424" spans="1:33" ht="12.75" customHeight="1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4"/>
      <c r="AB424" s="64"/>
      <c r="AC424" s="64"/>
      <c r="AD424" s="64"/>
      <c r="AE424" s="64"/>
      <c r="AF424" s="64"/>
      <c r="AG424" s="64"/>
    </row>
    <row r="425" spans="1:33" ht="12.75" customHeight="1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4"/>
      <c r="AB425" s="64"/>
      <c r="AC425" s="64"/>
      <c r="AD425" s="64"/>
      <c r="AE425" s="64"/>
      <c r="AF425" s="64"/>
      <c r="AG425" s="64"/>
    </row>
    <row r="426" spans="1:33" ht="12.75" customHeight="1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4"/>
      <c r="AE426" s="64"/>
      <c r="AF426" s="64"/>
      <c r="AG426" s="64"/>
    </row>
    <row r="427" spans="1:33" ht="12.75" customHeight="1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4"/>
      <c r="AB427" s="64"/>
      <c r="AC427" s="64"/>
      <c r="AD427" s="64"/>
      <c r="AE427" s="64"/>
      <c r="AF427" s="64"/>
      <c r="AG427" s="64"/>
    </row>
    <row r="428" spans="1:33" ht="12.75" customHeight="1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4"/>
      <c r="AE428" s="64"/>
      <c r="AF428" s="64"/>
      <c r="AG428" s="64"/>
    </row>
    <row r="429" spans="1:33" ht="12.75" customHeight="1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4"/>
      <c r="AE429" s="64"/>
      <c r="AF429" s="64"/>
      <c r="AG429" s="64"/>
    </row>
    <row r="430" spans="1:33" ht="12.75" customHeight="1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4"/>
      <c r="AE430" s="64"/>
      <c r="AF430" s="64"/>
      <c r="AG430" s="64"/>
    </row>
    <row r="431" spans="1:33" ht="12.75" customHeight="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4"/>
      <c r="AE431" s="64"/>
      <c r="AF431" s="64"/>
      <c r="AG431" s="64"/>
    </row>
    <row r="432" spans="1:33" ht="12.75" customHeight="1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4"/>
      <c r="AE432" s="64"/>
      <c r="AF432" s="64"/>
      <c r="AG432" s="64"/>
    </row>
    <row r="433" spans="1:33" ht="12.75" customHeight="1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4"/>
      <c r="AE433" s="64"/>
      <c r="AF433" s="64"/>
      <c r="AG433" s="64"/>
    </row>
    <row r="434" spans="1:33" ht="12.75" customHeight="1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4"/>
      <c r="AE434" s="64"/>
      <c r="AF434" s="64"/>
      <c r="AG434" s="64"/>
    </row>
    <row r="435" spans="1:33" ht="12.75" customHeight="1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4"/>
      <c r="AE435" s="64"/>
      <c r="AF435" s="64"/>
      <c r="AG435" s="64"/>
    </row>
    <row r="436" spans="1:33" ht="12.75" customHeight="1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4"/>
      <c r="AE436" s="64"/>
      <c r="AF436" s="64"/>
      <c r="AG436" s="64"/>
    </row>
    <row r="437" spans="1:33" ht="12.75" customHeight="1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4"/>
      <c r="AE437" s="64"/>
      <c r="AF437" s="64"/>
      <c r="AG437" s="64"/>
    </row>
    <row r="438" spans="1:33" ht="12.75" customHeight="1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4"/>
      <c r="AE438" s="64"/>
      <c r="AF438" s="64"/>
      <c r="AG438" s="64"/>
    </row>
    <row r="439" spans="1:33" ht="12.75" customHeight="1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4"/>
      <c r="AE439" s="64"/>
      <c r="AF439" s="64"/>
      <c r="AG439" s="64"/>
    </row>
    <row r="440" spans="1:33" ht="12.75" customHeight="1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4"/>
      <c r="AE440" s="64"/>
      <c r="AF440" s="64"/>
      <c r="AG440" s="64"/>
    </row>
    <row r="441" spans="1:33" ht="12.75" customHeight="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4"/>
      <c r="AE441" s="64"/>
      <c r="AF441" s="64"/>
      <c r="AG441" s="64"/>
    </row>
    <row r="442" spans="1:33" ht="12.75" customHeight="1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4"/>
      <c r="AE442" s="64"/>
      <c r="AF442" s="64"/>
      <c r="AG442" s="64"/>
    </row>
    <row r="443" spans="1:33" ht="12.75" customHeight="1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4"/>
      <c r="AE443" s="64"/>
      <c r="AF443" s="64"/>
      <c r="AG443" s="64"/>
    </row>
    <row r="444" spans="1:33" ht="12.75" customHeight="1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4"/>
      <c r="AE444" s="64"/>
      <c r="AF444" s="64"/>
      <c r="AG444" s="64"/>
    </row>
    <row r="445" spans="1:33" ht="12.75" customHeight="1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4"/>
      <c r="AE445" s="64"/>
      <c r="AF445" s="64"/>
      <c r="AG445" s="64"/>
    </row>
    <row r="446" spans="1:33" ht="12.75" customHeight="1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4"/>
      <c r="AE446" s="64"/>
      <c r="AF446" s="64"/>
      <c r="AG446" s="64"/>
    </row>
    <row r="447" spans="1:33" ht="12.75" customHeight="1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4"/>
      <c r="AE447" s="64"/>
      <c r="AF447" s="64"/>
      <c r="AG447" s="64"/>
    </row>
    <row r="448" spans="1:33" ht="12.75" customHeight="1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4"/>
      <c r="AE448" s="64"/>
      <c r="AF448" s="64"/>
      <c r="AG448" s="64"/>
    </row>
    <row r="449" spans="1:33" ht="12.75" customHeight="1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4"/>
      <c r="AE449" s="64"/>
      <c r="AF449" s="64"/>
      <c r="AG449" s="64"/>
    </row>
    <row r="450" spans="1:33" ht="12.75" customHeight="1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4"/>
      <c r="AE450" s="64"/>
      <c r="AF450" s="64"/>
      <c r="AG450" s="64"/>
    </row>
    <row r="451" spans="1:33" ht="12.75" customHeight="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4"/>
      <c r="AE451" s="64"/>
      <c r="AF451" s="64"/>
      <c r="AG451" s="64"/>
    </row>
    <row r="452" spans="1:33" ht="12.75" customHeight="1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4"/>
      <c r="AE452" s="64"/>
      <c r="AF452" s="64"/>
      <c r="AG452" s="64"/>
    </row>
    <row r="453" spans="1:33" ht="12.75" customHeight="1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4"/>
      <c r="AE453" s="64"/>
      <c r="AF453" s="64"/>
      <c r="AG453" s="64"/>
    </row>
    <row r="454" spans="1:33" ht="12.75" customHeight="1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4"/>
      <c r="AB454" s="64"/>
      <c r="AC454" s="64"/>
      <c r="AD454" s="64"/>
      <c r="AE454" s="64"/>
      <c r="AF454" s="64"/>
      <c r="AG454" s="64"/>
    </row>
    <row r="455" spans="1:33" ht="12.75" customHeight="1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4"/>
      <c r="AB455" s="64"/>
      <c r="AC455" s="64"/>
      <c r="AD455" s="64"/>
      <c r="AE455" s="64"/>
      <c r="AF455" s="64"/>
      <c r="AG455" s="64"/>
    </row>
    <row r="456" spans="1:33" ht="12.75" customHeight="1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4"/>
      <c r="AE456" s="64"/>
      <c r="AF456" s="64"/>
      <c r="AG456" s="64"/>
    </row>
    <row r="457" spans="1:33" ht="12.75" customHeight="1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4"/>
      <c r="AB457" s="64"/>
      <c r="AC457" s="64"/>
      <c r="AD457" s="64"/>
      <c r="AE457" s="64"/>
      <c r="AF457" s="64"/>
      <c r="AG457" s="64"/>
    </row>
    <row r="458" spans="1:33" ht="12.75" customHeight="1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4"/>
      <c r="AE458" s="64"/>
      <c r="AF458" s="64"/>
      <c r="AG458" s="64"/>
    </row>
    <row r="459" spans="1:33" ht="12.75" customHeight="1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4"/>
      <c r="AB459" s="64"/>
      <c r="AC459" s="64"/>
      <c r="AD459" s="64"/>
      <c r="AE459" s="64"/>
      <c r="AF459" s="64"/>
      <c r="AG459" s="64"/>
    </row>
    <row r="460" spans="1:33" ht="12.75" customHeight="1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4"/>
      <c r="AE460" s="64"/>
      <c r="AF460" s="64"/>
      <c r="AG460" s="64"/>
    </row>
    <row r="461" spans="1:33" ht="12.75" customHeight="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4"/>
      <c r="AE461" s="64"/>
      <c r="AF461" s="64"/>
      <c r="AG461" s="64"/>
    </row>
    <row r="462" spans="1:33" ht="12.75" customHeight="1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4"/>
      <c r="AB462" s="64"/>
      <c r="AC462" s="64"/>
      <c r="AD462" s="64"/>
      <c r="AE462" s="64"/>
      <c r="AF462" s="64"/>
      <c r="AG462" s="64"/>
    </row>
    <row r="463" spans="1:33" ht="12.75" customHeight="1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4"/>
      <c r="AE463" s="64"/>
      <c r="AF463" s="64"/>
      <c r="AG463" s="64"/>
    </row>
    <row r="464" spans="1:33" ht="12.75" customHeight="1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4"/>
      <c r="AB464" s="64"/>
      <c r="AC464" s="64"/>
      <c r="AD464" s="64"/>
      <c r="AE464" s="64"/>
      <c r="AF464" s="64"/>
      <c r="AG464" s="64"/>
    </row>
    <row r="465" spans="1:33" ht="12.75" customHeight="1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4"/>
      <c r="AE465" s="64"/>
      <c r="AF465" s="64"/>
      <c r="AG465" s="64"/>
    </row>
    <row r="466" spans="1:33" ht="12.75" customHeight="1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4"/>
      <c r="AE466" s="64"/>
      <c r="AF466" s="64"/>
      <c r="AG466" s="64"/>
    </row>
    <row r="467" spans="1:33" ht="12.75" customHeight="1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4"/>
      <c r="AE467" s="64"/>
      <c r="AF467" s="64"/>
      <c r="AG467" s="64"/>
    </row>
    <row r="468" spans="1:33" ht="12.75" customHeight="1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4"/>
      <c r="AE468" s="64"/>
      <c r="AF468" s="64"/>
      <c r="AG468" s="64"/>
    </row>
    <row r="469" spans="1:33" ht="12.75" customHeight="1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4"/>
      <c r="AE469" s="64"/>
      <c r="AF469" s="64"/>
      <c r="AG469" s="64"/>
    </row>
    <row r="470" spans="1:33" ht="12.75" customHeight="1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4"/>
      <c r="AE470" s="64"/>
      <c r="AF470" s="64"/>
      <c r="AG470" s="64"/>
    </row>
    <row r="471" spans="1:33" ht="12.75" customHeight="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4"/>
      <c r="AE471" s="64"/>
      <c r="AF471" s="64"/>
      <c r="AG471" s="64"/>
    </row>
    <row r="472" spans="1:33" ht="12.75" customHeight="1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4"/>
      <c r="AB472" s="64"/>
      <c r="AC472" s="64"/>
      <c r="AD472" s="64"/>
      <c r="AE472" s="64"/>
      <c r="AF472" s="64"/>
      <c r="AG472" s="64"/>
    </row>
    <row r="473" spans="1:33" ht="12.75" customHeight="1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4"/>
      <c r="AE473" s="64"/>
      <c r="AF473" s="64"/>
      <c r="AG473" s="64"/>
    </row>
    <row r="474" spans="1:33" ht="12.75" customHeight="1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4"/>
      <c r="AB474" s="64"/>
      <c r="AC474" s="64"/>
      <c r="AD474" s="64"/>
      <c r="AE474" s="64"/>
      <c r="AF474" s="64"/>
      <c r="AG474" s="64"/>
    </row>
    <row r="475" spans="1:33" ht="12.75" customHeight="1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4"/>
      <c r="AE475" s="64"/>
      <c r="AF475" s="64"/>
      <c r="AG475" s="64"/>
    </row>
    <row r="476" spans="1:33" ht="12.75" customHeight="1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4"/>
      <c r="AE476" s="64"/>
      <c r="AF476" s="64"/>
      <c r="AG476" s="64"/>
    </row>
    <row r="477" spans="1:33" ht="12.75" customHeight="1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4"/>
      <c r="AE477" s="64"/>
      <c r="AF477" s="64"/>
      <c r="AG477" s="64"/>
    </row>
    <row r="478" spans="1:33" ht="12.75" customHeight="1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4"/>
      <c r="AE478" s="64"/>
      <c r="AF478" s="64"/>
      <c r="AG478" s="64"/>
    </row>
    <row r="479" spans="1:33" ht="12.75" customHeight="1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4"/>
      <c r="AB479" s="64"/>
      <c r="AC479" s="64"/>
      <c r="AD479" s="64"/>
      <c r="AE479" s="64"/>
      <c r="AF479" s="64"/>
      <c r="AG479" s="64"/>
    </row>
    <row r="480" spans="1:33" ht="12.75" customHeight="1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4"/>
      <c r="AE480" s="64"/>
      <c r="AF480" s="64"/>
      <c r="AG480" s="64"/>
    </row>
    <row r="481" spans="1:33" ht="12.75" customHeight="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4"/>
      <c r="AE481" s="64"/>
      <c r="AF481" s="64"/>
      <c r="AG481" s="64"/>
    </row>
    <row r="482" spans="1:33" ht="12.75" customHeight="1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4"/>
      <c r="AE482" s="64"/>
      <c r="AF482" s="64"/>
      <c r="AG482" s="64"/>
    </row>
    <row r="483" spans="1:33" ht="12.75" customHeight="1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4"/>
      <c r="AE483" s="64"/>
      <c r="AF483" s="64"/>
      <c r="AG483" s="64"/>
    </row>
    <row r="484" spans="1:33" ht="12.75" customHeight="1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4"/>
      <c r="AB484" s="64"/>
      <c r="AC484" s="64"/>
      <c r="AD484" s="64"/>
      <c r="AE484" s="64"/>
      <c r="AF484" s="64"/>
      <c r="AG484" s="64"/>
    </row>
    <row r="485" spans="1:33" ht="12.75" customHeight="1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4"/>
      <c r="AE485" s="64"/>
      <c r="AF485" s="64"/>
      <c r="AG485" s="64"/>
    </row>
    <row r="486" spans="1:33" ht="12.75" customHeight="1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4"/>
      <c r="AB486" s="64"/>
      <c r="AC486" s="64"/>
      <c r="AD486" s="64"/>
      <c r="AE486" s="64"/>
      <c r="AF486" s="64"/>
      <c r="AG486" s="64"/>
    </row>
    <row r="487" spans="1:33" ht="12.75" customHeight="1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4"/>
      <c r="AE487" s="64"/>
      <c r="AF487" s="64"/>
      <c r="AG487" s="64"/>
    </row>
    <row r="488" spans="1:33" ht="12.75" customHeight="1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4"/>
      <c r="AE488" s="64"/>
      <c r="AF488" s="64"/>
      <c r="AG488" s="64"/>
    </row>
    <row r="489" spans="1:33" ht="12.75" customHeight="1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4"/>
      <c r="AE489" s="64"/>
      <c r="AF489" s="64"/>
      <c r="AG489" s="64"/>
    </row>
    <row r="490" spans="1:33" ht="12.75" customHeight="1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4"/>
      <c r="AE490" s="64"/>
      <c r="AF490" s="64"/>
      <c r="AG490" s="64"/>
    </row>
    <row r="491" spans="1:33" ht="12.75" customHeight="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4"/>
      <c r="AE491" s="64"/>
      <c r="AF491" s="64"/>
      <c r="AG491" s="64"/>
    </row>
    <row r="492" spans="1:33" ht="12.75" customHeight="1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4"/>
      <c r="AE492" s="64"/>
      <c r="AF492" s="64"/>
      <c r="AG492" s="64"/>
    </row>
    <row r="493" spans="1:33" ht="12.75" customHeight="1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4"/>
      <c r="AE493" s="64"/>
      <c r="AF493" s="64"/>
      <c r="AG493" s="64"/>
    </row>
    <row r="494" spans="1:33" ht="12.75" customHeight="1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4"/>
      <c r="AE494" s="64"/>
      <c r="AF494" s="64"/>
      <c r="AG494" s="64"/>
    </row>
    <row r="495" spans="1:33" ht="12.75" customHeight="1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4"/>
      <c r="AE495" s="64"/>
      <c r="AF495" s="64"/>
      <c r="AG495" s="64"/>
    </row>
    <row r="496" spans="1:33" ht="12.75" customHeight="1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4"/>
      <c r="AE496" s="64"/>
      <c r="AF496" s="64"/>
      <c r="AG496" s="64"/>
    </row>
    <row r="497" spans="1:33" ht="12.75" customHeight="1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4"/>
      <c r="AB497" s="64"/>
      <c r="AC497" s="64"/>
      <c r="AD497" s="64"/>
      <c r="AE497" s="64"/>
      <c r="AF497" s="64"/>
      <c r="AG497" s="64"/>
    </row>
    <row r="498" spans="1:33" ht="12.75" customHeight="1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4"/>
      <c r="AE498" s="64"/>
      <c r="AF498" s="64"/>
      <c r="AG498" s="64"/>
    </row>
    <row r="499" spans="1:33" ht="12.75" customHeight="1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4"/>
      <c r="AE499" s="64"/>
      <c r="AF499" s="64"/>
      <c r="AG499" s="64"/>
    </row>
    <row r="500" spans="1:33" ht="12.75" customHeight="1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4"/>
      <c r="AB500" s="64"/>
      <c r="AC500" s="64"/>
      <c r="AD500" s="64"/>
      <c r="AE500" s="64"/>
      <c r="AF500" s="64"/>
      <c r="AG500" s="64"/>
    </row>
    <row r="501" spans="1:33" ht="12.75" customHeight="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4"/>
      <c r="AE501" s="64"/>
      <c r="AF501" s="64"/>
      <c r="AG501" s="64"/>
    </row>
    <row r="502" spans="1:33" ht="12.75" customHeight="1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4"/>
      <c r="AE502" s="64"/>
      <c r="AF502" s="64"/>
      <c r="AG502" s="64"/>
    </row>
    <row r="503" spans="1:33" ht="12.75" customHeight="1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4"/>
      <c r="AE503" s="64"/>
      <c r="AF503" s="64"/>
      <c r="AG503" s="64"/>
    </row>
    <row r="504" spans="1:33" ht="12.75" customHeight="1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4"/>
      <c r="AE504" s="64"/>
      <c r="AF504" s="64"/>
      <c r="AG504" s="64"/>
    </row>
    <row r="505" spans="1:33" ht="12.75" customHeight="1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4"/>
      <c r="AE505" s="64"/>
      <c r="AF505" s="64"/>
      <c r="AG505" s="64"/>
    </row>
    <row r="506" spans="1:33" ht="12.75" customHeight="1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4"/>
      <c r="AE506" s="64"/>
      <c r="AF506" s="64"/>
      <c r="AG506" s="64"/>
    </row>
    <row r="507" spans="1:33" ht="12.75" customHeight="1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4"/>
      <c r="AE507" s="64"/>
      <c r="AF507" s="64"/>
      <c r="AG507" s="64"/>
    </row>
    <row r="508" spans="1:33" ht="12.75" customHeight="1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4"/>
      <c r="AE508" s="64"/>
      <c r="AF508" s="64"/>
      <c r="AG508" s="64"/>
    </row>
    <row r="509" spans="1:33" ht="12.75" customHeight="1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4"/>
      <c r="AE509" s="64"/>
      <c r="AF509" s="64"/>
      <c r="AG509" s="64"/>
    </row>
    <row r="510" spans="1:33" ht="12.75" customHeight="1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4"/>
      <c r="AE510" s="64"/>
      <c r="AF510" s="64"/>
      <c r="AG510" s="64"/>
    </row>
    <row r="511" spans="1:33" ht="12.75" customHeight="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4"/>
      <c r="AE511" s="64"/>
      <c r="AF511" s="64"/>
      <c r="AG511" s="64"/>
    </row>
    <row r="512" spans="1:33" ht="12.75" customHeight="1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4"/>
      <c r="AE512" s="64"/>
      <c r="AF512" s="64"/>
      <c r="AG512" s="64"/>
    </row>
    <row r="513" spans="1:33" ht="12.75" customHeight="1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4"/>
      <c r="AB513" s="64"/>
      <c r="AC513" s="64"/>
      <c r="AD513" s="64"/>
      <c r="AE513" s="64"/>
      <c r="AF513" s="64"/>
      <c r="AG513" s="64"/>
    </row>
    <row r="514" spans="1:33" ht="12.75" customHeight="1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4"/>
      <c r="AE514" s="64"/>
      <c r="AF514" s="64"/>
      <c r="AG514" s="64"/>
    </row>
    <row r="515" spans="1:33" ht="12.75" customHeight="1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4"/>
      <c r="AE515" s="64"/>
      <c r="AF515" s="64"/>
      <c r="AG515" s="64"/>
    </row>
    <row r="516" spans="1:33" ht="12.75" customHeight="1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4"/>
      <c r="AE516" s="64"/>
      <c r="AF516" s="64"/>
      <c r="AG516" s="64"/>
    </row>
    <row r="517" spans="1:33" ht="12.75" customHeight="1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4"/>
      <c r="AE517" s="64"/>
      <c r="AF517" s="64"/>
      <c r="AG517" s="64"/>
    </row>
    <row r="518" spans="1:33" ht="12.75" customHeight="1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4"/>
      <c r="AB518" s="64"/>
      <c r="AC518" s="64"/>
      <c r="AD518" s="64"/>
      <c r="AE518" s="64"/>
      <c r="AF518" s="64"/>
      <c r="AG518" s="64"/>
    </row>
    <row r="519" spans="1:33" ht="12.75" customHeight="1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4"/>
      <c r="AE519" s="64"/>
      <c r="AF519" s="64"/>
      <c r="AG519" s="64"/>
    </row>
    <row r="520" spans="1:33" ht="12.75" customHeight="1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4"/>
      <c r="AB520" s="64"/>
      <c r="AC520" s="64"/>
      <c r="AD520" s="64"/>
      <c r="AE520" s="64"/>
      <c r="AF520" s="64"/>
      <c r="AG520" s="64"/>
    </row>
    <row r="521" spans="1:33" ht="12.75" customHeight="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4"/>
      <c r="AE521" s="64"/>
      <c r="AF521" s="64"/>
      <c r="AG521" s="64"/>
    </row>
    <row r="522" spans="1:33" ht="12.75" customHeight="1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4"/>
      <c r="AE522" s="64"/>
      <c r="AF522" s="64"/>
      <c r="AG522" s="64"/>
    </row>
    <row r="523" spans="1:33" ht="12.75" customHeight="1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4"/>
      <c r="AE523" s="64"/>
      <c r="AF523" s="64"/>
      <c r="AG523" s="64"/>
    </row>
    <row r="524" spans="1:33" ht="12.75" customHeight="1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4"/>
      <c r="AE524" s="64"/>
      <c r="AF524" s="64"/>
      <c r="AG524" s="64"/>
    </row>
    <row r="525" spans="1:33" ht="12.75" customHeight="1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4"/>
      <c r="AE525" s="64"/>
      <c r="AF525" s="64"/>
      <c r="AG525" s="64"/>
    </row>
    <row r="526" spans="1:33" ht="12.75" customHeight="1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4"/>
      <c r="AB526" s="64"/>
      <c r="AC526" s="64"/>
      <c r="AD526" s="64"/>
      <c r="AE526" s="64"/>
      <c r="AF526" s="64"/>
      <c r="AG526" s="64"/>
    </row>
    <row r="527" spans="1:33" ht="12.75" customHeight="1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4"/>
      <c r="AE527" s="64"/>
      <c r="AF527" s="64"/>
      <c r="AG527" s="64"/>
    </row>
    <row r="528" spans="1:33" ht="12.75" customHeight="1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4"/>
      <c r="AB528" s="64"/>
      <c r="AC528" s="64"/>
      <c r="AD528" s="64"/>
      <c r="AE528" s="64"/>
      <c r="AF528" s="64"/>
      <c r="AG528" s="64"/>
    </row>
    <row r="529" spans="1:33" ht="12.75" customHeight="1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4"/>
      <c r="AE529" s="64"/>
      <c r="AF529" s="64"/>
      <c r="AG529" s="64"/>
    </row>
    <row r="530" spans="1:33" ht="12.75" customHeight="1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4"/>
      <c r="AB530" s="64"/>
      <c r="AC530" s="64"/>
      <c r="AD530" s="64"/>
      <c r="AE530" s="64"/>
      <c r="AF530" s="64"/>
      <c r="AG530" s="64"/>
    </row>
    <row r="531" spans="1:33" ht="12.75" customHeight="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4"/>
      <c r="AE531" s="64"/>
      <c r="AF531" s="64"/>
      <c r="AG531" s="64"/>
    </row>
    <row r="532" spans="1:33" ht="12.75" customHeight="1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4"/>
      <c r="AE532" s="64"/>
      <c r="AF532" s="64"/>
      <c r="AG532" s="64"/>
    </row>
    <row r="533" spans="1:33" ht="12.75" customHeight="1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4"/>
      <c r="AE533" s="64"/>
      <c r="AF533" s="64"/>
      <c r="AG533" s="64"/>
    </row>
    <row r="534" spans="1:33" ht="12.75" customHeight="1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4"/>
      <c r="AE534" s="64"/>
      <c r="AF534" s="64"/>
      <c r="AG534" s="64"/>
    </row>
    <row r="535" spans="1:33" ht="12.75" customHeight="1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4"/>
      <c r="AE535" s="64"/>
      <c r="AF535" s="64"/>
      <c r="AG535" s="64"/>
    </row>
    <row r="536" spans="1:33" ht="12.75" customHeight="1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4"/>
      <c r="AE536" s="64"/>
      <c r="AF536" s="64"/>
      <c r="AG536" s="64"/>
    </row>
    <row r="537" spans="1:33" ht="12.75" customHeight="1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4"/>
      <c r="AB537" s="64"/>
      <c r="AC537" s="64"/>
      <c r="AD537" s="64"/>
      <c r="AE537" s="64"/>
      <c r="AF537" s="64"/>
      <c r="AG537" s="64"/>
    </row>
    <row r="538" spans="1:33" ht="12.75" customHeight="1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4"/>
      <c r="AE538" s="64"/>
      <c r="AF538" s="64"/>
      <c r="AG538" s="64"/>
    </row>
    <row r="539" spans="1:33" ht="12.75" customHeight="1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4"/>
      <c r="AB539" s="64"/>
      <c r="AC539" s="64"/>
      <c r="AD539" s="64"/>
      <c r="AE539" s="64"/>
      <c r="AF539" s="64"/>
      <c r="AG539" s="64"/>
    </row>
    <row r="540" spans="1:33" ht="12.75" customHeight="1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4"/>
      <c r="AE540" s="64"/>
      <c r="AF540" s="64"/>
      <c r="AG540" s="64"/>
    </row>
    <row r="541" spans="1:33" ht="12.75" customHeight="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4"/>
      <c r="AE541" s="64"/>
      <c r="AF541" s="64"/>
      <c r="AG541" s="64"/>
    </row>
    <row r="542" spans="1:33" ht="12.75" customHeight="1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4"/>
      <c r="AE542" s="64"/>
      <c r="AF542" s="64"/>
      <c r="AG542" s="64"/>
    </row>
    <row r="543" spans="1:33" ht="12.75" customHeight="1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4"/>
      <c r="AE543" s="64"/>
      <c r="AF543" s="64"/>
      <c r="AG543" s="64"/>
    </row>
    <row r="544" spans="1:33" ht="12.75" customHeight="1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4"/>
      <c r="AE544" s="64"/>
      <c r="AF544" s="64"/>
      <c r="AG544" s="64"/>
    </row>
    <row r="545" spans="1:33" ht="12.75" customHeight="1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4"/>
      <c r="AE545" s="64"/>
      <c r="AF545" s="64"/>
      <c r="AG545" s="64"/>
    </row>
    <row r="546" spans="1:33" ht="12.75" customHeight="1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4"/>
      <c r="AE546" s="64"/>
      <c r="AF546" s="64"/>
      <c r="AG546" s="64"/>
    </row>
    <row r="547" spans="1:33" ht="12.75" customHeight="1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4"/>
      <c r="AB547" s="64"/>
      <c r="AC547" s="64"/>
      <c r="AD547" s="64"/>
      <c r="AE547" s="64"/>
      <c r="AF547" s="64"/>
      <c r="AG547" s="64"/>
    </row>
    <row r="548" spans="1:33" ht="12.75" customHeight="1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4"/>
      <c r="AE548" s="64"/>
      <c r="AF548" s="64"/>
      <c r="AG548" s="64"/>
    </row>
    <row r="549" spans="1:33" ht="12.75" customHeight="1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4"/>
      <c r="AB549" s="64"/>
      <c r="AC549" s="64"/>
      <c r="AD549" s="64"/>
      <c r="AE549" s="64"/>
      <c r="AF549" s="64"/>
      <c r="AG549" s="64"/>
    </row>
    <row r="550" spans="1:33" ht="12.75" customHeight="1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4"/>
      <c r="AE550" s="64"/>
      <c r="AF550" s="64"/>
      <c r="AG550" s="64"/>
    </row>
    <row r="551" spans="1:33" ht="12.75" customHeight="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4"/>
      <c r="AE551" s="64"/>
      <c r="AF551" s="64"/>
      <c r="AG551" s="64"/>
    </row>
    <row r="552" spans="1:33" ht="12.75" customHeight="1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4"/>
      <c r="AE552" s="64"/>
      <c r="AF552" s="64"/>
      <c r="AG552" s="64"/>
    </row>
    <row r="553" spans="1:33" ht="12.75" customHeight="1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4"/>
      <c r="AE553" s="64"/>
      <c r="AF553" s="64"/>
      <c r="AG553" s="64"/>
    </row>
    <row r="554" spans="1:33" ht="12.75" customHeight="1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4"/>
      <c r="AE554" s="64"/>
      <c r="AF554" s="64"/>
      <c r="AG554" s="64"/>
    </row>
    <row r="555" spans="1:33" ht="12.75" customHeight="1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4"/>
      <c r="AE555" s="64"/>
      <c r="AF555" s="64"/>
      <c r="AG555" s="64"/>
    </row>
    <row r="556" spans="1:33" ht="12.75" customHeight="1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4"/>
      <c r="AE556" s="64"/>
      <c r="AF556" s="64"/>
      <c r="AG556" s="64"/>
    </row>
    <row r="557" spans="1:33" ht="12.75" customHeight="1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4"/>
      <c r="AB557" s="64"/>
      <c r="AC557" s="64"/>
      <c r="AD557" s="64"/>
      <c r="AE557" s="64"/>
      <c r="AF557" s="64"/>
      <c r="AG557" s="64"/>
    </row>
    <row r="558" spans="1:33" ht="12.75" customHeight="1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4"/>
      <c r="AE558" s="64"/>
      <c r="AF558" s="64"/>
      <c r="AG558" s="64"/>
    </row>
    <row r="559" spans="1:33" ht="12.75" customHeight="1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4"/>
      <c r="AB559" s="64"/>
      <c r="AC559" s="64"/>
      <c r="AD559" s="64"/>
      <c r="AE559" s="64"/>
      <c r="AF559" s="64"/>
      <c r="AG559" s="64"/>
    </row>
    <row r="560" spans="1:33" ht="12.75" customHeight="1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4"/>
      <c r="AE560" s="64"/>
      <c r="AF560" s="64"/>
      <c r="AG560" s="64"/>
    </row>
    <row r="561" spans="1:33" ht="12.75" customHeight="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4"/>
      <c r="AE561" s="64"/>
      <c r="AF561" s="64"/>
      <c r="AG561" s="64"/>
    </row>
    <row r="562" spans="1:33" ht="12.75" customHeight="1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4"/>
      <c r="AE562" s="64"/>
      <c r="AF562" s="64"/>
      <c r="AG562" s="64"/>
    </row>
    <row r="563" spans="1:33" ht="12.75" customHeight="1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4"/>
      <c r="AE563" s="64"/>
      <c r="AF563" s="64"/>
      <c r="AG563" s="64"/>
    </row>
    <row r="564" spans="1:33" ht="12.75" customHeight="1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4"/>
      <c r="AB564" s="64"/>
      <c r="AC564" s="64"/>
      <c r="AD564" s="64"/>
      <c r="AE564" s="64"/>
      <c r="AF564" s="64"/>
      <c r="AG564" s="64"/>
    </row>
    <row r="565" spans="1:33" ht="12.75" customHeight="1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4"/>
      <c r="AE565" s="64"/>
      <c r="AF565" s="64"/>
      <c r="AG565" s="64"/>
    </row>
    <row r="566" spans="1:33" ht="12.75" customHeight="1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4"/>
      <c r="AB566" s="64"/>
      <c r="AC566" s="64"/>
      <c r="AD566" s="64"/>
      <c r="AE566" s="64"/>
      <c r="AF566" s="64"/>
      <c r="AG566" s="64"/>
    </row>
    <row r="567" spans="1:33" ht="12.75" customHeight="1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4"/>
      <c r="AE567" s="64"/>
      <c r="AF567" s="64"/>
      <c r="AG567" s="64"/>
    </row>
    <row r="568" spans="1:33" ht="12.75" customHeight="1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4"/>
      <c r="AE568" s="64"/>
      <c r="AF568" s="64"/>
      <c r="AG568" s="64"/>
    </row>
    <row r="569" spans="1:33" ht="12.75" customHeight="1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4"/>
      <c r="AE569" s="64"/>
      <c r="AF569" s="64"/>
      <c r="AG569" s="64"/>
    </row>
    <row r="570" spans="1:33" ht="12.75" customHeight="1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4"/>
      <c r="AE570" s="64"/>
      <c r="AF570" s="64"/>
      <c r="AG570" s="64"/>
    </row>
    <row r="571" spans="1:33" ht="12.75" customHeight="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4"/>
      <c r="AE571" s="64"/>
      <c r="AF571" s="64"/>
      <c r="AG571" s="64"/>
    </row>
    <row r="572" spans="1:33" ht="12.75" customHeight="1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4"/>
      <c r="AE572" s="64"/>
      <c r="AF572" s="64"/>
      <c r="AG572" s="64"/>
    </row>
    <row r="573" spans="1:33" ht="12.75" customHeight="1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4"/>
      <c r="AB573" s="64"/>
      <c r="AC573" s="64"/>
      <c r="AD573" s="64"/>
      <c r="AE573" s="64"/>
      <c r="AF573" s="64"/>
      <c r="AG573" s="64"/>
    </row>
    <row r="574" spans="1:33" ht="12.75" customHeight="1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4"/>
      <c r="AB574" s="64"/>
      <c r="AC574" s="64"/>
      <c r="AD574" s="64"/>
      <c r="AE574" s="64"/>
      <c r="AF574" s="64"/>
      <c r="AG574" s="64"/>
    </row>
    <row r="575" spans="1:33" ht="12.75" customHeight="1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4"/>
      <c r="AE575" s="64"/>
      <c r="AF575" s="64"/>
      <c r="AG575" s="64"/>
    </row>
    <row r="576" spans="1:33" ht="12.75" customHeight="1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4"/>
      <c r="AE576" s="64"/>
      <c r="AF576" s="64"/>
      <c r="AG576" s="64"/>
    </row>
    <row r="577" spans="1:33" ht="12.75" customHeight="1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4"/>
      <c r="AE577" s="64"/>
      <c r="AF577" s="64"/>
      <c r="AG577" s="64"/>
    </row>
    <row r="578" spans="1:33" ht="12.75" customHeight="1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4"/>
      <c r="AE578" s="64"/>
      <c r="AF578" s="64"/>
      <c r="AG578" s="64"/>
    </row>
    <row r="579" spans="1:33" ht="12.75" customHeight="1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4"/>
      <c r="AE579" s="64"/>
      <c r="AF579" s="64"/>
      <c r="AG579" s="64"/>
    </row>
    <row r="580" spans="1:33" ht="12.75" customHeight="1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4"/>
      <c r="AE580" s="64"/>
      <c r="AF580" s="64"/>
      <c r="AG580" s="64"/>
    </row>
    <row r="581" spans="1:33" ht="12.75" customHeight="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4"/>
      <c r="AE581" s="64"/>
      <c r="AF581" s="64"/>
      <c r="AG581" s="64"/>
    </row>
    <row r="582" spans="1:33" ht="12.75" customHeight="1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4"/>
      <c r="AE582" s="64"/>
      <c r="AF582" s="64"/>
      <c r="AG582" s="64"/>
    </row>
    <row r="583" spans="1:33" ht="12.75" customHeight="1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4"/>
      <c r="AE583" s="64"/>
      <c r="AF583" s="64"/>
      <c r="AG583" s="64"/>
    </row>
    <row r="584" spans="1:33" ht="12.75" customHeight="1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4"/>
      <c r="AE584" s="64"/>
      <c r="AF584" s="64"/>
      <c r="AG584" s="64"/>
    </row>
    <row r="585" spans="1:33" ht="12.75" customHeight="1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4"/>
      <c r="AE585" s="64"/>
      <c r="AF585" s="64"/>
      <c r="AG585" s="64"/>
    </row>
    <row r="586" spans="1:33" ht="12.75" customHeight="1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4"/>
      <c r="AE586" s="64"/>
      <c r="AF586" s="64"/>
      <c r="AG586" s="64"/>
    </row>
    <row r="587" spans="1:33" ht="12.75" customHeight="1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4"/>
      <c r="AE587" s="64"/>
      <c r="AF587" s="64"/>
      <c r="AG587" s="64"/>
    </row>
    <row r="588" spans="1:33" ht="12.75" customHeight="1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4"/>
      <c r="AE588" s="64"/>
      <c r="AF588" s="64"/>
      <c r="AG588" s="64"/>
    </row>
    <row r="589" spans="1:33" ht="12.75" customHeight="1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4"/>
      <c r="AB589" s="64"/>
      <c r="AC589" s="64"/>
      <c r="AD589" s="64"/>
      <c r="AE589" s="64"/>
      <c r="AF589" s="64"/>
      <c r="AG589" s="64"/>
    </row>
    <row r="590" spans="1:33" ht="12.75" customHeight="1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4"/>
      <c r="AB590" s="64"/>
      <c r="AC590" s="64"/>
      <c r="AD590" s="64"/>
      <c r="AE590" s="64"/>
      <c r="AF590" s="64"/>
      <c r="AG590" s="64"/>
    </row>
    <row r="591" spans="1:33" ht="12.75" customHeight="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4"/>
      <c r="AB591" s="64"/>
      <c r="AC591" s="64"/>
      <c r="AD591" s="64"/>
      <c r="AE591" s="64"/>
      <c r="AF591" s="64"/>
      <c r="AG591" s="64"/>
    </row>
    <row r="592" spans="1:33" ht="12.75" customHeight="1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4"/>
      <c r="AB592" s="64"/>
      <c r="AC592" s="64"/>
      <c r="AD592" s="64"/>
      <c r="AE592" s="64"/>
      <c r="AF592" s="64"/>
      <c r="AG592" s="64"/>
    </row>
    <row r="593" spans="1:33" ht="12.75" customHeight="1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4"/>
      <c r="AB593" s="64"/>
      <c r="AC593" s="64"/>
      <c r="AD593" s="64"/>
      <c r="AE593" s="64"/>
      <c r="AF593" s="64"/>
      <c r="AG593" s="64"/>
    </row>
    <row r="594" spans="1:33" ht="12.75" customHeight="1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4"/>
      <c r="AB594" s="64"/>
      <c r="AC594" s="64"/>
      <c r="AD594" s="64"/>
      <c r="AE594" s="64"/>
      <c r="AF594" s="64"/>
      <c r="AG594" s="64"/>
    </row>
    <row r="595" spans="1:33" ht="12.75" customHeight="1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4"/>
      <c r="AB595" s="64"/>
      <c r="AC595" s="64"/>
      <c r="AD595" s="64"/>
      <c r="AE595" s="64"/>
      <c r="AF595" s="64"/>
      <c r="AG595" s="64"/>
    </row>
    <row r="596" spans="1:33" ht="12.75" customHeight="1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4"/>
      <c r="AB596" s="64"/>
      <c r="AC596" s="64"/>
      <c r="AD596" s="64"/>
      <c r="AE596" s="64"/>
      <c r="AF596" s="64"/>
      <c r="AG596" s="64"/>
    </row>
    <row r="597" spans="1:33" ht="12.75" customHeight="1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4"/>
      <c r="AE597" s="64"/>
      <c r="AF597" s="64"/>
      <c r="AG597" s="64"/>
    </row>
    <row r="598" spans="1:33" ht="12.75" customHeight="1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4"/>
      <c r="AB598" s="64"/>
      <c r="AC598" s="64"/>
      <c r="AD598" s="64"/>
      <c r="AE598" s="64"/>
      <c r="AF598" s="64"/>
      <c r="AG598" s="64"/>
    </row>
    <row r="599" spans="1:33" ht="12.75" customHeight="1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4"/>
      <c r="AB599" s="64"/>
      <c r="AC599" s="64"/>
      <c r="AD599" s="64"/>
      <c r="AE599" s="64"/>
      <c r="AF599" s="64"/>
      <c r="AG599" s="64"/>
    </row>
    <row r="600" spans="1:33" ht="12.75" customHeight="1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4"/>
      <c r="AB600" s="64"/>
      <c r="AC600" s="64"/>
      <c r="AD600" s="64"/>
      <c r="AE600" s="64"/>
      <c r="AF600" s="64"/>
      <c r="AG600" s="64"/>
    </row>
    <row r="601" spans="1:33" ht="12.75" customHeight="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4"/>
      <c r="AB601" s="64"/>
      <c r="AC601" s="64"/>
      <c r="AD601" s="64"/>
      <c r="AE601" s="64"/>
      <c r="AF601" s="64"/>
      <c r="AG601" s="64"/>
    </row>
    <row r="602" spans="1:33" ht="12.75" customHeight="1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4"/>
      <c r="AB602" s="64"/>
      <c r="AC602" s="64"/>
      <c r="AD602" s="64"/>
      <c r="AE602" s="64"/>
      <c r="AF602" s="64"/>
      <c r="AG602" s="64"/>
    </row>
    <row r="603" spans="1:33" ht="12.75" customHeight="1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4"/>
      <c r="AB603" s="64"/>
      <c r="AC603" s="64"/>
      <c r="AD603" s="64"/>
      <c r="AE603" s="64"/>
      <c r="AF603" s="64"/>
      <c r="AG603" s="64"/>
    </row>
    <row r="604" spans="1:33" ht="12.75" customHeight="1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4"/>
      <c r="AB604" s="64"/>
      <c r="AC604" s="64"/>
      <c r="AD604" s="64"/>
      <c r="AE604" s="64"/>
      <c r="AF604" s="64"/>
      <c r="AG604" s="64"/>
    </row>
    <row r="605" spans="1:33" ht="12.75" customHeight="1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4"/>
      <c r="AB605" s="64"/>
      <c r="AC605" s="64"/>
      <c r="AD605" s="64"/>
      <c r="AE605" s="64"/>
      <c r="AF605" s="64"/>
      <c r="AG605" s="64"/>
    </row>
    <row r="606" spans="1:33" ht="12.75" customHeight="1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4"/>
      <c r="AE606" s="64"/>
      <c r="AF606" s="64"/>
      <c r="AG606" s="64"/>
    </row>
    <row r="607" spans="1:33" ht="12.75" customHeight="1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4"/>
      <c r="AB607" s="64"/>
      <c r="AC607" s="64"/>
      <c r="AD607" s="64"/>
      <c r="AE607" s="64"/>
      <c r="AF607" s="64"/>
      <c r="AG607" s="64"/>
    </row>
    <row r="608" spans="1:33" ht="12.75" customHeight="1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4"/>
      <c r="AB608" s="64"/>
      <c r="AC608" s="64"/>
      <c r="AD608" s="64"/>
      <c r="AE608" s="64"/>
      <c r="AF608" s="64"/>
      <c r="AG608" s="64"/>
    </row>
    <row r="609" spans="1:33" ht="12.75" customHeight="1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4"/>
      <c r="AB609" s="64"/>
      <c r="AC609" s="64"/>
      <c r="AD609" s="64"/>
      <c r="AE609" s="64"/>
      <c r="AF609" s="64"/>
      <c r="AG609" s="64"/>
    </row>
    <row r="610" spans="1:33" ht="12.75" customHeight="1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4"/>
      <c r="AB610" s="64"/>
      <c r="AC610" s="64"/>
      <c r="AD610" s="64"/>
      <c r="AE610" s="64"/>
      <c r="AF610" s="64"/>
      <c r="AG610" s="64"/>
    </row>
    <row r="611" spans="1:33" ht="12.75" customHeight="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4"/>
      <c r="AB611" s="64"/>
      <c r="AC611" s="64"/>
      <c r="AD611" s="64"/>
      <c r="AE611" s="64"/>
      <c r="AF611" s="64"/>
      <c r="AG611" s="64"/>
    </row>
    <row r="612" spans="1:33" ht="12.75" customHeight="1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4"/>
      <c r="AB612" s="64"/>
      <c r="AC612" s="64"/>
      <c r="AD612" s="64"/>
      <c r="AE612" s="64"/>
      <c r="AF612" s="64"/>
      <c r="AG612" s="64"/>
    </row>
    <row r="613" spans="1:33" ht="12.75" customHeight="1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4"/>
      <c r="AB613" s="64"/>
      <c r="AC613" s="64"/>
      <c r="AD613" s="64"/>
      <c r="AE613" s="64"/>
      <c r="AF613" s="64"/>
      <c r="AG613" s="64"/>
    </row>
    <row r="614" spans="1:33" ht="12.75" customHeight="1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4"/>
      <c r="AE614" s="64"/>
      <c r="AF614" s="64"/>
      <c r="AG614" s="64"/>
    </row>
    <row r="615" spans="1:33" ht="12.75" customHeight="1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4"/>
      <c r="AB615" s="64"/>
      <c r="AC615" s="64"/>
      <c r="AD615" s="64"/>
      <c r="AE615" s="64"/>
      <c r="AF615" s="64"/>
      <c r="AG615" s="64"/>
    </row>
    <row r="616" spans="1:33" ht="12.75" customHeight="1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4"/>
      <c r="AB616" s="64"/>
      <c r="AC616" s="64"/>
      <c r="AD616" s="64"/>
      <c r="AE616" s="64"/>
      <c r="AF616" s="64"/>
      <c r="AG616" s="64"/>
    </row>
    <row r="617" spans="1:33" ht="12.75" customHeight="1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4"/>
      <c r="AB617" s="64"/>
      <c r="AC617" s="64"/>
      <c r="AD617" s="64"/>
      <c r="AE617" s="64"/>
      <c r="AF617" s="64"/>
      <c r="AG617" s="64"/>
    </row>
    <row r="618" spans="1:33" ht="12.75" customHeight="1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4"/>
      <c r="AB618" s="64"/>
      <c r="AC618" s="64"/>
      <c r="AD618" s="64"/>
      <c r="AE618" s="64"/>
      <c r="AF618" s="64"/>
      <c r="AG618" s="64"/>
    </row>
    <row r="619" spans="1:33" ht="12.75" customHeight="1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4"/>
      <c r="AB619" s="64"/>
      <c r="AC619" s="64"/>
      <c r="AD619" s="64"/>
      <c r="AE619" s="64"/>
      <c r="AF619" s="64"/>
      <c r="AG619" s="64"/>
    </row>
    <row r="620" spans="1:33" ht="12.75" customHeight="1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4"/>
      <c r="AB620" s="64"/>
      <c r="AC620" s="64"/>
      <c r="AD620" s="64"/>
      <c r="AE620" s="64"/>
      <c r="AF620" s="64"/>
      <c r="AG620" s="64"/>
    </row>
    <row r="621" spans="1:33" ht="12.75" customHeight="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4"/>
      <c r="AB621" s="64"/>
      <c r="AC621" s="64"/>
      <c r="AD621" s="64"/>
      <c r="AE621" s="64"/>
      <c r="AF621" s="64"/>
      <c r="AG621" s="64"/>
    </row>
    <row r="622" spans="1:33" ht="12.75" customHeight="1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4"/>
      <c r="AE622" s="64"/>
      <c r="AF622" s="64"/>
      <c r="AG622" s="64"/>
    </row>
    <row r="623" spans="1:33" ht="12.75" customHeight="1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4"/>
      <c r="AB623" s="64"/>
      <c r="AC623" s="64"/>
      <c r="AD623" s="64"/>
      <c r="AE623" s="64"/>
      <c r="AF623" s="64"/>
      <c r="AG623" s="64"/>
    </row>
    <row r="624" spans="1:33" ht="12.75" customHeight="1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4"/>
      <c r="AB624" s="64"/>
      <c r="AC624" s="64"/>
      <c r="AD624" s="64"/>
      <c r="AE624" s="64"/>
      <c r="AF624" s="64"/>
      <c r="AG624" s="64"/>
    </row>
    <row r="625" spans="1:33" ht="12.75" customHeight="1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4"/>
      <c r="AE625" s="64"/>
      <c r="AF625" s="64"/>
      <c r="AG625" s="64"/>
    </row>
    <row r="626" spans="1:33" ht="12.75" customHeight="1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4"/>
      <c r="AE626" s="64"/>
      <c r="AF626" s="64"/>
      <c r="AG626" s="64"/>
    </row>
    <row r="627" spans="1:33" ht="12.75" customHeight="1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4"/>
      <c r="AE627" s="64"/>
      <c r="AF627" s="64"/>
      <c r="AG627" s="64"/>
    </row>
    <row r="628" spans="1:33" ht="12.75" customHeight="1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4"/>
      <c r="AE628" s="64"/>
      <c r="AF628" s="64"/>
      <c r="AG628" s="64"/>
    </row>
    <row r="629" spans="1:33" ht="12.75" customHeight="1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4"/>
      <c r="AE629" s="64"/>
      <c r="AF629" s="64"/>
      <c r="AG629" s="64"/>
    </row>
    <row r="630" spans="1:33" ht="12.75" customHeight="1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4"/>
      <c r="AE630" s="64"/>
      <c r="AF630" s="64"/>
      <c r="AG630" s="64"/>
    </row>
    <row r="631" spans="1:33" ht="12.75" customHeight="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4"/>
      <c r="AE631" s="64"/>
      <c r="AF631" s="64"/>
      <c r="AG631" s="64"/>
    </row>
    <row r="632" spans="1:33" ht="12.75" customHeight="1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4"/>
      <c r="AE632" s="64"/>
      <c r="AF632" s="64"/>
      <c r="AG632" s="64"/>
    </row>
    <row r="633" spans="1:33" ht="12.75" customHeight="1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4"/>
      <c r="AB633" s="64"/>
      <c r="AC633" s="64"/>
      <c r="AD633" s="64"/>
      <c r="AE633" s="64"/>
      <c r="AF633" s="64"/>
      <c r="AG633" s="64"/>
    </row>
    <row r="634" spans="1:33" ht="12.75" customHeight="1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4"/>
      <c r="AB634" s="64"/>
      <c r="AC634" s="64"/>
      <c r="AD634" s="64"/>
      <c r="AE634" s="64"/>
      <c r="AF634" s="64"/>
      <c r="AG634" s="64"/>
    </row>
    <row r="635" spans="1:33" ht="12.75" customHeight="1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4"/>
      <c r="AB635" s="64"/>
      <c r="AC635" s="64"/>
      <c r="AD635" s="64"/>
      <c r="AE635" s="64"/>
      <c r="AF635" s="64"/>
      <c r="AG635" s="64"/>
    </row>
    <row r="636" spans="1:33" ht="12.75" customHeight="1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4"/>
      <c r="AB636" s="64"/>
      <c r="AC636" s="64"/>
      <c r="AD636" s="64"/>
      <c r="AE636" s="64"/>
      <c r="AF636" s="64"/>
      <c r="AG636" s="64"/>
    </row>
    <row r="637" spans="1:33" ht="12.75" customHeight="1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4"/>
      <c r="AB637" s="64"/>
      <c r="AC637" s="64"/>
      <c r="AD637" s="64"/>
      <c r="AE637" s="64"/>
      <c r="AF637" s="64"/>
      <c r="AG637" s="64"/>
    </row>
    <row r="638" spans="1:33" ht="12.75" customHeight="1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4"/>
      <c r="AB638" s="64"/>
      <c r="AC638" s="64"/>
      <c r="AD638" s="64"/>
      <c r="AE638" s="64"/>
      <c r="AF638" s="64"/>
      <c r="AG638" s="64"/>
    </row>
    <row r="639" spans="1:33" ht="12.75" customHeight="1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4"/>
      <c r="AB639" s="64"/>
      <c r="AC639" s="64"/>
      <c r="AD639" s="64"/>
      <c r="AE639" s="64"/>
      <c r="AF639" s="64"/>
      <c r="AG639" s="64"/>
    </row>
    <row r="640" spans="1:33" ht="12.75" customHeight="1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4"/>
      <c r="AB640" s="64"/>
      <c r="AC640" s="64"/>
      <c r="AD640" s="64"/>
      <c r="AE640" s="64"/>
      <c r="AF640" s="64"/>
      <c r="AG640" s="64"/>
    </row>
    <row r="641" spans="1:33" ht="12.75" customHeight="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4"/>
      <c r="AB641" s="64"/>
      <c r="AC641" s="64"/>
      <c r="AD641" s="64"/>
      <c r="AE641" s="64"/>
      <c r="AF641" s="64"/>
      <c r="AG641" s="64"/>
    </row>
    <row r="642" spans="1:33" ht="12.75" customHeight="1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4"/>
      <c r="AB642" s="64"/>
      <c r="AC642" s="64"/>
      <c r="AD642" s="64"/>
      <c r="AE642" s="64"/>
      <c r="AF642" s="64"/>
      <c r="AG642" s="64"/>
    </row>
    <row r="643" spans="1:33" ht="12.75" customHeight="1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4"/>
      <c r="AB643" s="64"/>
      <c r="AC643" s="64"/>
      <c r="AD643" s="64"/>
      <c r="AE643" s="64"/>
      <c r="AF643" s="64"/>
      <c r="AG643" s="64"/>
    </row>
    <row r="644" spans="1:33" ht="12.75" customHeight="1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4"/>
      <c r="AB644" s="64"/>
      <c r="AC644" s="64"/>
      <c r="AD644" s="64"/>
      <c r="AE644" s="64"/>
      <c r="AF644" s="64"/>
      <c r="AG644" s="64"/>
    </row>
    <row r="645" spans="1:33" ht="12.75" customHeight="1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4"/>
      <c r="AB645" s="64"/>
      <c r="AC645" s="64"/>
      <c r="AD645" s="64"/>
      <c r="AE645" s="64"/>
      <c r="AF645" s="64"/>
      <c r="AG645" s="64"/>
    </row>
    <row r="646" spans="1:33" ht="12.75" customHeight="1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4"/>
      <c r="AB646" s="64"/>
      <c r="AC646" s="64"/>
      <c r="AD646" s="64"/>
      <c r="AE646" s="64"/>
      <c r="AF646" s="64"/>
      <c r="AG646" s="64"/>
    </row>
    <row r="647" spans="1:33" ht="12.75" customHeight="1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4"/>
      <c r="AB647" s="64"/>
      <c r="AC647" s="64"/>
      <c r="AD647" s="64"/>
      <c r="AE647" s="64"/>
      <c r="AF647" s="64"/>
      <c r="AG647" s="64"/>
    </row>
    <row r="648" spans="1:33" ht="12.75" customHeight="1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4"/>
      <c r="AB648" s="64"/>
      <c r="AC648" s="64"/>
      <c r="AD648" s="64"/>
      <c r="AE648" s="64"/>
      <c r="AF648" s="64"/>
      <c r="AG648" s="64"/>
    </row>
    <row r="649" spans="1:33" ht="12.75" customHeight="1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4"/>
      <c r="AB649" s="64"/>
      <c r="AC649" s="64"/>
      <c r="AD649" s="64"/>
      <c r="AE649" s="64"/>
      <c r="AF649" s="64"/>
      <c r="AG649" s="64"/>
    </row>
    <row r="650" spans="1:33" ht="12.75" customHeight="1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4"/>
      <c r="AB650" s="64"/>
      <c r="AC650" s="64"/>
      <c r="AD650" s="64"/>
      <c r="AE650" s="64"/>
      <c r="AF650" s="64"/>
      <c r="AG650" s="64"/>
    </row>
    <row r="651" spans="1:33" ht="12.75" customHeight="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4"/>
      <c r="AB651" s="64"/>
      <c r="AC651" s="64"/>
      <c r="AD651" s="64"/>
      <c r="AE651" s="64"/>
      <c r="AF651" s="64"/>
      <c r="AG651" s="64"/>
    </row>
    <row r="652" spans="1:33" ht="12.75" customHeight="1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4"/>
      <c r="AB652" s="64"/>
      <c r="AC652" s="64"/>
      <c r="AD652" s="64"/>
      <c r="AE652" s="64"/>
      <c r="AF652" s="64"/>
      <c r="AG652" s="64"/>
    </row>
    <row r="653" spans="1:33" ht="12.75" customHeight="1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4"/>
      <c r="AE653" s="64"/>
      <c r="AF653" s="64"/>
      <c r="AG653" s="64"/>
    </row>
    <row r="654" spans="1:33" ht="12.75" customHeight="1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4"/>
      <c r="AB654" s="64"/>
      <c r="AC654" s="64"/>
      <c r="AD654" s="64"/>
      <c r="AE654" s="64"/>
      <c r="AF654" s="64"/>
      <c r="AG654" s="64"/>
    </row>
    <row r="655" spans="1:33" ht="12.75" customHeight="1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4"/>
      <c r="AB655" s="64"/>
      <c r="AC655" s="64"/>
      <c r="AD655" s="64"/>
      <c r="AE655" s="64"/>
      <c r="AF655" s="64"/>
      <c r="AG655" s="64"/>
    </row>
    <row r="656" spans="1:33" ht="12.75" customHeight="1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4"/>
      <c r="AB656" s="64"/>
      <c r="AC656" s="64"/>
      <c r="AD656" s="64"/>
      <c r="AE656" s="64"/>
      <c r="AF656" s="64"/>
      <c r="AG656" s="64"/>
    </row>
    <row r="657" spans="1:33" ht="12.75" customHeight="1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4"/>
      <c r="AB657" s="64"/>
      <c r="AC657" s="64"/>
      <c r="AD657" s="64"/>
      <c r="AE657" s="64"/>
      <c r="AF657" s="64"/>
      <c r="AG657" s="64"/>
    </row>
    <row r="658" spans="1:33" ht="12.75" customHeight="1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4"/>
      <c r="AB658" s="64"/>
      <c r="AC658" s="64"/>
      <c r="AD658" s="64"/>
      <c r="AE658" s="64"/>
      <c r="AF658" s="64"/>
      <c r="AG658" s="64"/>
    </row>
    <row r="659" spans="1:33" ht="12.75" customHeight="1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4"/>
      <c r="AB659" s="64"/>
      <c r="AC659" s="64"/>
      <c r="AD659" s="64"/>
      <c r="AE659" s="64"/>
      <c r="AF659" s="64"/>
      <c r="AG659" s="64"/>
    </row>
    <row r="660" spans="1:33" ht="12.75" customHeight="1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4"/>
      <c r="AB660" s="64"/>
      <c r="AC660" s="64"/>
      <c r="AD660" s="64"/>
      <c r="AE660" s="64"/>
      <c r="AF660" s="64"/>
      <c r="AG660" s="64"/>
    </row>
    <row r="661" spans="1:33" ht="12.75" customHeight="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4"/>
      <c r="AB661" s="64"/>
      <c r="AC661" s="64"/>
      <c r="AD661" s="64"/>
      <c r="AE661" s="64"/>
      <c r="AF661" s="64"/>
      <c r="AG661" s="64"/>
    </row>
    <row r="662" spans="1:33" ht="12.75" customHeight="1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4"/>
      <c r="AB662" s="64"/>
      <c r="AC662" s="64"/>
      <c r="AD662" s="64"/>
      <c r="AE662" s="64"/>
      <c r="AF662" s="64"/>
      <c r="AG662" s="64"/>
    </row>
    <row r="663" spans="1:33" ht="12.75" customHeight="1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4"/>
      <c r="AE663" s="64"/>
      <c r="AF663" s="64"/>
      <c r="AG663" s="64"/>
    </row>
    <row r="664" spans="1:33" ht="12.75" customHeight="1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4"/>
      <c r="AB664" s="64"/>
      <c r="AC664" s="64"/>
      <c r="AD664" s="64"/>
      <c r="AE664" s="64"/>
      <c r="AF664" s="64"/>
      <c r="AG664" s="64"/>
    </row>
    <row r="665" spans="1:33" ht="12.75" customHeight="1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4"/>
      <c r="AB665" s="64"/>
      <c r="AC665" s="64"/>
      <c r="AD665" s="64"/>
      <c r="AE665" s="64"/>
      <c r="AF665" s="64"/>
      <c r="AG665" s="64"/>
    </row>
    <row r="666" spans="1:33" ht="12.75" customHeight="1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4"/>
      <c r="AB666" s="64"/>
      <c r="AC666" s="64"/>
      <c r="AD666" s="64"/>
      <c r="AE666" s="64"/>
      <c r="AF666" s="64"/>
      <c r="AG666" s="64"/>
    </row>
    <row r="667" spans="1:33" ht="12.75" customHeight="1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4"/>
      <c r="AB667" s="64"/>
      <c r="AC667" s="64"/>
      <c r="AD667" s="64"/>
      <c r="AE667" s="64"/>
      <c r="AF667" s="64"/>
      <c r="AG667" s="64"/>
    </row>
    <row r="668" spans="1:33" ht="12.75" customHeight="1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4"/>
      <c r="AB668" s="64"/>
      <c r="AC668" s="64"/>
      <c r="AD668" s="64"/>
      <c r="AE668" s="64"/>
      <c r="AF668" s="64"/>
      <c r="AG668" s="64"/>
    </row>
    <row r="669" spans="1:33" ht="12.75" customHeight="1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4"/>
      <c r="AB669" s="64"/>
      <c r="AC669" s="64"/>
      <c r="AD669" s="64"/>
      <c r="AE669" s="64"/>
      <c r="AF669" s="64"/>
      <c r="AG669" s="64"/>
    </row>
    <row r="670" spans="1:33" ht="12.75" customHeight="1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4"/>
      <c r="AB670" s="64"/>
      <c r="AC670" s="64"/>
      <c r="AD670" s="64"/>
      <c r="AE670" s="64"/>
      <c r="AF670" s="64"/>
      <c r="AG670" s="64"/>
    </row>
    <row r="671" spans="1:33" ht="12.75" customHeight="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4"/>
      <c r="AB671" s="64"/>
      <c r="AC671" s="64"/>
      <c r="AD671" s="64"/>
      <c r="AE671" s="64"/>
      <c r="AF671" s="64"/>
      <c r="AG671" s="64"/>
    </row>
    <row r="672" spans="1:33" ht="12.75" customHeight="1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4"/>
      <c r="AB672" s="64"/>
      <c r="AC672" s="64"/>
      <c r="AD672" s="64"/>
      <c r="AE672" s="64"/>
      <c r="AF672" s="64"/>
      <c r="AG672" s="64"/>
    </row>
    <row r="673" spans="1:33" ht="12.75" customHeight="1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4"/>
      <c r="AB673" s="64"/>
      <c r="AC673" s="64"/>
      <c r="AD673" s="64"/>
      <c r="AE673" s="64"/>
      <c r="AF673" s="64"/>
      <c r="AG673" s="64"/>
    </row>
    <row r="674" spans="1:33" ht="12.75" customHeight="1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4"/>
      <c r="AB674" s="64"/>
      <c r="AC674" s="64"/>
      <c r="AD674" s="64"/>
      <c r="AE674" s="64"/>
      <c r="AF674" s="64"/>
      <c r="AG674" s="64"/>
    </row>
    <row r="675" spans="1:33" ht="12.75" customHeight="1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4"/>
      <c r="AB675" s="64"/>
      <c r="AC675" s="64"/>
      <c r="AD675" s="64"/>
      <c r="AE675" s="64"/>
      <c r="AF675" s="64"/>
      <c r="AG675" s="64"/>
    </row>
    <row r="676" spans="1:33" ht="12.75" customHeight="1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4"/>
      <c r="AB676" s="64"/>
      <c r="AC676" s="64"/>
      <c r="AD676" s="64"/>
      <c r="AE676" s="64"/>
      <c r="AF676" s="64"/>
      <c r="AG676" s="64"/>
    </row>
    <row r="677" spans="1:33" ht="12.75" customHeight="1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4"/>
      <c r="AB677" s="64"/>
      <c r="AC677" s="64"/>
      <c r="AD677" s="64"/>
      <c r="AE677" s="64"/>
      <c r="AF677" s="64"/>
      <c r="AG677" s="64"/>
    </row>
    <row r="678" spans="1:33" ht="12.75" customHeight="1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4"/>
      <c r="AB678" s="64"/>
      <c r="AC678" s="64"/>
      <c r="AD678" s="64"/>
      <c r="AE678" s="64"/>
      <c r="AF678" s="64"/>
      <c r="AG678" s="64"/>
    </row>
    <row r="679" spans="1:33" ht="12.75" customHeight="1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4"/>
      <c r="AB679" s="64"/>
      <c r="AC679" s="64"/>
      <c r="AD679" s="64"/>
      <c r="AE679" s="64"/>
      <c r="AF679" s="64"/>
      <c r="AG679" s="64"/>
    </row>
    <row r="680" spans="1:33" ht="12.75" customHeight="1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4"/>
      <c r="AB680" s="64"/>
      <c r="AC680" s="64"/>
      <c r="AD680" s="64"/>
      <c r="AE680" s="64"/>
      <c r="AF680" s="64"/>
      <c r="AG680" s="64"/>
    </row>
    <row r="681" spans="1:33" ht="12.75" customHeight="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4"/>
      <c r="AB681" s="64"/>
      <c r="AC681" s="64"/>
      <c r="AD681" s="64"/>
      <c r="AE681" s="64"/>
      <c r="AF681" s="64"/>
      <c r="AG681" s="64"/>
    </row>
    <row r="682" spans="1:33" ht="12.75" customHeight="1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4"/>
      <c r="AB682" s="64"/>
      <c r="AC682" s="64"/>
      <c r="AD682" s="64"/>
      <c r="AE682" s="64"/>
      <c r="AF682" s="64"/>
      <c r="AG682" s="64"/>
    </row>
    <row r="683" spans="1:33" ht="12.75" customHeight="1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4"/>
      <c r="AB683" s="64"/>
      <c r="AC683" s="64"/>
      <c r="AD683" s="64"/>
      <c r="AE683" s="64"/>
      <c r="AF683" s="64"/>
      <c r="AG683" s="64"/>
    </row>
    <row r="684" spans="1:33" ht="12.75" customHeight="1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4"/>
      <c r="AB684" s="64"/>
      <c r="AC684" s="64"/>
      <c r="AD684" s="64"/>
      <c r="AE684" s="64"/>
      <c r="AF684" s="64"/>
      <c r="AG684" s="64"/>
    </row>
    <row r="685" spans="1:33" ht="12.75" customHeight="1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4"/>
      <c r="AB685" s="64"/>
      <c r="AC685" s="64"/>
      <c r="AD685" s="64"/>
      <c r="AE685" s="64"/>
      <c r="AF685" s="64"/>
      <c r="AG685" s="64"/>
    </row>
    <row r="686" spans="1:33" ht="12.75" customHeight="1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4"/>
      <c r="AB686" s="64"/>
      <c r="AC686" s="64"/>
      <c r="AD686" s="64"/>
      <c r="AE686" s="64"/>
      <c r="AF686" s="64"/>
      <c r="AG686" s="64"/>
    </row>
    <row r="687" spans="1:33" ht="12.75" customHeight="1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4"/>
      <c r="AB687" s="64"/>
      <c r="AC687" s="64"/>
      <c r="AD687" s="64"/>
      <c r="AE687" s="64"/>
      <c r="AF687" s="64"/>
      <c r="AG687" s="64"/>
    </row>
    <row r="688" spans="1:33" ht="12.75" customHeight="1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4"/>
      <c r="AB688" s="64"/>
      <c r="AC688" s="64"/>
      <c r="AD688" s="64"/>
      <c r="AE688" s="64"/>
      <c r="AF688" s="64"/>
      <c r="AG688" s="64"/>
    </row>
    <row r="689" spans="1:33" ht="12.75" customHeight="1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4"/>
      <c r="AB689" s="64"/>
      <c r="AC689" s="64"/>
      <c r="AD689" s="64"/>
      <c r="AE689" s="64"/>
      <c r="AF689" s="64"/>
      <c r="AG689" s="64"/>
    </row>
    <row r="690" spans="1:33" ht="12.75" customHeight="1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4"/>
      <c r="AB690" s="64"/>
      <c r="AC690" s="64"/>
      <c r="AD690" s="64"/>
      <c r="AE690" s="64"/>
      <c r="AF690" s="64"/>
      <c r="AG690" s="64"/>
    </row>
    <row r="691" spans="1:33" ht="12.75" customHeight="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4"/>
      <c r="AB691" s="64"/>
      <c r="AC691" s="64"/>
      <c r="AD691" s="64"/>
      <c r="AE691" s="64"/>
      <c r="AF691" s="64"/>
      <c r="AG691" s="64"/>
    </row>
    <row r="692" spans="1:33" ht="12.75" customHeight="1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4"/>
      <c r="AB692" s="64"/>
      <c r="AC692" s="64"/>
      <c r="AD692" s="64"/>
      <c r="AE692" s="64"/>
      <c r="AF692" s="64"/>
      <c r="AG692" s="64"/>
    </row>
    <row r="693" spans="1:33" ht="12.75" customHeight="1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4"/>
      <c r="AE693" s="64"/>
      <c r="AF693" s="64"/>
      <c r="AG693" s="64"/>
    </row>
    <row r="694" spans="1:33" ht="12.75" customHeight="1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4"/>
      <c r="AE694" s="64"/>
      <c r="AF694" s="64"/>
      <c r="AG694" s="64"/>
    </row>
    <row r="695" spans="1:33" ht="12.75" customHeight="1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4"/>
      <c r="AB695" s="64"/>
      <c r="AC695" s="64"/>
      <c r="AD695" s="64"/>
      <c r="AE695" s="64"/>
      <c r="AF695" s="64"/>
      <c r="AG695" s="64"/>
    </row>
    <row r="696" spans="1:33" ht="12.75" customHeight="1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4"/>
      <c r="AB696" s="64"/>
      <c r="AC696" s="64"/>
      <c r="AD696" s="64"/>
      <c r="AE696" s="64"/>
      <c r="AF696" s="64"/>
      <c r="AG696" s="64"/>
    </row>
    <row r="697" spans="1:33" ht="12.75" customHeight="1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4"/>
      <c r="AB697" s="64"/>
      <c r="AC697" s="64"/>
      <c r="AD697" s="64"/>
      <c r="AE697" s="64"/>
      <c r="AF697" s="64"/>
      <c r="AG697" s="64"/>
    </row>
    <row r="698" spans="1:33" ht="12.75" customHeight="1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4"/>
      <c r="AB698" s="64"/>
      <c r="AC698" s="64"/>
      <c r="AD698" s="64"/>
      <c r="AE698" s="64"/>
      <c r="AF698" s="64"/>
      <c r="AG698" s="64"/>
    </row>
    <row r="699" spans="1:33" ht="12.75" customHeight="1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4"/>
      <c r="AE699" s="64"/>
      <c r="AF699" s="64"/>
      <c r="AG699" s="64"/>
    </row>
    <row r="700" spans="1:33" ht="12.75" customHeight="1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4"/>
      <c r="AB700" s="64"/>
      <c r="AC700" s="64"/>
      <c r="AD700" s="64"/>
      <c r="AE700" s="64"/>
      <c r="AF700" s="64"/>
      <c r="AG700" s="64"/>
    </row>
    <row r="701" spans="1:33" ht="12.75" customHeight="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4"/>
      <c r="AB701" s="64"/>
      <c r="AC701" s="64"/>
      <c r="AD701" s="64"/>
      <c r="AE701" s="64"/>
      <c r="AF701" s="64"/>
      <c r="AG701" s="64"/>
    </row>
    <row r="702" spans="1:33" ht="12.75" customHeight="1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4"/>
      <c r="AE702" s="64"/>
      <c r="AF702" s="64"/>
      <c r="AG702" s="64"/>
    </row>
    <row r="703" spans="1:33" ht="12.75" customHeight="1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4"/>
      <c r="AB703" s="64"/>
      <c r="AC703" s="64"/>
      <c r="AD703" s="64"/>
      <c r="AE703" s="64"/>
      <c r="AF703" s="64"/>
      <c r="AG703" s="64"/>
    </row>
    <row r="704" spans="1:33" ht="12.75" customHeight="1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4"/>
      <c r="AB704" s="64"/>
      <c r="AC704" s="64"/>
      <c r="AD704" s="64"/>
      <c r="AE704" s="64"/>
      <c r="AF704" s="64"/>
      <c r="AG704" s="64"/>
    </row>
    <row r="705" spans="1:33" ht="12.75" customHeight="1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4"/>
      <c r="AB705" s="64"/>
      <c r="AC705" s="64"/>
      <c r="AD705" s="64"/>
      <c r="AE705" s="64"/>
      <c r="AF705" s="64"/>
      <c r="AG705" s="64"/>
    </row>
    <row r="706" spans="1:33" ht="12.75" customHeight="1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4"/>
      <c r="AB706" s="64"/>
      <c r="AC706" s="64"/>
      <c r="AD706" s="64"/>
      <c r="AE706" s="64"/>
      <c r="AF706" s="64"/>
      <c r="AG706" s="64"/>
    </row>
    <row r="707" spans="1:33" ht="12.75" customHeight="1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4"/>
      <c r="AB707" s="64"/>
      <c r="AC707" s="64"/>
      <c r="AD707" s="64"/>
      <c r="AE707" s="64"/>
      <c r="AF707" s="64"/>
      <c r="AG707" s="64"/>
    </row>
    <row r="708" spans="1:33" ht="12.75" customHeight="1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4"/>
      <c r="AB708" s="64"/>
      <c r="AC708" s="64"/>
      <c r="AD708" s="64"/>
      <c r="AE708" s="64"/>
      <c r="AF708" s="64"/>
      <c r="AG708" s="64"/>
    </row>
    <row r="709" spans="1:33" ht="12.75" customHeight="1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4"/>
      <c r="AB709" s="64"/>
      <c r="AC709" s="64"/>
      <c r="AD709" s="64"/>
      <c r="AE709" s="64"/>
      <c r="AF709" s="64"/>
      <c r="AG709" s="64"/>
    </row>
    <row r="710" spans="1:33" ht="12.75" customHeight="1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4"/>
      <c r="AB710" s="64"/>
      <c r="AC710" s="64"/>
      <c r="AD710" s="64"/>
      <c r="AE710" s="64"/>
      <c r="AF710" s="64"/>
      <c r="AG710" s="64"/>
    </row>
    <row r="711" spans="1:33" ht="12.75" customHeight="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4"/>
      <c r="AB711" s="64"/>
      <c r="AC711" s="64"/>
      <c r="AD711" s="64"/>
      <c r="AE711" s="64"/>
      <c r="AF711" s="64"/>
      <c r="AG711" s="64"/>
    </row>
    <row r="712" spans="1:33" ht="12.75" customHeight="1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4"/>
      <c r="AB712" s="64"/>
      <c r="AC712" s="64"/>
      <c r="AD712" s="64"/>
      <c r="AE712" s="64"/>
      <c r="AF712" s="64"/>
      <c r="AG712" s="64"/>
    </row>
    <row r="713" spans="1:33" ht="12.75" customHeight="1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4"/>
      <c r="AB713" s="64"/>
      <c r="AC713" s="64"/>
      <c r="AD713" s="64"/>
      <c r="AE713" s="64"/>
      <c r="AF713" s="64"/>
      <c r="AG713" s="64"/>
    </row>
    <row r="714" spans="1:33" ht="12.75" customHeight="1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4"/>
      <c r="AB714" s="64"/>
      <c r="AC714" s="64"/>
      <c r="AD714" s="64"/>
      <c r="AE714" s="64"/>
      <c r="AF714" s="64"/>
      <c r="AG714" s="64"/>
    </row>
    <row r="715" spans="1:33" ht="12.75" customHeight="1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4"/>
      <c r="AE715" s="64"/>
      <c r="AF715" s="64"/>
      <c r="AG715" s="64"/>
    </row>
    <row r="716" spans="1:33" ht="12.75" customHeight="1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4"/>
      <c r="AE716" s="64"/>
      <c r="AF716" s="64"/>
      <c r="AG716" s="64"/>
    </row>
    <row r="717" spans="1:33" ht="12.75" customHeight="1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4"/>
      <c r="AB717" s="64"/>
      <c r="AC717" s="64"/>
      <c r="AD717" s="64"/>
      <c r="AE717" s="64"/>
      <c r="AF717" s="64"/>
      <c r="AG717" s="64"/>
    </row>
    <row r="718" spans="1:33" ht="12.75" customHeight="1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4"/>
      <c r="AB718" s="64"/>
      <c r="AC718" s="64"/>
      <c r="AD718" s="64"/>
      <c r="AE718" s="64"/>
      <c r="AF718" s="64"/>
      <c r="AG718" s="64"/>
    </row>
    <row r="719" spans="1:33" ht="12.75" customHeight="1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4"/>
      <c r="AB719" s="64"/>
      <c r="AC719" s="64"/>
      <c r="AD719" s="64"/>
      <c r="AE719" s="64"/>
      <c r="AF719" s="64"/>
      <c r="AG719" s="64"/>
    </row>
    <row r="720" spans="1:33" ht="12.75" customHeight="1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4"/>
      <c r="AB720" s="64"/>
      <c r="AC720" s="64"/>
      <c r="AD720" s="64"/>
      <c r="AE720" s="64"/>
      <c r="AF720" s="64"/>
      <c r="AG720" s="64"/>
    </row>
    <row r="721" spans="1:33" ht="12.75" customHeight="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4"/>
      <c r="AB721" s="64"/>
      <c r="AC721" s="64"/>
      <c r="AD721" s="64"/>
      <c r="AE721" s="64"/>
      <c r="AF721" s="64"/>
      <c r="AG721" s="64"/>
    </row>
    <row r="722" spans="1:33" ht="12.75" customHeight="1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4"/>
      <c r="AB722" s="64"/>
      <c r="AC722" s="64"/>
      <c r="AD722" s="64"/>
      <c r="AE722" s="64"/>
      <c r="AF722" s="64"/>
      <c r="AG722" s="64"/>
    </row>
    <row r="723" spans="1:33" ht="12.75" customHeight="1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4"/>
      <c r="AE723" s="64"/>
      <c r="AF723" s="64"/>
      <c r="AG723" s="64"/>
    </row>
    <row r="724" spans="1:33" ht="12.75" customHeight="1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4"/>
      <c r="AE724" s="64"/>
      <c r="AF724" s="64"/>
      <c r="AG724" s="64"/>
    </row>
    <row r="725" spans="1:33" ht="12.75" customHeight="1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4"/>
      <c r="AE725" s="64"/>
      <c r="AF725" s="64"/>
      <c r="AG725" s="64"/>
    </row>
    <row r="726" spans="1:33" ht="12.75" customHeight="1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4"/>
      <c r="AB726" s="64"/>
      <c r="AC726" s="64"/>
      <c r="AD726" s="64"/>
      <c r="AE726" s="64"/>
      <c r="AF726" s="64"/>
      <c r="AG726" s="64"/>
    </row>
    <row r="727" spans="1:33" ht="12.75" customHeight="1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4"/>
      <c r="AB727" s="64"/>
      <c r="AC727" s="64"/>
      <c r="AD727" s="64"/>
      <c r="AE727" s="64"/>
      <c r="AF727" s="64"/>
      <c r="AG727" s="64"/>
    </row>
    <row r="728" spans="1:33" ht="12.75" customHeight="1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4"/>
      <c r="AB728" s="64"/>
      <c r="AC728" s="64"/>
      <c r="AD728" s="64"/>
      <c r="AE728" s="64"/>
      <c r="AF728" s="64"/>
      <c r="AG728" s="64"/>
    </row>
    <row r="729" spans="1:33" ht="12.75" customHeight="1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4"/>
      <c r="AB729" s="64"/>
      <c r="AC729" s="64"/>
      <c r="AD729" s="64"/>
      <c r="AE729" s="64"/>
      <c r="AF729" s="64"/>
      <c r="AG729" s="64"/>
    </row>
    <row r="730" spans="1:33" ht="12.75" customHeight="1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4"/>
      <c r="AB730" s="64"/>
      <c r="AC730" s="64"/>
      <c r="AD730" s="64"/>
      <c r="AE730" s="64"/>
      <c r="AF730" s="64"/>
      <c r="AG730" s="64"/>
    </row>
    <row r="731" spans="1:33" ht="12.75" customHeight="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4"/>
      <c r="AB731" s="64"/>
      <c r="AC731" s="64"/>
      <c r="AD731" s="64"/>
      <c r="AE731" s="64"/>
      <c r="AF731" s="64"/>
      <c r="AG731" s="64"/>
    </row>
    <row r="732" spans="1:33" ht="12.75" customHeight="1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4"/>
      <c r="AB732" s="64"/>
      <c r="AC732" s="64"/>
      <c r="AD732" s="64"/>
      <c r="AE732" s="64"/>
      <c r="AF732" s="64"/>
      <c r="AG732" s="64"/>
    </row>
    <row r="733" spans="1:33" ht="12.75" customHeight="1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4"/>
      <c r="AB733" s="64"/>
      <c r="AC733" s="64"/>
      <c r="AD733" s="64"/>
      <c r="AE733" s="64"/>
      <c r="AF733" s="64"/>
      <c r="AG733" s="64"/>
    </row>
    <row r="734" spans="1:33" ht="12.75" customHeight="1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4"/>
      <c r="AB734" s="64"/>
      <c r="AC734" s="64"/>
      <c r="AD734" s="64"/>
      <c r="AE734" s="64"/>
      <c r="AF734" s="64"/>
      <c r="AG734" s="64"/>
    </row>
    <row r="735" spans="1:33" ht="12.75" customHeight="1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4"/>
      <c r="AB735" s="64"/>
      <c r="AC735" s="64"/>
      <c r="AD735" s="64"/>
      <c r="AE735" s="64"/>
      <c r="AF735" s="64"/>
      <c r="AG735" s="64"/>
    </row>
    <row r="736" spans="1:33" ht="12.75" customHeight="1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4"/>
      <c r="AB736" s="64"/>
      <c r="AC736" s="64"/>
      <c r="AD736" s="64"/>
      <c r="AE736" s="64"/>
      <c r="AF736" s="64"/>
      <c r="AG736" s="64"/>
    </row>
    <row r="737" spans="1:33" ht="12.75" customHeight="1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4"/>
      <c r="AB737" s="64"/>
      <c r="AC737" s="64"/>
      <c r="AD737" s="64"/>
      <c r="AE737" s="64"/>
      <c r="AF737" s="64"/>
      <c r="AG737" s="64"/>
    </row>
    <row r="738" spans="1:33" ht="12.75" customHeight="1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4"/>
      <c r="AB738" s="64"/>
      <c r="AC738" s="64"/>
      <c r="AD738" s="64"/>
      <c r="AE738" s="64"/>
      <c r="AF738" s="64"/>
      <c r="AG738" s="64"/>
    </row>
    <row r="739" spans="1:33" ht="12.75" customHeight="1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4"/>
      <c r="AB739" s="64"/>
      <c r="AC739" s="64"/>
      <c r="AD739" s="64"/>
      <c r="AE739" s="64"/>
      <c r="AF739" s="64"/>
      <c r="AG739" s="64"/>
    </row>
    <row r="740" spans="1:33" ht="12.75" customHeight="1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4"/>
      <c r="AB740" s="64"/>
      <c r="AC740" s="64"/>
      <c r="AD740" s="64"/>
      <c r="AE740" s="64"/>
      <c r="AF740" s="64"/>
      <c r="AG740" s="64"/>
    </row>
    <row r="741" spans="1:33" ht="12.75" customHeight="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4"/>
      <c r="AB741" s="64"/>
      <c r="AC741" s="64"/>
      <c r="AD741" s="64"/>
      <c r="AE741" s="64"/>
      <c r="AF741" s="64"/>
      <c r="AG741" s="64"/>
    </row>
    <row r="742" spans="1:33" ht="12.75" customHeight="1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4"/>
      <c r="AB742" s="64"/>
      <c r="AC742" s="64"/>
      <c r="AD742" s="64"/>
      <c r="AE742" s="64"/>
      <c r="AF742" s="64"/>
      <c r="AG742" s="64"/>
    </row>
    <row r="743" spans="1:33" ht="12.75" customHeight="1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4"/>
      <c r="AB743" s="64"/>
      <c r="AC743" s="64"/>
      <c r="AD743" s="64"/>
      <c r="AE743" s="64"/>
      <c r="AF743" s="64"/>
      <c r="AG743" s="64"/>
    </row>
    <row r="744" spans="1:33" ht="12.75" customHeight="1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4"/>
      <c r="AB744" s="64"/>
      <c r="AC744" s="64"/>
      <c r="AD744" s="64"/>
      <c r="AE744" s="64"/>
      <c r="AF744" s="64"/>
      <c r="AG744" s="64"/>
    </row>
    <row r="745" spans="1:33" ht="12.75" customHeight="1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4"/>
      <c r="AB745" s="64"/>
      <c r="AC745" s="64"/>
      <c r="AD745" s="64"/>
      <c r="AE745" s="64"/>
      <c r="AF745" s="64"/>
      <c r="AG745" s="64"/>
    </row>
    <row r="746" spans="1:33" ht="12.75" customHeight="1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4"/>
      <c r="AB746" s="64"/>
      <c r="AC746" s="64"/>
      <c r="AD746" s="64"/>
      <c r="AE746" s="64"/>
      <c r="AF746" s="64"/>
      <c r="AG746" s="64"/>
    </row>
    <row r="747" spans="1:33" ht="12.75" customHeight="1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4"/>
      <c r="AB747" s="64"/>
      <c r="AC747" s="64"/>
      <c r="AD747" s="64"/>
      <c r="AE747" s="64"/>
      <c r="AF747" s="64"/>
      <c r="AG747" s="64"/>
    </row>
    <row r="748" spans="1:33" ht="12.75" customHeight="1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4"/>
      <c r="AB748" s="64"/>
      <c r="AC748" s="64"/>
      <c r="AD748" s="64"/>
      <c r="AE748" s="64"/>
      <c r="AF748" s="64"/>
      <c r="AG748" s="64"/>
    </row>
    <row r="749" spans="1:33" ht="12.75" customHeight="1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4"/>
      <c r="AB749" s="64"/>
      <c r="AC749" s="64"/>
      <c r="AD749" s="64"/>
      <c r="AE749" s="64"/>
      <c r="AF749" s="64"/>
      <c r="AG749" s="64"/>
    </row>
    <row r="750" spans="1:33" ht="12.75" customHeight="1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4"/>
      <c r="AB750" s="64"/>
      <c r="AC750" s="64"/>
      <c r="AD750" s="64"/>
      <c r="AE750" s="64"/>
      <c r="AF750" s="64"/>
      <c r="AG750" s="64"/>
    </row>
    <row r="751" spans="1:33" ht="12.75" customHeight="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4"/>
      <c r="AB751" s="64"/>
      <c r="AC751" s="64"/>
      <c r="AD751" s="64"/>
      <c r="AE751" s="64"/>
      <c r="AF751" s="64"/>
      <c r="AG751" s="64"/>
    </row>
    <row r="752" spans="1:33" ht="12.75" customHeight="1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4"/>
      <c r="AB752" s="64"/>
      <c r="AC752" s="64"/>
      <c r="AD752" s="64"/>
      <c r="AE752" s="64"/>
      <c r="AF752" s="64"/>
      <c r="AG752" s="64"/>
    </row>
    <row r="753" spans="1:33" ht="12.75" customHeight="1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4"/>
      <c r="AB753" s="64"/>
      <c r="AC753" s="64"/>
      <c r="AD753" s="64"/>
      <c r="AE753" s="64"/>
      <c r="AF753" s="64"/>
      <c r="AG753" s="64"/>
    </row>
    <row r="754" spans="1:33" ht="12.75" customHeight="1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4"/>
      <c r="AB754" s="64"/>
      <c r="AC754" s="64"/>
      <c r="AD754" s="64"/>
      <c r="AE754" s="64"/>
      <c r="AF754" s="64"/>
      <c r="AG754" s="64"/>
    </row>
    <row r="755" spans="1:33" ht="12.75" customHeight="1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4"/>
      <c r="AB755" s="64"/>
      <c r="AC755" s="64"/>
      <c r="AD755" s="64"/>
      <c r="AE755" s="64"/>
      <c r="AF755" s="64"/>
      <c r="AG755" s="64"/>
    </row>
    <row r="756" spans="1:33" ht="12.75" customHeight="1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4"/>
      <c r="AB756" s="64"/>
      <c r="AC756" s="64"/>
      <c r="AD756" s="64"/>
      <c r="AE756" s="64"/>
      <c r="AF756" s="64"/>
      <c r="AG756" s="64"/>
    </row>
    <row r="757" spans="1:33" ht="12.75" customHeight="1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4"/>
      <c r="AB757" s="64"/>
      <c r="AC757" s="64"/>
      <c r="AD757" s="64"/>
      <c r="AE757" s="64"/>
      <c r="AF757" s="64"/>
      <c r="AG757" s="64"/>
    </row>
    <row r="758" spans="1:33" ht="12.75" customHeight="1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4"/>
      <c r="AB758" s="64"/>
      <c r="AC758" s="64"/>
      <c r="AD758" s="64"/>
      <c r="AE758" s="64"/>
      <c r="AF758" s="64"/>
      <c r="AG758" s="64"/>
    </row>
    <row r="759" spans="1:33" ht="12.75" customHeight="1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4"/>
      <c r="AB759" s="64"/>
      <c r="AC759" s="64"/>
      <c r="AD759" s="64"/>
      <c r="AE759" s="64"/>
      <c r="AF759" s="64"/>
      <c r="AG759" s="64"/>
    </row>
    <row r="760" spans="1:33" ht="12.75" customHeight="1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4"/>
      <c r="AB760" s="64"/>
      <c r="AC760" s="64"/>
      <c r="AD760" s="64"/>
      <c r="AE760" s="64"/>
      <c r="AF760" s="64"/>
      <c r="AG760" s="64"/>
    </row>
    <row r="761" spans="1:33" ht="12.75" customHeight="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4"/>
      <c r="AB761" s="64"/>
      <c r="AC761" s="64"/>
      <c r="AD761" s="64"/>
      <c r="AE761" s="64"/>
      <c r="AF761" s="64"/>
      <c r="AG761" s="64"/>
    </row>
    <row r="762" spans="1:33" ht="12.75" customHeight="1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4"/>
      <c r="AB762" s="64"/>
      <c r="AC762" s="64"/>
      <c r="AD762" s="64"/>
      <c r="AE762" s="64"/>
      <c r="AF762" s="64"/>
      <c r="AG762" s="64"/>
    </row>
    <row r="763" spans="1:33" ht="12.75" customHeight="1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4"/>
      <c r="AB763" s="64"/>
      <c r="AC763" s="64"/>
      <c r="AD763" s="64"/>
      <c r="AE763" s="64"/>
      <c r="AF763" s="64"/>
      <c r="AG763" s="64"/>
    </row>
    <row r="764" spans="1:33" ht="12.75" customHeight="1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4"/>
      <c r="AE764" s="64"/>
      <c r="AF764" s="64"/>
      <c r="AG764" s="64"/>
    </row>
    <row r="765" spans="1:33" ht="12.75" customHeight="1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4"/>
      <c r="AE765" s="64"/>
      <c r="AF765" s="64"/>
      <c r="AG765" s="64"/>
    </row>
    <row r="766" spans="1:33" ht="12.75" customHeight="1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4"/>
      <c r="AB766" s="64"/>
      <c r="AC766" s="64"/>
      <c r="AD766" s="64"/>
      <c r="AE766" s="64"/>
      <c r="AF766" s="64"/>
      <c r="AG766" s="64"/>
    </row>
    <row r="767" spans="1:33" ht="12.75" customHeight="1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4"/>
      <c r="AB767" s="64"/>
      <c r="AC767" s="64"/>
      <c r="AD767" s="64"/>
      <c r="AE767" s="64"/>
      <c r="AF767" s="64"/>
      <c r="AG767" s="64"/>
    </row>
    <row r="768" spans="1:33" ht="12.75" customHeight="1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4"/>
      <c r="AB768" s="64"/>
      <c r="AC768" s="64"/>
      <c r="AD768" s="64"/>
      <c r="AE768" s="64"/>
      <c r="AF768" s="64"/>
      <c r="AG768" s="64"/>
    </row>
    <row r="769" spans="1:33" ht="12.75" customHeight="1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4"/>
      <c r="AB769" s="64"/>
      <c r="AC769" s="64"/>
      <c r="AD769" s="64"/>
      <c r="AE769" s="64"/>
      <c r="AF769" s="64"/>
      <c r="AG769" s="64"/>
    </row>
    <row r="770" spans="1:33" ht="12.75" customHeight="1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4"/>
      <c r="AB770" s="64"/>
      <c r="AC770" s="64"/>
      <c r="AD770" s="64"/>
      <c r="AE770" s="64"/>
      <c r="AF770" s="64"/>
      <c r="AG770" s="64"/>
    </row>
    <row r="771" spans="1:33" ht="12.75" customHeight="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4"/>
      <c r="AB771" s="64"/>
      <c r="AC771" s="64"/>
      <c r="AD771" s="64"/>
      <c r="AE771" s="64"/>
      <c r="AF771" s="64"/>
      <c r="AG771" s="64"/>
    </row>
    <row r="772" spans="1:33" ht="12.75" customHeight="1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4"/>
      <c r="AB772" s="64"/>
      <c r="AC772" s="64"/>
      <c r="AD772" s="64"/>
      <c r="AE772" s="64"/>
      <c r="AF772" s="64"/>
      <c r="AG772" s="64"/>
    </row>
    <row r="773" spans="1:33" ht="12.75" customHeight="1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4"/>
      <c r="AB773" s="64"/>
      <c r="AC773" s="64"/>
      <c r="AD773" s="64"/>
      <c r="AE773" s="64"/>
      <c r="AF773" s="64"/>
      <c r="AG773" s="64"/>
    </row>
    <row r="774" spans="1:33" ht="12.75" customHeight="1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4"/>
      <c r="AB774" s="64"/>
      <c r="AC774" s="64"/>
      <c r="AD774" s="64"/>
      <c r="AE774" s="64"/>
      <c r="AF774" s="64"/>
      <c r="AG774" s="64"/>
    </row>
    <row r="775" spans="1:33" ht="12.75" customHeight="1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4"/>
      <c r="AB775" s="64"/>
      <c r="AC775" s="64"/>
      <c r="AD775" s="64"/>
      <c r="AE775" s="64"/>
      <c r="AF775" s="64"/>
      <c r="AG775" s="64"/>
    </row>
    <row r="776" spans="1:33" ht="12.75" customHeight="1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4"/>
      <c r="AE776" s="64"/>
      <c r="AF776" s="64"/>
      <c r="AG776" s="64"/>
    </row>
    <row r="777" spans="1:33" ht="12.75" customHeight="1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4"/>
      <c r="AE777" s="64"/>
      <c r="AF777" s="64"/>
      <c r="AG777" s="64"/>
    </row>
    <row r="778" spans="1:33" ht="12.75" customHeight="1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4"/>
      <c r="AB778" s="64"/>
      <c r="AC778" s="64"/>
      <c r="AD778" s="64"/>
      <c r="AE778" s="64"/>
      <c r="AF778" s="64"/>
      <c r="AG778" s="64"/>
    </row>
    <row r="779" spans="1:33" ht="12.75" customHeight="1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4"/>
      <c r="AE779" s="64"/>
      <c r="AF779" s="64"/>
      <c r="AG779" s="64"/>
    </row>
    <row r="780" spans="1:33" ht="12.75" customHeight="1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4"/>
      <c r="AE780" s="64"/>
      <c r="AF780" s="64"/>
      <c r="AG780" s="64"/>
    </row>
    <row r="781" spans="1:33" ht="12.75" customHeight="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4"/>
      <c r="AE781" s="64"/>
      <c r="AF781" s="64"/>
      <c r="AG781" s="64"/>
    </row>
    <row r="782" spans="1:33" ht="12.75" customHeight="1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4"/>
      <c r="AE782" s="64"/>
      <c r="AF782" s="64"/>
      <c r="AG782" s="64"/>
    </row>
    <row r="783" spans="1:33" ht="12.75" customHeight="1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4"/>
      <c r="AE783" s="64"/>
      <c r="AF783" s="64"/>
      <c r="AG783" s="64"/>
    </row>
    <row r="784" spans="1:33" ht="12.75" customHeight="1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4"/>
      <c r="AE784" s="64"/>
      <c r="AF784" s="64"/>
      <c r="AG784" s="64"/>
    </row>
    <row r="785" spans="1:33" ht="12.75" customHeight="1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4"/>
      <c r="AE785" s="64"/>
      <c r="AF785" s="64"/>
      <c r="AG785" s="64"/>
    </row>
    <row r="786" spans="1:33" ht="12.75" customHeight="1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4"/>
      <c r="AB786" s="64"/>
      <c r="AC786" s="64"/>
      <c r="AD786" s="64"/>
      <c r="AE786" s="64"/>
      <c r="AF786" s="64"/>
      <c r="AG786" s="64"/>
    </row>
    <row r="787" spans="1:33" ht="12.75" customHeight="1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4"/>
      <c r="AB787" s="64"/>
      <c r="AC787" s="64"/>
      <c r="AD787" s="64"/>
      <c r="AE787" s="64"/>
      <c r="AF787" s="64"/>
      <c r="AG787" s="64"/>
    </row>
    <row r="788" spans="1:33" ht="12.75" customHeight="1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4"/>
      <c r="AB788" s="64"/>
      <c r="AC788" s="64"/>
      <c r="AD788" s="64"/>
      <c r="AE788" s="64"/>
      <c r="AF788" s="64"/>
      <c r="AG788" s="64"/>
    </row>
    <row r="789" spans="1:33" ht="12.75" customHeight="1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4"/>
      <c r="AB789" s="64"/>
      <c r="AC789" s="64"/>
      <c r="AD789" s="64"/>
      <c r="AE789" s="64"/>
      <c r="AF789" s="64"/>
      <c r="AG789" s="64"/>
    </row>
    <row r="790" spans="1:33" ht="12.75" customHeight="1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4"/>
      <c r="AB790" s="64"/>
      <c r="AC790" s="64"/>
      <c r="AD790" s="64"/>
      <c r="AE790" s="64"/>
      <c r="AF790" s="64"/>
      <c r="AG790" s="64"/>
    </row>
    <row r="791" spans="1:33" ht="12.75" customHeight="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4"/>
      <c r="AB791" s="64"/>
      <c r="AC791" s="64"/>
      <c r="AD791" s="64"/>
      <c r="AE791" s="64"/>
      <c r="AF791" s="64"/>
      <c r="AG791" s="64"/>
    </row>
    <row r="792" spans="1:33" ht="12.75" customHeight="1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4"/>
      <c r="AB792" s="64"/>
      <c r="AC792" s="64"/>
      <c r="AD792" s="64"/>
      <c r="AE792" s="64"/>
      <c r="AF792" s="64"/>
      <c r="AG792" s="64"/>
    </row>
    <row r="793" spans="1:33" ht="12.75" customHeight="1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4"/>
      <c r="AB793" s="64"/>
      <c r="AC793" s="64"/>
      <c r="AD793" s="64"/>
      <c r="AE793" s="64"/>
      <c r="AF793" s="64"/>
      <c r="AG793" s="64"/>
    </row>
    <row r="794" spans="1:33" ht="12.75" customHeight="1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4"/>
      <c r="AB794" s="64"/>
      <c r="AC794" s="64"/>
      <c r="AD794" s="64"/>
      <c r="AE794" s="64"/>
      <c r="AF794" s="64"/>
      <c r="AG794" s="64"/>
    </row>
    <row r="795" spans="1:33" ht="12.75" customHeight="1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4"/>
      <c r="AB795" s="64"/>
      <c r="AC795" s="64"/>
      <c r="AD795" s="64"/>
      <c r="AE795" s="64"/>
      <c r="AF795" s="64"/>
      <c r="AG795" s="64"/>
    </row>
    <row r="796" spans="1:33" ht="12.75" customHeight="1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4"/>
      <c r="AB796" s="64"/>
      <c r="AC796" s="64"/>
      <c r="AD796" s="64"/>
      <c r="AE796" s="64"/>
      <c r="AF796" s="64"/>
      <c r="AG796" s="64"/>
    </row>
    <row r="797" spans="1:33" ht="12.75" customHeight="1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4"/>
      <c r="AB797" s="64"/>
      <c r="AC797" s="64"/>
      <c r="AD797" s="64"/>
      <c r="AE797" s="64"/>
      <c r="AF797" s="64"/>
      <c r="AG797" s="64"/>
    </row>
    <row r="798" spans="1:33" ht="12.75" customHeight="1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4"/>
      <c r="AB798" s="64"/>
      <c r="AC798" s="64"/>
      <c r="AD798" s="64"/>
      <c r="AE798" s="64"/>
      <c r="AF798" s="64"/>
      <c r="AG798" s="64"/>
    </row>
    <row r="799" spans="1:33" ht="12.75" customHeight="1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4"/>
      <c r="AB799" s="64"/>
      <c r="AC799" s="64"/>
      <c r="AD799" s="64"/>
      <c r="AE799" s="64"/>
      <c r="AF799" s="64"/>
      <c r="AG799" s="64"/>
    </row>
    <row r="800" spans="1:33" ht="12.75" customHeight="1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4"/>
      <c r="AB800" s="64"/>
      <c r="AC800" s="64"/>
      <c r="AD800" s="64"/>
      <c r="AE800" s="64"/>
      <c r="AF800" s="64"/>
      <c r="AG800" s="64"/>
    </row>
    <row r="801" spans="1:33" ht="12.75" customHeight="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4"/>
      <c r="AB801" s="64"/>
      <c r="AC801" s="64"/>
      <c r="AD801" s="64"/>
      <c r="AE801" s="64"/>
      <c r="AF801" s="64"/>
      <c r="AG801" s="64"/>
    </row>
    <row r="802" spans="1:33" ht="12.75" customHeight="1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4"/>
      <c r="AB802" s="64"/>
      <c r="AC802" s="64"/>
      <c r="AD802" s="64"/>
      <c r="AE802" s="64"/>
      <c r="AF802" s="64"/>
      <c r="AG802" s="64"/>
    </row>
    <row r="803" spans="1:33" ht="12.75" customHeight="1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4"/>
      <c r="AB803" s="64"/>
      <c r="AC803" s="64"/>
      <c r="AD803" s="64"/>
      <c r="AE803" s="64"/>
      <c r="AF803" s="64"/>
      <c r="AG803" s="64"/>
    </row>
    <row r="804" spans="1:33" ht="12.75" customHeight="1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4"/>
      <c r="AE804" s="64"/>
      <c r="AF804" s="64"/>
      <c r="AG804" s="64"/>
    </row>
    <row r="805" spans="1:33" ht="12.75" customHeight="1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4"/>
      <c r="AE805" s="64"/>
      <c r="AF805" s="64"/>
      <c r="AG805" s="64"/>
    </row>
    <row r="806" spans="1:33" ht="12.75" customHeight="1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4"/>
      <c r="AE806" s="64"/>
      <c r="AF806" s="64"/>
      <c r="AG806" s="64"/>
    </row>
    <row r="807" spans="1:33" ht="12.75" customHeight="1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4"/>
      <c r="AE807" s="64"/>
      <c r="AF807" s="64"/>
      <c r="AG807" s="64"/>
    </row>
    <row r="808" spans="1:33" ht="12.75" customHeight="1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4"/>
      <c r="AB808" s="64"/>
      <c r="AC808" s="64"/>
      <c r="AD808" s="64"/>
      <c r="AE808" s="64"/>
      <c r="AF808" s="64"/>
      <c r="AG808" s="64"/>
    </row>
    <row r="809" spans="1:33" ht="12.75" customHeight="1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4"/>
      <c r="AB809" s="64"/>
      <c r="AC809" s="64"/>
      <c r="AD809" s="64"/>
      <c r="AE809" s="64"/>
      <c r="AF809" s="64"/>
      <c r="AG809" s="64"/>
    </row>
    <row r="810" spans="1:33" ht="12.75" customHeight="1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4"/>
      <c r="AB810" s="64"/>
      <c r="AC810" s="64"/>
      <c r="AD810" s="64"/>
      <c r="AE810" s="64"/>
      <c r="AF810" s="64"/>
      <c r="AG810" s="64"/>
    </row>
    <row r="811" spans="1:33" ht="12.75" customHeight="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4"/>
      <c r="AB811" s="64"/>
      <c r="AC811" s="64"/>
      <c r="AD811" s="64"/>
      <c r="AE811" s="64"/>
      <c r="AF811" s="64"/>
      <c r="AG811" s="64"/>
    </row>
    <row r="812" spans="1:33" ht="12.75" customHeight="1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4"/>
      <c r="AB812" s="64"/>
      <c r="AC812" s="64"/>
      <c r="AD812" s="64"/>
      <c r="AE812" s="64"/>
      <c r="AF812" s="64"/>
      <c r="AG812" s="64"/>
    </row>
    <row r="813" spans="1:33" ht="12.75" customHeight="1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4"/>
      <c r="AB813" s="64"/>
      <c r="AC813" s="64"/>
      <c r="AD813" s="64"/>
      <c r="AE813" s="64"/>
      <c r="AF813" s="64"/>
      <c r="AG813" s="64"/>
    </row>
    <row r="814" spans="1:33" ht="12.75" customHeight="1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4"/>
      <c r="AB814" s="64"/>
      <c r="AC814" s="64"/>
      <c r="AD814" s="64"/>
      <c r="AE814" s="64"/>
      <c r="AF814" s="64"/>
      <c r="AG814" s="64"/>
    </row>
    <row r="815" spans="1:33" ht="12.75" customHeight="1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4"/>
      <c r="AB815" s="64"/>
      <c r="AC815" s="64"/>
      <c r="AD815" s="64"/>
      <c r="AE815" s="64"/>
      <c r="AF815" s="64"/>
      <c r="AG815" s="64"/>
    </row>
    <row r="816" spans="1:33" ht="12.75" customHeight="1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4"/>
      <c r="AB816" s="64"/>
      <c r="AC816" s="64"/>
      <c r="AD816" s="64"/>
      <c r="AE816" s="64"/>
      <c r="AF816" s="64"/>
      <c r="AG816" s="64"/>
    </row>
    <row r="817" spans="1:33" ht="12.75" customHeight="1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4"/>
      <c r="AB817" s="64"/>
      <c r="AC817" s="64"/>
      <c r="AD817" s="64"/>
      <c r="AE817" s="64"/>
      <c r="AF817" s="64"/>
      <c r="AG817" s="64"/>
    </row>
    <row r="818" spans="1:33" ht="12.75" customHeight="1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4"/>
      <c r="AB818" s="64"/>
      <c r="AC818" s="64"/>
      <c r="AD818" s="64"/>
      <c r="AE818" s="64"/>
      <c r="AF818" s="64"/>
      <c r="AG818" s="64"/>
    </row>
    <row r="819" spans="1:33" ht="12.75" customHeight="1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4"/>
      <c r="AB819" s="64"/>
      <c r="AC819" s="64"/>
      <c r="AD819" s="64"/>
      <c r="AE819" s="64"/>
      <c r="AF819" s="64"/>
      <c r="AG819" s="64"/>
    </row>
    <row r="820" spans="1:33" ht="12.75" customHeight="1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4"/>
      <c r="AB820" s="64"/>
      <c r="AC820" s="64"/>
      <c r="AD820" s="64"/>
      <c r="AE820" s="64"/>
      <c r="AF820" s="64"/>
      <c r="AG820" s="64"/>
    </row>
    <row r="821" spans="1:33" ht="12.75" customHeight="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4"/>
      <c r="AB821" s="64"/>
      <c r="AC821" s="64"/>
      <c r="AD821" s="64"/>
      <c r="AE821" s="64"/>
      <c r="AF821" s="64"/>
      <c r="AG821" s="64"/>
    </row>
    <row r="822" spans="1:33" ht="12.75" customHeight="1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4"/>
      <c r="AB822" s="64"/>
      <c r="AC822" s="64"/>
      <c r="AD822" s="64"/>
      <c r="AE822" s="64"/>
      <c r="AF822" s="64"/>
      <c r="AG822" s="64"/>
    </row>
    <row r="823" spans="1:33" ht="12.75" customHeight="1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4"/>
      <c r="AB823" s="64"/>
      <c r="AC823" s="64"/>
      <c r="AD823" s="64"/>
      <c r="AE823" s="64"/>
      <c r="AF823" s="64"/>
      <c r="AG823" s="64"/>
    </row>
    <row r="824" spans="1:33" ht="12.75" customHeight="1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4"/>
      <c r="AB824" s="64"/>
      <c r="AC824" s="64"/>
      <c r="AD824" s="64"/>
      <c r="AE824" s="64"/>
      <c r="AF824" s="64"/>
      <c r="AG824" s="64"/>
    </row>
    <row r="825" spans="1:33" ht="12.75" customHeight="1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4"/>
      <c r="AB825" s="64"/>
      <c r="AC825" s="64"/>
      <c r="AD825" s="64"/>
      <c r="AE825" s="64"/>
      <c r="AF825" s="64"/>
      <c r="AG825" s="64"/>
    </row>
    <row r="826" spans="1:33" ht="12.75" customHeight="1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4"/>
      <c r="AE826" s="64"/>
      <c r="AF826" s="64"/>
      <c r="AG826" s="64"/>
    </row>
    <row r="827" spans="1:33" ht="12.75" customHeight="1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4"/>
      <c r="AB827" s="64"/>
      <c r="AC827" s="64"/>
      <c r="AD827" s="64"/>
      <c r="AE827" s="64"/>
      <c r="AF827" s="64"/>
      <c r="AG827" s="64"/>
    </row>
    <row r="828" spans="1:33" ht="12.75" customHeight="1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4"/>
      <c r="AB828" s="64"/>
      <c r="AC828" s="64"/>
      <c r="AD828" s="64"/>
      <c r="AE828" s="64"/>
      <c r="AF828" s="64"/>
      <c r="AG828" s="64"/>
    </row>
    <row r="829" spans="1:33" ht="12.75" customHeight="1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4"/>
      <c r="AB829" s="64"/>
      <c r="AC829" s="64"/>
      <c r="AD829" s="64"/>
      <c r="AE829" s="64"/>
      <c r="AF829" s="64"/>
      <c r="AG829" s="64"/>
    </row>
    <row r="830" spans="1:33" ht="12.75" customHeight="1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4"/>
      <c r="AB830" s="64"/>
      <c r="AC830" s="64"/>
      <c r="AD830" s="64"/>
      <c r="AE830" s="64"/>
      <c r="AF830" s="64"/>
      <c r="AG830" s="64"/>
    </row>
    <row r="831" spans="1:33" ht="12.75" customHeight="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4"/>
      <c r="AB831" s="64"/>
      <c r="AC831" s="64"/>
      <c r="AD831" s="64"/>
      <c r="AE831" s="64"/>
      <c r="AF831" s="64"/>
      <c r="AG831" s="64"/>
    </row>
    <row r="832" spans="1:33" ht="12.75" customHeight="1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4"/>
      <c r="AB832" s="64"/>
      <c r="AC832" s="64"/>
      <c r="AD832" s="64"/>
      <c r="AE832" s="64"/>
      <c r="AF832" s="64"/>
      <c r="AG832" s="64"/>
    </row>
    <row r="833" spans="1:33" ht="12.75" customHeight="1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4"/>
      <c r="AB833" s="64"/>
      <c r="AC833" s="64"/>
      <c r="AD833" s="64"/>
      <c r="AE833" s="64"/>
      <c r="AF833" s="64"/>
      <c r="AG833" s="64"/>
    </row>
    <row r="834" spans="1:33" ht="12.75" customHeight="1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4"/>
      <c r="AB834" s="64"/>
      <c r="AC834" s="64"/>
      <c r="AD834" s="64"/>
      <c r="AE834" s="64"/>
      <c r="AF834" s="64"/>
      <c r="AG834" s="64"/>
    </row>
    <row r="835" spans="1:33" ht="12.75" customHeight="1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4"/>
      <c r="AB835" s="64"/>
      <c r="AC835" s="64"/>
      <c r="AD835" s="64"/>
      <c r="AE835" s="64"/>
      <c r="AF835" s="64"/>
      <c r="AG835" s="64"/>
    </row>
    <row r="836" spans="1:33" ht="12.75" customHeight="1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4"/>
      <c r="AE836" s="64"/>
      <c r="AF836" s="64"/>
      <c r="AG836" s="64"/>
    </row>
    <row r="837" spans="1:33" ht="12.75" customHeight="1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4"/>
      <c r="AE837" s="64"/>
      <c r="AF837" s="64"/>
      <c r="AG837" s="64"/>
    </row>
    <row r="838" spans="1:33" ht="12.75" customHeight="1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4"/>
      <c r="AB838" s="64"/>
      <c r="AC838" s="64"/>
      <c r="AD838" s="64"/>
      <c r="AE838" s="64"/>
      <c r="AF838" s="64"/>
      <c r="AG838" s="64"/>
    </row>
    <row r="839" spans="1:33" ht="12.75" customHeight="1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4"/>
      <c r="AB839" s="64"/>
      <c r="AC839" s="64"/>
      <c r="AD839" s="64"/>
      <c r="AE839" s="64"/>
      <c r="AF839" s="64"/>
      <c r="AG839" s="64"/>
    </row>
    <row r="840" spans="1:33" ht="12.75" customHeight="1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4"/>
      <c r="AB840" s="64"/>
      <c r="AC840" s="64"/>
      <c r="AD840" s="64"/>
      <c r="AE840" s="64"/>
      <c r="AF840" s="64"/>
      <c r="AG840" s="64"/>
    </row>
    <row r="841" spans="1:33" ht="12.75" customHeight="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4"/>
      <c r="AB841" s="64"/>
      <c r="AC841" s="64"/>
      <c r="AD841" s="64"/>
      <c r="AE841" s="64"/>
      <c r="AF841" s="64"/>
      <c r="AG841" s="64"/>
    </row>
    <row r="842" spans="1:33" ht="12.75" customHeight="1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4"/>
      <c r="AB842" s="64"/>
      <c r="AC842" s="64"/>
      <c r="AD842" s="64"/>
      <c r="AE842" s="64"/>
      <c r="AF842" s="64"/>
      <c r="AG842" s="64"/>
    </row>
    <row r="843" spans="1:33" ht="12.75" customHeight="1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4"/>
      <c r="AB843" s="64"/>
      <c r="AC843" s="64"/>
      <c r="AD843" s="64"/>
      <c r="AE843" s="64"/>
      <c r="AF843" s="64"/>
      <c r="AG843" s="64"/>
    </row>
    <row r="844" spans="1:33" ht="12.75" customHeight="1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4"/>
      <c r="AB844" s="64"/>
      <c r="AC844" s="64"/>
      <c r="AD844" s="64"/>
      <c r="AE844" s="64"/>
      <c r="AF844" s="64"/>
      <c r="AG844" s="64"/>
    </row>
    <row r="845" spans="1:33" ht="12.75" customHeight="1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4"/>
      <c r="AB845" s="64"/>
      <c r="AC845" s="64"/>
      <c r="AD845" s="64"/>
      <c r="AE845" s="64"/>
      <c r="AF845" s="64"/>
      <c r="AG845" s="64"/>
    </row>
    <row r="846" spans="1:33" ht="12.75" customHeight="1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4"/>
      <c r="AB846" s="64"/>
      <c r="AC846" s="64"/>
      <c r="AD846" s="64"/>
      <c r="AE846" s="64"/>
      <c r="AF846" s="64"/>
      <c r="AG846" s="64"/>
    </row>
    <row r="847" spans="1:33" ht="12.75" customHeight="1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4"/>
      <c r="AB847" s="64"/>
      <c r="AC847" s="64"/>
      <c r="AD847" s="64"/>
      <c r="AE847" s="64"/>
      <c r="AF847" s="64"/>
      <c r="AG847" s="64"/>
    </row>
    <row r="848" spans="1:33" ht="12.75" customHeight="1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4"/>
      <c r="AB848" s="64"/>
      <c r="AC848" s="64"/>
      <c r="AD848" s="64"/>
      <c r="AE848" s="64"/>
      <c r="AF848" s="64"/>
      <c r="AG848" s="64"/>
    </row>
    <row r="849" spans="1:33" ht="12.75" customHeight="1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4"/>
      <c r="AB849" s="64"/>
      <c r="AC849" s="64"/>
      <c r="AD849" s="64"/>
      <c r="AE849" s="64"/>
      <c r="AF849" s="64"/>
      <c r="AG849" s="64"/>
    </row>
    <row r="850" spans="1:33" ht="12.75" customHeight="1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4"/>
      <c r="AB850" s="64"/>
      <c r="AC850" s="64"/>
      <c r="AD850" s="64"/>
      <c r="AE850" s="64"/>
      <c r="AF850" s="64"/>
      <c r="AG850" s="64"/>
    </row>
    <row r="851" spans="1:33" ht="12.75" customHeight="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4"/>
      <c r="AB851" s="64"/>
      <c r="AC851" s="64"/>
      <c r="AD851" s="64"/>
      <c r="AE851" s="64"/>
      <c r="AF851" s="64"/>
      <c r="AG851" s="64"/>
    </row>
    <row r="852" spans="1:33" ht="12.75" customHeight="1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4"/>
      <c r="AE852" s="64"/>
      <c r="AF852" s="64"/>
      <c r="AG852" s="64"/>
    </row>
    <row r="853" spans="1:33" ht="12.75" customHeight="1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4"/>
      <c r="AB853" s="64"/>
      <c r="AC853" s="64"/>
      <c r="AD853" s="64"/>
      <c r="AE853" s="64"/>
      <c r="AF853" s="64"/>
      <c r="AG853" s="64"/>
    </row>
    <row r="854" spans="1:33" ht="12.75" customHeight="1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4"/>
      <c r="AB854" s="64"/>
      <c r="AC854" s="64"/>
      <c r="AD854" s="64"/>
      <c r="AE854" s="64"/>
      <c r="AF854" s="64"/>
      <c r="AG854" s="64"/>
    </row>
    <row r="855" spans="1:33" ht="12.75" customHeight="1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4"/>
      <c r="AE855" s="64"/>
      <c r="AF855" s="64"/>
      <c r="AG855" s="64"/>
    </row>
    <row r="856" spans="1:33" ht="12.75" customHeight="1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4"/>
      <c r="AB856" s="64"/>
      <c r="AC856" s="64"/>
      <c r="AD856" s="64"/>
      <c r="AE856" s="64"/>
      <c r="AF856" s="64"/>
      <c r="AG856" s="64"/>
    </row>
    <row r="857" spans="1:33" ht="12.75" customHeight="1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4"/>
      <c r="AB857" s="64"/>
      <c r="AC857" s="64"/>
      <c r="AD857" s="64"/>
      <c r="AE857" s="64"/>
      <c r="AF857" s="64"/>
      <c r="AG857" s="64"/>
    </row>
    <row r="858" spans="1:33" ht="12.75" customHeight="1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4"/>
      <c r="AB858" s="64"/>
      <c r="AC858" s="64"/>
      <c r="AD858" s="64"/>
      <c r="AE858" s="64"/>
      <c r="AF858" s="64"/>
      <c r="AG858" s="64"/>
    </row>
    <row r="859" spans="1:33" ht="12.75" customHeight="1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4"/>
      <c r="AB859" s="64"/>
      <c r="AC859" s="64"/>
      <c r="AD859" s="64"/>
      <c r="AE859" s="64"/>
      <c r="AF859" s="64"/>
      <c r="AG859" s="64"/>
    </row>
    <row r="860" spans="1:33" ht="12.75" customHeight="1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4"/>
      <c r="AB860" s="64"/>
      <c r="AC860" s="64"/>
      <c r="AD860" s="64"/>
      <c r="AE860" s="64"/>
      <c r="AF860" s="64"/>
      <c r="AG860" s="64"/>
    </row>
    <row r="861" spans="1:33" ht="12.75" customHeight="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4"/>
      <c r="AB861" s="64"/>
      <c r="AC861" s="64"/>
      <c r="AD861" s="64"/>
      <c r="AE861" s="64"/>
      <c r="AF861" s="64"/>
      <c r="AG861" s="64"/>
    </row>
    <row r="862" spans="1:33" ht="12.75" customHeight="1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4"/>
      <c r="AB862" s="64"/>
      <c r="AC862" s="64"/>
      <c r="AD862" s="64"/>
      <c r="AE862" s="64"/>
      <c r="AF862" s="64"/>
      <c r="AG862" s="64"/>
    </row>
    <row r="863" spans="1:33" ht="12.75" customHeight="1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4"/>
      <c r="AB863" s="64"/>
      <c r="AC863" s="64"/>
      <c r="AD863" s="64"/>
      <c r="AE863" s="64"/>
      <c r="AF863" s="64"/>
      <c r="AG863" s="64"/>
    </row>
    <row r="864" spans="1:33" ht="12.75" customHeight="1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4"/>
      <c r="AB864" s="64"/>
      <c r="AC864" s="64"/>
      <c r="AD864" s="64"/>
      <c r="AE864" s="64"/>
      <c r="AF864" s="64"/>
      <c r="AG864" s="64"/>
    </row>
    <row r="865" spans="1:33" ht="12.75" customHeight="1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4"/>
      <c r="AE865" s="64"/>
      <c r="AF865" s="64"/>
      <c r="AG865" s="64"/>
    </row>
    <row r="866" spans="1:33" ht="12.75" customHeight="1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4"/>
      <c r="AE866" s="64"/>
      <c r="AF866" s="64"/>
      <c r="AG866" s="64"/>
    </row>
    <row r="867" spans="1:33" ht="12.75" customHeight="1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4"/>
      <c r="AE867" s="64"/>
      <c r="AF867" s="64"/>
      <c r="AG867" s="64"/>
    </row>
    <row r="868" spans="1:33" ht="12.75" customHeight="1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4"/>
      <c r="AB868" s="64"/>
      <c r="AC868" s="64"/>
      <c r="AD868" s="64"/>
      <c r="AE868" s="64"/>
      <c r="AF868" s="64"/>
      <c r="AG868" s="64"/>
    </row>
    <row r="869" spans="1:33" ht="12.75" customHeight="1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4"/>
      <c r="AB869" s="64"/>
      <c r="AC869" s="64"/>
      <c r="AD869" s="64"/>
      <c r="AE869" s="64"/>
      <c r="AF869" s="64"/>
      <c r="AG869" s="64"/>
    </row>
    <row r="870" spans="1:33" ht="12.75" customHeight="1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4"/>
      <c r="AB870" s="64"/>
      <c r="AC870" s="64"/>
      <c r="AD870" s="64"/>
      <c r="AE870" s="64"/>
      <c r="AF870" s="64"/>
      <c r="AG870" s="64"/>
    </row>
    <row r="871" spans="1:33" ht="12.75" customHeight="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4"/>
      <c r="AB871" s="64"/>
      <c r="AC871" s="64"/>
      <c r="AD871" s="64"/>
      <c r="AE871" s="64"/>
      <c r="AF871" s="64"/>
      <c r="AG871" s="64"/>
    </row>
    <row r="872" spans="1:33" ht="12.75" customHeight="1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4"/>
      <c r="AB872" s="64"/>
      <c r="AC872" s="64"/>
      <c r="AD872" s="64"/>
      <c r="AE872" s="64"/>
      <c r="AF872" s="64"/>
      <c r="AG872" s="64"/>
    </row>
    <row r="873" spans="1:33" ht="12.75" customHeight="1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4"/>
      <c r="AB873" s="64"/>
      <c r="AC873" s="64"/>
      <c r="AD873" s="64"/>
      <c r="AE873" s="64"/>
      <c r="AF873" s="64"/>
      <c r="AG873" s="64"/>
    </row>
    <row r="874" spans="1:33" ht="12.75" customHeight="1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4"/>
      <c r="AB874" s="64"/>
      <c r="AC874" s="64"/>
      <c r="AD874" s="64"/>
      <c r="AE874" s="64"/>
      <c r="AF874" s="64"/>
      <c r="AG874" s="64"/>
    </row>
    <row r="875" spans="1:33" ht="12.75" customHeight="1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4"/>
      <c r="AB875" s="64"/>
      <c r="AC875" s="64"/>
      <c r="AD875" s="64"/>
      <c r="AE875" s="64"/>
      <c r="AF875" s="64"/>
      <c r="AG875" s="64"/>
    </row>
    <row r="876" spans="1:33" ht="12.75" customHeight="1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4"/>
      <c r="AB876" s="64"/>
      <c r="AC876" s="64"/>
      <c r="AD876" s="64"/>
      <c r="AE876" s="64"/>
      <c r="AF876" s="64"/>
      <c r="AG876" s="64"/>
    </row>
    <row r="877" spans="1:33" ht="12.75" customHeight="1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4"/>
      <c r="AB877" s="64"/>
      <c r="AC877" s="64"/>
      <c r="AD877" s="64"/>
      <c r="AE877" s="64"/>
      <c r="AF877" s="64"/>
      <c r="AG877" s="64"/>
    </row>
    <row r="878" spans="1:33" ht="12.75" customHeight="1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4"/>
      <c r="AB878" s="64"/>
      <c r="AC878" s="64"/>
      <c r="AD878" s="64"/>
      <c r="AE878" s="64"/>
      <c r="AF878" s="64"/>
      <c r="AG878" s="64"/>
    </row>
    <row r="879" spans="1:33" ht="12.75" customHeight="1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4"/>
      <c r="AB879" s="64"/>
      <c r="AC879" s="64"/>
      <c r="AD879" s="64"/>
      <c r="AE879" s="64"/>
      <c r="AF879" s="64"/>
      <c r="AG879" s="64"/>
    </row>
    <row r="880" spans="1:33" ht="12.75" customHeight="1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4"/>
      <c r="AB880" s="64"/>
      <c r="AC880" s="64"/>
      <c r="AD880" s="64"/>
      <c r="AE880" s="64"/>
      <c r="AF880" s="64"/>
      <c r="AG880" s="64"/>
    </row>
    <row r="881" spans="1:33" ht="12.75" customHeight="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4"/>
      <c r="AB881" s="64"/>
      <c r="AC881" s="64"/>
      <c r="AD881" s="64"/>
      <c r="AE881" s="64"/>
      <c r="AF881" s="64"/>
      <c r="AG881" s="64"/>
    </row>
    <row r="882" spans="1:33" ht="12.75" customHeight="1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4"/>
      <c r="AB882" s="64"/>
      <c r="AC882" s="64"/>
      <c r="AD882" s="64"/>
      <c r="AE882" s="64"/>
      <c r="AF882" s="64"/>
      <c r="AG882" s="64"/>
    </row>
    <row r="883" spans="1:33" ht="12.75" customHeight="1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4"/>
      <c r="AB883" s="64"/>
      <c r="AC883" s="64"/>
      <c r="AD883" s="64"/>
      <c r="AE883" s="64"/>
      <c r="AF883" s="64"/>
      <c r="AG883" s="64"/>
    </row>
    <row r="884" spans="1:33" ht="12.75" customHeight="1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4"/>
      <c r="AB884" s="64"/>
      <c r="AC884" s="64"/>
      <c r="AD884" s="64"/>
      <c r="AE884" s="64"/>
      <c r="AF884" s="64"/>
      <c r="AG884" s="64"/>
    </row>
    <row r="885" spans="1:33" ht="12.75" customHeight="1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4"/>
      <c r="AB885" s="64"/>
      <c r="AC885" s="64"/>
      <c r="AD885" s="64"/>
      <c r="AE885" s="64"/>
      <c r="AF885" s="64"/>
      <c r="AG885" s="64"/>
    </row>
    <row r="886" spans="1:33" ht="12.75" customHeight="1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4"/>
      <c r="AB886" s="64"/>
      <c r="AC886" s="64"/>
      <c r="AD886" s="64"/>
      <c r="AE886" s="64"/>
      <c r="AF886" s="64"/>
      <c r="AG886" s="64"/>
    </row>
    <row r="887" spans="1:33" ht="12.75" customHeight="1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4"/>
      <c r="AB887" s="64"/>
      <c r="AC887" s="64"/>
      <c r="AD887" s="64"/>
      <c r="AE887" s="64"/>
      <c r="AF887" s="64"/>
      <c r="AG887" s="64"/>
    </row>
    <row r="888" spans="1:33" ht="12.75" customHeight="1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4"/>
      <c r="AB888" s="64"/>
      <c r="AC888" s="64"/>
      <c r="AD888" s="64"/>
      <c r="AE888" s="64"/>
      <c r="AF888" s="64"/>
      <c r="AG888" s="64"/>
    </row>
    <row r="889" spans="1:33" ht="12.75" customHeight="1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4"/>
      <c r="AB889" s="64"/>
      <c r="AC889" s="64"/>
      <c r="AD889" s="64"/>
      <c r="AE889" s="64"/>
      <c r="AF889" s="64"/>
      <c r="AG889" s="64"/>
    </row>
    <row r="890" spans="1:33" ht="12.75" customHeight="1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4"/>
      <c r="AB890" s="64"/>
      <c r="AC890" s="64"/>
      <c r="AD890" s="64"/>
      <c r="AE890" s="64"/>
      <c r="AF890" s="64"/>
      <c r="AG890" s="64"/>
    </row>
    <row r="891" spans="1:33" ht="12.75" customHeight="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4"/>
      <c r="AB891" s="64"/>
      <c r="AC891" s="64"/>
      <c r="AD891" s="64"/>
      <c r="AE891" s="64"/>
      <c r="AF891" s="64"/>
      <c r="AG891" s="64"/>
    </row>
    <row r="892" spans="1:33" ht="12.75" customHeight="1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4"/>
      <c r="AB892" s="64"/>
      <c r="AC892" s="64"/>
      <c r="AD892" s="64"/>
      <c r="AE892" s="64"/>
      <c r="AF892" s="64"/>
      <c r="AG892" s="64"/>
    </row>
    <row r="893" spans="1:33" ht="12.75" customHeight="1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4"/>
      <c r="AB893" s="64"/>
      <c r="AC893" s="64"/>
      <c r="AD893" s="64"/>
      <c r="AE893" s="64"/>
      <c r="AF893" s="64"/>
      <c r="AG893" s="64"/>
    </row>
    <row r="894" spans="1:33" ht="12.75" customHeight="1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4"/>
      <c r="AB894" s="64"/>
      <c r="AC894" s="64"/>
      <c r="AD894" s="64"/>
      <c r="AE894" s="64"/>
      <c r="AF894" s="64"/>
      <c r="AG894" s="64"/>
    </row>
    <row r="895" spans="1:33" ht="12.75" customHeight="1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4"/>
      <c r="AE895" s="64"/>
      <c r="AF895" s="64"/>
      <c r="AG895" s="64"/>
    </row>
    <row r="896" spans="1:33" ht="12.75" customHeight="1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4"/>
      <c r="AE896" s="64"/>
      <c r="AF896" s="64"/>
      <c r="AG896" s="64"/>
    </row>
    <row r="897" spans="1:33" ht="12.75" customHeight="1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4"/>
      <c r="AB897" s="64"/>
      <c r="AC897" s="64"/>
      <c r="AD897" s="64"/>
      <c r="AE897" s="64"/>
      <c r="AF897" s="64"/>
      <c r="AG897" s="64"/>
    </row>
    <row r="898" spans="1:33" ht="12.75" customHeight="1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4"/>
      <c r="AB898" s="64"/>
      <c r="AC898" s="64"/>
      <c r="AD898" s="64"/>
      <c r="AE898" s="64"/>
      <c r="AF898" s="64"/>
      <c r="AG898" s="64"/>
    </row>
    <row r="899" spans="1:33" ht="12.75" customHeight="1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4"/>
      <c r="AB899" s="64"/>
      <c r="AC899" s="64"/>
      <c r="AD899" s="64"/>
      <c r="AE899" s="64"/>
      <c r="AF899" s="64"/>
      <c r="AG899" s="64"/>
    </row>
    <row r="900" spans="1:33" ht="12.75" customHeight="1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4"/>
      <c r="AB900" s="64"/>
      <c r="AC900" s="64"/>
      <c r="AD900" s="64"/>
      <c r="AE900" s="64"/>
      <c r="AF900" s="64"/>
      <c r="AG900" s="64"/>
    </row>
    <row r="901" spans="1:33" ht="12.75" customHeight="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4"/>
      <c r="AB901" s="64"/>
      <c r="AC901" s="64"/>
      <c r="AD901" s="64"/>
      <c r="AE901" s="64"/>
      <c r="AF901" s="64"/>
      <c r="AG901" s="64"/>
    </row>
    <row r="902" spans="1:33" ht="12.75" customHeight="1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4"/>
      <c r="AB902" s="64"/>
      <c r="AC902" s="64"/>
      <c r="AD902" s="64"/>
      <c r="AE902" s="64"/>
      <c r="AF902" s="64"/>
      <c r="AG902" s="64"/>
    </row>
    <row r="903" spans="1:33" ht="12.75" customHeight="1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4"/>
      <c r="AB903" s="64"/>
      <c r="AC903" s="64"/>
      <c r="AD903" s="64"/>
      <c r="AE903" s="64"/>
      <c r="AF903" s="64"/>
      <c r="AG903" s="64"/>
    </row>
    <row r="904" spans="1:33" ht="12.75" customHeight="1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4"/>
      <c r="AE904" s="64"/>
      <c r="AF904" s="64"/>
      <c r="AG904" s="64"/>
    </row>
    <row r="905" spans="1:33" ht="12.75" customHeight="1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4"/>
      <c r="AE905" s="64"/>
      <c r="AF905" s="64"/>
      <c r="AG905" s="64"/>
    </row>
    <row r="906" spans="1:33" ht="12.75" customHeight="1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4"/>
      <c r="AE906" s="64"/>
      <c r="AF906" s="64"/>
      <c r="AG906" s="64"/>
    </row>
    <row r="907" spans="1:33" ht="12.75" customHeight="1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4"/>
      <c r="AB907" s="64"/>
      <c r="AC907" s="64"/>
      <c r="AD907" s="64"/>
      <c r="AE907" s="64"/>
      <c r="AF907" s="64"/>
      <c r="AG907" s="64"/>
    </row>
    <row r="908" spans="1:33" ht="12.75" customHeight="1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4"/>
      <c r="AB908" s="64"/>
      <c r="AC908" s="64"/>
      <c r="AD908" s="64"/>
      <c r="AE908" s="64"/>
      <c r="AF908" s="64"/>
      <c r="AG908" s="64"/>
    </row>
    <row r="909" spans="1:33" ht="12.75" customHeight="1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4"/>
      <c r="AB909" s="64"/>
      <c r="AC909" s="64"/>
      <c r="AD909" s="64"/>
      <c r="AE909" s="64"/>
      <c r="AF909" s="64"/>
      <c r="AG909" s="64"/>
    </row>
    <row r="910" spans="1:33" ht="12.75" customHeight="1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4"/>
      <c r="AB910" s="64"/>
      <c r="AC910" s="64"/>
      <c r="AD910" s="64"/>
      <c r="AE910" s="64"/>
      <c r="AF910" s="64"/>
      <c r="AG910" s="64"/>
    </row>
    <row r="911" spans="1:33" ht="12.75" customHeight="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4"/>
      <c r="AB911" s="64"/>
      <c r="AC911" s="64"/>
      <c r="AD911" s="64"/>
      <c r="AE911" s="64"/>
      <c r="AF911" s="64"/>
      <c r="AG911" s="64"/>
    </row>
    <row r="912" spans="1:33" ht="12.75" customHeight="1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4"/>
      <c r="AB912" s="64"/>
      <c r="AC912" s="64"/>
      <c r="AD912" s="64"/>
      <c r="AE912" s="64"/>
      <c r="AF912" s="64"/>
      <c r="AG912" s="64"/>
    </row>
    <row r="913" spans="1:33" ht="12.75" customHeight="1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4"/>
      <c r="AB913" s="64"/>
      <c r="AC913" s="64"/>
      <c r="AD913" s="64"/>
      <c r="AE913" s="64"/>
      <c r="AF913" s="64"/>
      <c r="AG913" s="64"/>
    </row>
    <row r="914" spans="1:33" ht="12.75" customHeight="1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4"/>
      <c r="AB914" s="64"/>
      <c r="AC914" s="64"/>
      <c r="AD914" s="64"/>
      <c r="AE914" s="64"/>
      <c r="AF914" s="64"/>
      <c r="AG914" s="64"/>
    </row>
    <row r="915" spans="1:33" ht="12.75" customHeight="1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4"/>
      <c r="AB915" s="64"/>
      <c r="AC915" s="64"/>
      <c r="AD915" s="64"/>
      <c r="AE915" s="64"/>
      <c r="AF915" s="64"/>
      <c r="AG915" s="64"/>
    </row>
    <row r="916" spans="1:33" ht="12.75" customHeight="1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4"/>
      <c r="AB916" s="64"/>
      <c r="AC916" s="64"/>
      <c r="AD916" s="64"/>
      <c r="AE916" s="64"/>
      <c r="AF916" s="64"/>
      <c r="AG916" s="64"/>
    </row>
    <row r="917" spans="1:33" ht="12.75" customHeight="1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4"/>
      <c r="AB917" s="64"/>
      <c r="AC917" s="64"/>
      <c r="AD917" s="64"/>
      <c r="AE917" s="64"/>
      <c r="AF917" s="64"/>
      <c r="AG917" s="64"/>
    </row>
    <row r="918" spans="1:33" ht="12.75" customHeight="1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4"/>
      <c r="AE918" s="64"/>
      <c r="AF918" s="64"/>
      <c r="AG918" s="64"/>
    </row>
    <row r="919" spans="1:33" ht="12.75" customHeight="1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4"/>
      <c r="AE919" s="64"/>
      <c r="AF919" s="64"/>
      <c r="AG919" s="64"/>
    </row>
    <row r="920" spans="1:33" ht="12.75" customHeight="1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4"/>
      <c r="AB920" s="64"/>
      <c r="AC920" s="64"/>
      <c r="AD920" s="64"/>
      <c r="AE920" s="64"/>
      <c r="AF920" s="64"/>
      <c r="AG920" s="64"/>
    </row>
    <row r="921" spans="1:33" ht="12.75" customHeight="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4"/>
      <c r="AB921" s="64"/>
      <c r="AC921" s="64"/>
      <c r="AD921" s="64"/>
      <c r="AE921" s="64"/>
      <c r="AF921" s="64"/>
      <c r="AG921" s="64"/>
    </row>
    <row r="922" spans="1:33" ht="12.75" customHeight="1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4"/>
      <c r="AE922" s="64"/>
      <c r="AF922" s="64"/>
      <c r="AG922" s="64"/>
    </row>
    <row r="923" spans="1:33" ht="12.75" customHeight="1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4"/>
      <c r="AB923" s="64"/>
      <c r="AC923" s="64"/>
      <c r="AD923" s="64"/>
      <c r="AE923" s="64"/>
      <c r="AF923" s="64"/>
      <c r="AG923" s="64"/>
    </row>
    <row r="924" spans="1:33" ht="12.75" customHeight="1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4"/>
      <c r="AB924" s="64"/>
      <c r="AC924" s="64"/>
      <c r="AD924" s="64"/>
      <c r="AE924" s="64"/>
      <c r="AF924" s="64"/>
      <c r="AG924" s="64"/>
    </row>
    <row r="925" spans="1:33" ht="12.75" customHeight="1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4"/>
      <c r="AB925" s="64"/>
      <c r="AC925" s="64"/>
      <c r="AD925" s="64"/>
      <c r="AE925" s="64"/>
      <c r="AF925" s="64"/>
      <c r="AG925" s="64"/>
    </row>
    <row r="926" spans="1:33" ht="12.75" customHeight="1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4"/>
      <c r="AE926" s="64"/>
      <c r="AF926" s="64"/>
      <c r="AG926" s="64"/>
    </row>
    <row r="927" spans="1:33" ht="12.75" customHeight="1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4"/>
      <c r="AB927" s="64"/>
      <c r="AC927" s="64"/>
      <c r="AD927" s="64"/>
      <c r="AE927" s="64"/>
      <c r="AF927" s="64"/>
      <c r="AG927" s="64"/>
    </row>
    <row r="928" spans="1:33" ht="12.75" customHeight="1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4"/>
      <c r="AB928" s="64"/>
      <c r="AC928" s="64"/>
      <c r="AD928" s="64"/>
      <c r="AE928" s="64"/>
      <c r="AF928" s="64"/>
      <c r="AG928" s="64"/>
    </row>
    <row r="929" spans="1:33" ht="12.75" customHeight="1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4"/>
      <c r="AB929" s="64"/>
      <c r="AC929" s="64"/>
      <c r="AD929" s="64"/>
      <c r="AE929" s="64"/>
      <c r="AF929" s="64"/>
      <c r="AG929" s="64"/>
    </row>
    <row r="930" spans="1:33" ht="12.75" customHeight="1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4"/>
      <c r="AB930" s="64"/>
      <c r="AC930" s="64"/>
      <c r="AD930" s="64"/>
      <c r="AE930" s="64"/>
      <c r="AF930" s="64"/>
      <c r="AG930" s="64"/>
    </row>
    <row r="931" spans="1:33" ht="12.75" customHeight="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4"/>
      <c r="AE931" s="64"/>
      <c r="AF931" s="64"/>
      <c r="AG931" s="64"/>
    </row>
    <row r="932" spans="1:33" ht="12.75" customHeight="1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4"/>
      <c r="AB932" s="64"/>
      <c r="AC932" s="64"/>
      <c r="AD932" s="64"/>
      <c r="AE932" s="64"/>
      <c r="AF932" s="64"/>
      <c r="AG932" s="64"/>
    </row>
    <row r="933" spans="1:33" ht="12.75" customHeight="1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4"/>
      <c r="AB933" s="64"/>
      <c r="AC933" s="64"/>
      <c r="AD933" s="64"/>
      <c r="AE933" s="64"/>
      <c r="AF933" s="64"/>
      <c r="AG933" s="64"/>
    </row>
    <row r="934" spans="1:33" ht="12.75" customHeight="1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4"/>
      <c r="AB934" s="64"/>
      <c r="AC934" s="64"/>
      <c r="AD934" s="64"/>
      <c r="AE934" s="64"/>
      <c r="AF934" s="64"/>
      <c r="AG934" s="64"/>
    </row>
    <row r="935" spans="1:33" ht="12.75" customHeight="1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4"/>
      <c r="AB935" s="64"/>
      <c r="AC935" s="64"/>
      <c r="AD935" s="64"/>
      <c r="AE935" s="64"/>
      <c r="AF935" s="64"/>
      <c r="AG935" s="64"/>
    </row>
    <row r="936" spans="1:33" ht="12.75" customHeight="1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4"/>
      <c r="AB936" s="64"/>
      <c r="AC936" s="64"/>
      <c r="AD936" s="64"/>
      <c r="AE936" s="64"/>
      <c r="AF936" s="64"/>
      <c r="AG936" s="64"/>
    </row>
    <row r="937" spans="1:33" ht="12.75" customHeight="1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4"/>
      <c r="AE937" s="64"/>
      <c r="AF937" s="64"/>
      <c r="AG937" s="64"/>
    </row>
    <row r="938" spans="1:33" ht="12.75" customHeight="1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4"/>
      <c r="AB938" s="64"/>
      <c r="AC938" s="64"/>
      <c r="AD938" s="64"/>
      <c r="AE938" s="64"/>
      <c r="AF938" s="64"/>
      <c r="AG938" s="64"/>
    </row>
    <row r="939" spans="1:33" ht="12.75" customHeight="1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4"/>
      <c r="AB939" s="64"/>
      <c r="AC939" s="64"/>
      <c r="AD939" s="64"/>
      <c r="AE939" s="64"/>
      <c r="AF939" s="64"/>
      <c r="AG939" s="64"/>
    </row>
    <row r="940" spans="1:33" ht="12.75" customHeight="1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4"/>
      <c r="AB940" s="64"/>
      <c r="AC940" s="64"/>
      <c r="AD940" s="64"/>
      <c r="AE940" s="64"/>
      <c r="AF940" s="64"/>
      <c r="AG940" s="64"/>
    </row>
    <row r="941" spans="1:33" ht="12.75" customHeight="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4"/>
      <c r="AB941" s="64"/>
      <c r="AC941" s="64"/>
      <c r="AD941" s="64"/>
      <c r="AE941" s="64"/>
      <c r="AF941" s="64"/>
      <c r="AG941" s="64"/>
    </row>
    <row r="942" spans="1:33" ht="12.75" customHeight="1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4"/>
      <c r="AB942" s="64"/>
      <c r="AC942" s="64"/>
      <c r="AD942" s="64"/>
      <c r="AE942" s="64"/>
      <c r="AF942" s="64"/>
      <c r="AG942" s="64"/>
    </row>
    <row r="943" spans="1:33" ht="12.75" customHeight="1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4"/>
      <c r="AB943" s="64"/>
      <c r="AC943" s="64"/>
      <c r="AD943" s="64"/>
      <c r="AE943" s="64"/>
      <c r="AF943" s="64"/>
      <c r="AG943" s="64"/>
    </row>
    <row r="944" spans="1:33" ht="12.75" customHeight="1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4"/>
      <c r="AB944" s="64"/>
      <c r="AC944" s="64"/>
      <c r="AD944" s="64"/>
      <c r="AE944" s="64"/>
      <c r="AF944" s="64"/>
      <c r="AG944" s="64"/>
    </row>
    <row r="945" spans="1:33" ht="12.75" customHeight="1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4"/>
      <c r="AB945" s="64"/>
      <c r="AC945" s="64"/>
      <c r="AD945" s="64"/>
      <c r="AE945" s="64"/>
      <c r="AF945" s="64"/>
      <c r="AG945" s="64"/>
    </row>
    <row r="946" spans="1:33" ht="12.75" customHeight="1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4"/>
      <c r="AE946" s="64"/>
      <c r="AF946" s="64"/>
      <c r="AG946" s="64"/>
    </row>
    <row r="947" spans="1:33" ht="12.75" customHeight="1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4"/>
      <c r="AB947" s="64"/>
      <c r="AC947" s="64"/>
      <c r="AD947" s="64"/>
      <c r="AE947" s="64"/>
      <c r="AF947" s="64"/>
      <c r="AG947" s="64"/>
    </row>
    <row r="948" spans="1:33" ht="12.75" customHeight="1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4"/>
      <c r="AB948" s="64"/>
      <c r="AC948" s="64"/>
      <c r="AD948" s="64"/>
      <c r="AE948" s="64"/>
      <c r="AF948" s="64"/>
      <c r="AG948" s="64"/>
    </row>
    <row r="949" spans="1:33" ht="12.75" customHeight="1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4"/>
      <c r="AB949" s="64"/>
      <c r="AC949" s="64"/>
      <c r="AD949" s="64"/>
      <c r="AE949" s="64"/>
      <c r="AF949" s="64"/>
      <c r="AG949" s="64"/>
    </row>
    <row r="950" spans="1:33" ht="12.75" customHeight="1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4"/>
      <c r="AE950" s="64"/>
      <c r="AF950" s="64"/>
      <c r="AG950" s="64"/>
    </row>
    <row r="951" spans="1:33" ht="12.75" customHeight="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4"/>
      <c r="AB951" s="64"/>
      <c r="AC951" s="64"/>
      <c r="AD951" s="64"/>
      <c r="AE951" s="64"/>
      <c r="AF951" s="64"/>
      <c r="AG951" s="64"/>
    </row>
    <row r="952" spans="1:33" ht="12.75" customHeight="1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4"/>
      <c r="AB952" s="64"/>
      <c r="AC952" s="64"/>
      <c r="AD952" s="64"/>
      <c r="AE952" s="64"/>
      <c r="AF952" s="64"/>
      <c r="AG952" s="64"/>
    </row>
    <row r="953" spans="1:33" ht="12.75" customHeight="1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4"/>
      <c r="AB953" s="64"/>
      <c r="AC953" s="64"/>
      <c r="AD953" s="64"/>
      <c r="AE953" s="64"/>
      <c r="AF953" s="64"/>
      <c r="AG953" s="64"/>
    </row>
    <row r="954" spans="1:33" ht="12.75" customHeight="1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4"/>
      <c r="AB954" s="64"/>
      <c r="AC954" s="64"/>
      <c r="AD954" s="64"/>
      <c r="AE954" s="64"/>
      <c r="AF954" s="64"/>
      <c r="AG954" s="64"/>
    </row>
    <row r="955" spans="1:33" ht="12.75" customHeight="1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4"/>
      <c r="AE955" s="64"/>
      <c r="AF955" s="64"/>
      <c r="AG955" s="64"/>
    </row>
    <row r="956" spans="1:33" ht="12.75" customHeight="1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4"/>
      <c r="AE956" s="64"/>
      <c r="AF956" s="64"/>
      <c r="AG956" s="64"/>
    </row>
    <row r="957" spans="1:33" ht="12.75" customHeight="1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4"/>
      <c r="AB957" s="64"/>
      <c r="AC957" s="64"/>
      <c r="AD957" s="64"/>
      <c r="AE957" s="64"/>
      <c r="AF957" s="64"/>
      <c r="AG957" s="64"/>
    </row>
    <row r="958" spans="1:33" ht="12.75" customHeight="1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4"/>
      <c r="AB958" s="64"/>
      <c r="AC958" s="64"/>
      <c r="AD958" s="64"/>
      <c r="AE958" s="64"/>
      <c r="AF958" s="64"/>
      <c r="AG958" s="64"/>
    </row>
    <row r="959" spans="1:33" ht="12.75" customHeight="1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4"/>
      <c r="AB959" s="64"/>
      <c r="AC959" s="64"/>
      <c r="AD959" s="64"/>
      <c r="AE959" s="64"/>
      <c r="AF959" s="64"/>
      <c r="AG959" s="64"/>
    </row>
    <row r="960" spans="1:33" ht="12.75" customHeight="1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4"/>
      <c r="AB960" s="64"/>
      <c r="AC960" s="64"/>
      <c r="AD960" s="64"/>
      <c r="AE960" s="64"/>
      <c r="AF960" s="64"/>
      <c r="AG960" s="64"/>
    </row>
    <row r="961" spans="1:33" ht="12.75" customHeight="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4"/>
      <c r="AB961" s="64"/>
      <c r="AC961" s="64"/>
      <c r="AD961" s="64"/>
      <c r="AE961" s="64"/>
      <c r="AF961" s="64"/>
      <c r="AG961" s="64"/>
    </row>
    <row r="962" spans="1:33" ht="12.75" customHeight="1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4"/>
      <c r="AB962" s="64"/>
      <c r="AC962" s="64"/>
      <c r="AD962" s="64"/>
      <c r="AE962" s="64"/>
      <c r="AF962" s="64"/>
      <c r="AG962" s="64"/>
    </row>
    <row r="963" spans="1:33" ht="12.75" customHeight="1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4"/>
      <c r="AE963" s="64"/>
      <c r="AF963" s="64"/>
      <c r="AG963" s="64"/>
    </row>
    <row r="964" spans="1:33" ht="12.75" customHeight="1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4"/>
      <c r="AE964" s="64"/>
      <c r="AF964" s="64"/>
      <c r="AG964" s="64"/>
    </row>
    <row r="965" spans="1:33" ht="12.75" customHeight="1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4"/>
      <c r="AE965" s="64"/>
      <c r="AF965" s="64"/>
      <c r="AG965" s="64"/>
    </row>
    <row r="966" spans="1:33" ht="12.75" customHeight="1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4"/>
      <c r="AE966" s="64"/>
      <c r="AF966" s="64"/>
      <c r="AG966" s="64"/>
    </row>
    <row r="967" spans="1:33" ht="12.75" customHeight="1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4"/>
      <c r="AB967" s="64"/>
      <c r="AC967" s="64"/>
      <c r="AD967" s="64"/>
      <c r="AE967" s="64"/>
      <c r="AF967" s="64"/>
      <c r="AG967" s="64"/>
    </row>
    <row r="968" spans="1:33" ht="12.75" customHeight="1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4"/>
      <c r="AB968" s="64"/>
      <c r="AC968" s="64"/>
      <c r="AD968" s="64"/>
      <c r="AE968" s="64"/>
      <c r="AF968" s="64"/>
      <c r="AG968" s="64"/>
    </row>
    <row r="969" spans="1:33" ht="12.75" customHeight="1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4"/>
      <c r="AB969" s="64"/>
      <c r="AC969" s="64"/>
      <c r="AD969" s="64"/>
      <c r="AE969" s="64"/>
      <c r="AF969" s="64"/>
      <c r="AG969" s="64"/>
    </row>
    <row r="970" spans="1:33" ht="12.75" customHeight="1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4"/>
      <c r="AB970" s="64"/>
      <c r="AC970" s="64"/>
      <c r="AD970" s="64"/>
      <c r="AE970" s="64"/>
      <c r="AF970" s="64"/>
      <c r="AG970" s="64"/>
    </row>
    <row r="971" spans="1:33" ht="12.75" customHeight="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4"/>
      <c r="AB971" s="64"/>
      <c r="AC971" s="64"/>
      <c r="AD971" s="64"/>
      <c r="AE971" s="64"/>
      <c r="AF971" s="64"/>
      <c r="AG971" s="64"/>
    </row>
    <row r="972" spans="1:33" ht="12.75" customHeight="1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4"/>
      <c r="AB972" s="64"/>
      <c r="AC972" s="64"/>
      <c r="AD972" s="64"/>
      <c r="AE972" s="64"/>
      <c r="AF972" s="64"/>
      <c r="AG972" s="64"/>
    </row>
    <row r="973" spans="1:33" ht="12.75" customHeight="1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4"/>
      <c r="AB973" s="64"/>
      <c r="AC973" s="64"/>
      <c r="AD973" s="64"/>
      <c r="AE973" s="64"/>
      <c r="AF973" s="64"/>
      <c r="AG973" s="64"/>
    </row>
    <row r="974" spans="1:33" ht="12.75" customHeight="1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4"/>
      <c r="AB974" s="64"/>
      <c r="AC974" s="64"/>
      <c r="AD974" s="64"/>
      <c r="AE974" s="64"/>
      <c r="AF974" s="64"/>
      <c r="AG974" s="64"/>
    </row>
    <row r="975" spans="1:33" ht="12.75" customHeight="1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4"/>
      <c r="AB975" s="64"/>
      <c r="AC975" s="64"/>
      <c r="AD975" s="64"/>
      <c r="AE975" s="64"/>
      <c r="AF975" s="64"/>
      <c r="AG975" s="64"/>
    </row>
    <row r="976" spans="1:33" ht="12.75" customHeight="1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4"/>
      <c r="AB976" s="64"/>
      <c r="AC976" s="64"/>
      <c r="AD976" s="64"/>
      <c r="AE976" s="64"/>
      <c r="AF976" s="64"/>
      <c r="AG976" s="64"/>
    </row>
    <row r="977" spans="1:33" ht="12.75" customHeight="1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4"/>
      <c r="AB977" s="64"/>
      <c r="AC977" s="64"/>
      <c r="AD977" s="64"/>
      <c r="AE977" s="64"/>
      <c r="AF977" s="64"/>
      <c r="AG977" s="64"/>
    </row>
    <row r="978" spans="1:33" ht="12.75" customHeight="1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4"/>
      <c r="AB978" s="64"/>
      <c r="AC978" s="64"/>
      <c r="AD978" s="64"/>
      <c r="AE978" s="64"/>
      <c r="AF978" s="64"/>
      <c r="AG978" s="64"/>
    </row>
    <row r="979" spans="1:33" ht="12.75" customHeight="1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4"/>
      <c r="AB979" s="64"/>
      <c r="AC979" s="64"/>
      <c r="AD979" s="64"/>
      <c r="AE979" s="64"/>
      <c r="AF979" s="64"/>
      <c r="AG979" s="64"/>
    </row>
    <row r="980" spans="1:33" ht="12.75" customHeight="1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4"/>
      <c r="AB980" s="64"/>
      <c r="AC980" s="64"/>
      <c r="AD980" s="64"/>
      <c r="AE980" s="64"/>
      <c r="AF980" s="64"/>
      <c r="AG980" s="64"/>
    </row>
    <row r="981" spans="1:33" ht="12.75" customHeight="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4"/>
      <c r="AB981" s="64"/>
      <c r="AC981" s="64"/>
      <c r="AD981" s="64"/>
      <c r="AE981" s="64"/>
      <c r="AF981" s="64"/>
      <c r="AG981" s="64"/>
    </row>
    <row r="982" spans="1:33" ht="12.75" customHeight="1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4"/>
      <c r="AB982" s="64"/>
      <c r="AC982" s="64"/>
      <c r="AD982" s="64"/>
      <c r="AE982" s="64"/>
      <c r="AF982" s="64"/>
      <c r="AG982" s="64"/>
    </row>
    <row r="983" spans="1:33" ht="12.75" customHeight="1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4"/>
      <c r="AE983" s="64"/>
      <c r="AF983" s="64"/>
      <c r="AG983" s="64"/>
    </row>
    <row r="984" spans="1:33" ht="12.75" customHeight="1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4"/>
      <c r="AE984" s="64"/>
      <c r="AF984" s="64"/>
      <c r="AG984" s="64"/>
    </row>
    <row r="985" spans="1:33" ht="12.75" customHeight="1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4"/>
      <c r="AB985" s="64"/>
      <c r="AC985" s="64"/>
      <c r="AD985" s="64"/>
      <c r="AE985" s="64"/>
      <c r="AF985" s="64"/>
      <c r="AG985" s="64"/>
    </row>
    <row r="986" spans="1:33" ht="12.75" customHeight="1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4"/>
      <c r="AB986" s="64"/>
      <c r="AC986" s="64"/>
      <c r="AD986" s="64"/>
      <c r="AE986" s="64"/>
      <c r="AF986" s="64"/>
      <c r="AG986" s="64"/>
    </row>
  </sheetData>
  <sortState xmlns:xlrd2="http://schemas.microsoft.com/office/spreadsheetml/2017/richdata2" ref="A7:AG16">
    <sortCondition descending="1" ref="AF7:AF16"/>
  </sortState>
  <pageMargins left="0.25" right="0.25" top="0.75" bottom="0.75" header="0" footer="0"/>
  <pageSetup paperSize="9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FF00"/>
  </sheetPr>
  <dimension ref="A1:Y986"/>
  <sheetViews>
    <sheetView workbookViewId="0">
      <selection activeCell="G1" sqref="G1"/>
    </sheetView>
  </sheetViews>
  <sheetFormatPr defaultColWidth="14.44140625" defaultRowHeight="15" customHeight="1"/>
  <cols>
    <col min="1" max="1" width="4.88671875" style="65" customWidth="1"/>
    <col min="2" max="2" width="9" style="65" customWidth="1"/>
    <col min="3" max="3" width="13.88671875" style="65" bestFit="1" customWidth="1"/>
    <col min="4" max="5" width="10.33203125" style="65" customWidth="1"/>
    <col min="6" max="6" width="6.33203125" style="65" customWidth="1"/>
    <col min="7" max="7" width="14" style="65" bestFit="1" customWidth="1"/>
    <col min="8" max="9" width="4.5546875" style="65" hidden="1" customWidth="1"/>
    <col min="10" max="10" width="5" style="65" hidden="1" customWidth="1"/>
    <col min="11" max="20" width="4.5546875" style="65" customWidth="1"/>
    <col min="21" max="22" width="4.5546875" style="65" hidden="1" customWidth="1"/>
    <col min="23" max="23" width="6.5546875" style="65" customWidth="1"/>
    <col min="24" max="24" width="5.6640625" style="65" customWidth="1"/>
    <col min="25" max="25" width="9.109375" style="65" customWidth="1"/>
    <col min="26" max="16384" width="14.44140625" style="65"/>
  </cols>
  <sheetData>
    <row r="1" spans="1:25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</row>
    <row r="2" spans="1:25" customFormat="1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2.75" customHeight="1">
      <c r="A3" s="64"/>
      <c r="B3" s="64"/>
      <c r="C3" s="64"/>
      <c r="D3" s="64"/>
      <c r="E3" s="64"/>
      <c r="F3" s="64"/>
      <c r="G3" s="66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</row>
    <row r="4" spans="1:25" ht="12.75" customHeight="1">
      <c r="A4" s="64"/>
      <c r="B4" s="64"/>
      <c r="C4" s="76" t="s">
        <v>24</v>
      </c>
      <c r="D4" s="76"/>
      <c r="E4" s="76" t="s">
        <v>34</v>
      </c>
      <c r="F4" s="76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</row>
    <row r="5" spans="1:25" ht="12.75" customHeight="1" thickBot="1">
      <c r="A5" s="109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</row>
    <row r="6" spans="1:25" ht="12.75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110">
        <v>137</v>
      </c>
      <c r="I6" s="110">
        <v>142</v>
      </c>
      <c r="J6" s="110">
        <v>147</v>
      </c>
      <c r="K6" s="110">
        <v>152</v>
      </c>
      <c r="L6" s="110">
        <v>157</v>
      </c>
      <c r="M6" s="110">
        <v>162</v>
      </c>
      <c r="N6" s="110">
        <v>167</v>
      </c>
      <c r="O6" s="110">
        <v>172</v>
      </c>
      <c r="P6" s="110">
        <v>177</v>
      </c>
      <c r="Q6" s="110">
        <v>182</v>
      </c>
      <c r="R6" s="110">
        <v>187</v>
      </c>
      <c r="S6" s="110">
        <v>190</v>
      </c>
      <c r="T6" s="110">
        <v>195</v>
      </c>
      <c r="U6" s="110"/>
      <c r="V6" s="110"/>
      <c r="W6" s="80" t="s">
        <v>25</v>
      </c>
      <c r="X6" s="83" t="s">
        <v>12</v>
      </c>
      <c r="Y6" s="64"/>
    </row>
    <row r="7" spans="1:25" ht="17.25" customHeight="1">
      <c r="A7" s="99">
        <v>1</v>
      </c>
      <c r="B7" s="4" t="s">
        <v>202</v>
      </c>
      <c r="C7" s="34" t="s">
        <v>219</v>
      </c>
      <c r="D7" s="27">
        <v>39918</v>
      </c>
      <c r="E7" s="26" t="s">
        <v>39</v>
      </c>
      <c r="F7" s="26" t="s">
        <v>40</v>
      </c>
      <c r="G7" s="26" t="s">
        <v>46</v>
      </c>
      <c r="H7" s="112"/>
      <c r="I7" s="112"/>
      <c r="J7" s="112"/>
      <c r="K7" s="112"/>
      <c r="L7" s="112"/>
      <c r="M7" s="112"/>
      <c r="N7" s="112"/>
      <c r="O7" s="112">
        <v>0</v>
      </c>
      <c r="P7" s="112">
        <v>0</v>
      </c>
      <c r="Q7" s="112" t="s">
        <v>550</v>
      </c>
      <c r="R7" s="112" t="s">
        <v>550</v>
      </c>
      <c r="S7" s="112" t="s">
        <v>550</v>
      </c>
      <c r="T7" s="112" t="s">
        <v>551</v>
      </c>
      <c r="U7" s="100"/>
      <c r="V7" s="100"/>
      <c r="W7" s="111">
        <v>1.9</v>
      </c>
      <c r="X7" s="102" t="str">
        <f t="shared" ref="X7:X9" si="0">IF(ISBLANK(W7),"",IF(W7="NM","",IF(W7="DNS","",IF(W7&lt;1.6,"",IF(W7&gt;=2.28,"TSM",IF(W7&gt;=2.15,"SM",IF(W7&gt;=2.03,"KSM",IF(W7&gt;=1.9,"I A",IF(W7&gt;=1.75,"II A",IF(W7&gt;=1.6,"III A",IF(W7&gt;=1.47,"I JA",IF(W7&gt;=1.35,"II JA",IF(W7&gt;=1.25,"III JA")))))))))))))</f>
        <v>I A</v>
      </c>
      <c r="Y7" s="64"/>
    </row>
    <row r="8" spans="1:25" ht="17.25" customHeight="1">
      <c r="A8" s="99">
        <v>2</v>
      </c>
      <c r="B8" s="4" t="s">
        <v>146</v>
      </c>
      <c r="C8" s="34" t="s">
        <v>467</v>
      </c>
      <c r="D8" s="27">
        <v>40459</v>
      </c>
      <c r="E8" s="26" t="s">
        <v>268</v>
      </c>
      <c r="F8" s="26" t="s">
        <v>466</v>
      </c>
      <c r="G8" s="26" t="s">
        <v>270</v>
      </c>
      <c r="H8" s="112"/>
      <c r="I8" s="112"/>
      <c r="J8" s="112"/>
      <c r="K8" s="112"/>
      <c r="L8" s="112"/>
      <c r="M8" s="112"/>
      <c r="N8" s="112" t="s">
        <v>550</v>
      </c>
      <c r="O8" s="112" t="s">
        <v>550</v>
      </c>
      <c r="P8" s="112" t="s">
        <v>551</v>
      </c>
      <c r="Q8" s="112"/>
      <c r="R8" s="112"/>
      <c r="S8" s="112"/>
      <c r="T8" s="112"/>
      <c r="U8" s="100"/>
      <c r="V8" s="100"/>
      <c r="W8" s="111">
        <v>1.72</v>
      </c>
      <c r="X8" s="102" t="str">
        <f t="shared" si="0"/>
        <v>III A</v>
      </c>
      <c r="Y8" s="64"/>
    </row>
    <row r="9" spans="1:25" ht="17.25" customHeight="1">
      <c r="A9" s="99">
        <v>3</v>
      </c>
      <c r="B9" s="4" t="s">
        <v>322</v>
      </c>
      <c r="C9" s="34" t="s">
        <v>323</v>
      </c>
      <c r="D9" s="27">
        <v>40403</v>
      </c>
      <c r="E9" s="26" t="s">
        <v>39</v>
      </c>
      <c r="F9" s="26" t="s">
        <v>40</v>
      </c>
      <c r="G9" s="26" t="s">
        <v>46</v>
      </c>
      <c r="H9" s="112"/>
      <c r="I9" s="112"/>
      <c r="J9" s="112"/>
      <c r="K9" s="112">
        <v>0</v>
      </c>
      <c r="L9" s="112">
        <v>0</v>
      </c>
      <c r="M9" s="112" t="s">
        <v>551</v>
      </c>
      <c r="N9" s="112"/>
      <c r="O9" s="112"/>
      <c r="P9" s="112"/>
      <c r="Q9" s="112"/>
      <c r="R9" s="112"/>
      <c r="S9" s="112"/>
      <c r="T9" s="112"/>
      <c r="U9" s="100"/>
      <c r="V9" s="100"/>
      <c r="W9" s="111">
        <v>1.57</v>
      </c>
      <c r="X9" s="102" t="str">
        <f t="shared" si="0"/>
        <v/>
      </c>
      <c r="Y9" s="64"/>
    </row>
    <row r="10" spans="1:25" ht="12.75" customHeight="1">
      <c r="A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</row>
    <row r="11" spans="1:25" ht="12.75" customHeight="1">
      <c r="A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</row>
    <row r="12" spans="1:25" ht="12.75" customHeight="1">
      <c r="A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</row>
    <row r="13" spans="1:25" ht="12.75" customHeight="1">
      <c r="A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</row>
    <row r="14" spans="1:25" ht="12.75" customHeight="1">
      <c r="A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</row>
    <row r="15" spans="1:25" ht="12.75" customHeight="1">
      <c r="A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</row>
    <row r="16" spans="1:25" ht="12.75" customHeight="1">
      <c r="A16" s="64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</row>
    <row r="17" spans="1:25" ht="12.75" customHeight="1">
      <c r="A17" s="64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</row>
    <row r="18" spans="1:25" ht="12.75" customHeight="1">
      <c r="A18" s="64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</row>
    <row r="19" spans="1:25" ht="12.75" customHeight="1">
      <c r="A19" s="64"/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</row>
    <row r="20" spans="1:25" ht="12.75" customHeight="1">
      <c r="A20" s="64"/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</row>
    <row r="21" spans="1:25" ht="12.75" customHeight="1">
      <c r="A21" s="64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</row>
    <row r="22" spans="1:25" ht="12.75" customHeight="1">
      <c r="A22" s="64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</row>
    <row r="23" spans="1:25" ht="12.75" customHeight="1">
      <c r="A23" s="64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</row>
    <row r="24" spans="1:25" ht="12.75" customHeight="1">
      <c r="A24" s="64"/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</row>
    <row r="25" spans="1:25" ht="12.75" customHeight="1">
      <c r="A25" s="64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</row>
    <row r="26" spans="1:25" ht="12.75" customHeight="1">
      <c r="A26" s="64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</row>
    <row r="27" spans="1:25" ht="12.75" customHeight="1">
      <c r="A27" s="64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</row>
    <row r="28" spans="1:25" ht="12.75" customHeight="1">
      <c r="A28" s="64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</row>
    <row r="29" spans="1:25" ht="12.75" customHeight="1">
      <c r="A29" s="64"/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</row>
    <row r="30" spans="1:25" ht="12.75" customHeight="1">
      <c r="A30" s="64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</row>
    <row r="31" spans="1:25" ht="12.75" customHeight="1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</row>
    <row r="32" spans="1:25" ht="12.75" customHeight="1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</row>
    <row r="33" spans="1:25" ht="12.75" customHeight="1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</row>
    <row r="34" spans="1:25" ht="12.75" customHeight="1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</row>
    <row r="35" spans="1:25" ht="12.75" customHeight="1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</row>
    <row r="36" spans="1:25" ht="12.75" customHeight="1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</row>
    <row r="37" spans="1:25" ht="12.75" customHeight="1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</row>
    <row r="38" spans="1:25" ht="12.75" customHeight="1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</row>
    <row r="39" spans="1:25" ht="12.75" customHeight="1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</row>
    <row r="40" spans="1:25" ht="12.75" customHeight="1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</row>
    <row r="41" spans="1:25" ht="12.75" customHeight="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</row>
    <row r="42" spans="1:25" ht="12.75" customHeight="1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</row>
    <row r="43" spans="1:25" ht="12.75" customHeight="1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</row>
    <row r="44" spans="1:25" ht="12.75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</row>
    <row r="45" spans="1:25" ht="12.75" customHeight="1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</row>
    <row r="46" spans="1:25" ht="12.75" customHeight="1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</row>
    <row r="47" spans="1:25" ht="12.75" customHeight="1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</row>
    <row r="48" spans="1:25" ht="12.75" customHeight="1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</row>
    <row r="49" spans="1:25" ht="12.75" customHeight="1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</row>
    <row r="50" spans="1:25" ht="12.75" customHeight="1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</row>
    <row r="51" spans="1:25" ht="12.75" customHeight="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</row>
    <row r="52" spans="1:25" ht="12.75" customHeight="1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</row>
    <row r="53" spans="1:25" ht="12.75" customHeight="1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</row>
    <row r="54" spans="1:25" ht="12.75" customHeight="1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</row>
    <row r="55" spans="1:25" ht="12.75" customHeight="1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</row>
    <row r="56" spans="1:25" ht="12.75" customHeight="1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</row>
    <row r="57" spans="1:25" ht="12.75" customHeight="1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</row>
    <row r="58" spans="1:25" ht="12.75" customHeight="1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</row>
    <row r="59" spans="1:25" ht="12.75" customHeight="1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</row>
    <row r="60" spans="1:25" ht="12.75" customHeight="1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</row>
    <row r="61" spans="1:25" ht="12.75" customHeight="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</row>
    <row r="62" spans="1:25" ht="12.75" customHeight="1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</row>
    <row r="63" spans="1:25" ht="12.75" customHeight="1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</row>
    <row r="64" spans="1:25" ht="12.75" customHeight="1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</row>
    <row r="65" spans="1:25" ht="12.75" customHeight="1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</row>
    <row r="66" spans="1:25" ht="12.75" customHeight="1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</row>
    <row r="67" spans="1:25" ht="12.75" customHeight="1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</row>
    <row r="68" spans="1:25" ht="12.75" customHeight="1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</row>
    <row r="69" spans="1:25" ht="12.75" customHeight="1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</row>
    <row r="70" spans="1:25" ht="12.75" customHeight="1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</row>
    <row r="71" spans="1:25" ht="12.75" customHeight="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</row>
    <row r="72" spans="1:25" ht="12.75" customHeight="1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</row>
    <row r="73" spans="1:25" ht="12.75" customHeight="1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</row>
    <row r="74" spans="1:25" ht="12.75" customHeight="1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</row>
    <row r="75" spans="1:25" ht="12.75" customHeight="1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</row>
    <row r="76" spans="1:25" ht="12.75" customHeight="1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</row>
    <row r="77" spans="1:25" ht="12.75" customHeight="1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</row>
    <row r="78" spans="1:25" ht="12.75" customHeight="1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</row>
    <row r="79" spans="1:25" ht="12.75" customHeight="1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</row>
    <row r="80" spans="1:25" ht="12.75" customHeight="1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</row>
    <row r="81" spans="1:25" ht="12.75" customHeight="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</row>
    <row r="82" spans="1:25" ht="12.75" customHeight="1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</row>
    <row r="83" spans="1:25" ht="12.75" customHeight="1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</row>
    <row r="84" spans="1:25" ht="12.75" customHeight="1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</row>
    <row r="85" spans="1:25" ht="12.75" customHeight="1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</row>
    <row r="86" spans="1:25" ht="12.75" customHeight="1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</row>
    <row r="87" spans="1:25" ht="12.75" customHeight="1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</row>
    <row r="88" spans="1:25" ht="12.75" customHeight="1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</row>
    <row r="89" spans="1:25" ht="12.75" customHeight="1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</row>
    <row r="90" spans="1:25" ht="12.75" customHeight="1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</row>
    <row r="91" spans="1:25" ht="12.75" customHeight="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</row>
    <row r="92" spans="1:25" ht="12.75" customHeight="1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</row>
    <row r="93" spans="1:25" ht="12.75" customHeight="1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</row>
    <row r="94" spans="1:25" ht="12.75" customHeight="1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</row>
    <row r="95" spans="1:25" ht="12.75" customHeight="1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</row>
    <row r="96" spans="1:25" ht="12.75" customHeight="1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</row>
    <row r="97" spans="1:25" ht="12.75" customHeight="1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</row>
    <row r="98" spans="1:25" ht="12.75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</row>
    <row r="99" spans="1:25" ht="12.75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</row>
    <row r="100" spans="1:25" ht="12.75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</row>
    <row r="101" spans="1:25" ht="12.75" customHeight="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</row>
    <row r="102" spans="1:25" ht="12.75" customHeight="1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</row>
    <row r="103" spans="1:25" ht="12.75" customHeight="1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</row>
    <row r="104" spans="1:25" ht="12.75" customHeight="1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</row>
    <row r="105" spans="1:25" ht="12.75" customHeight="1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</row>
    <row r="106" spans="1:25" ht="12.75" customHeight="1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</row>
    <row r="107" spans="1:25" ht="12.75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</row>
    <row r="108" spans="1:25" ht="12.75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</row>
    <row r="109" spans="1:25" ht="12.75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</row>
    <row r="110" spans="1:25" ht="12.75" customHeight="1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</row>
    <row r="111" spans="1:25" ht="12.75" customHeight="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</row>
    <row r="112" spans="1:25" ht="12.75" customHeight="1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</row>
    <row r="113" spans="1:25" ht="12.75" customHeight="1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</row>
    <row r="114" spans="1:25" ht="12.75" customHeight="1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</row>
    <row r="115" spans="1:25" ht="12.75" customHeight="1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</row>
    <row r="116" spans="1:25" ht="12.75" customHeight="1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</row>
    <row r="117" spans="1:25" ht="12.75" customHeight="1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</row>
    <row r="118" spans="1:25" ht="12.75" customHeight="1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</row>
    <row r="119" spans="1:25" ht="12.75" customHeight="1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</row>
    <row r="120" spans="1:25" ht="12.75" customHeight="1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</row>
    <row r="121" spans="1:25" ht="12.75" customHeight="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</row>
    <row r="122" spans="1:25" ht="12.75" customHeight="1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</row>
    <row r="123" spans="1:25" ht="12.75" customHeight="1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</row>
    <row r="124" spans="1:25" ht="12.75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</row>
    <row r="125" spans="1:25" ht="12.75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</row>
    <row r="126" spans="1:25" ht="12.75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</row>
    <row r="127" spans="1:25" ht="12.75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</row>
    <row r="128" spans="1:25" ht="12.75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</row>
    <row r="129" spans="1:25" ht="12.75" customHeight="1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</row>
    <row r="130" spans="1:25" ht="12.75" customHeight="1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</row>
    <row r="131" spans="1:25" ht="12.75" customHeight="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</row>
    <row r="132" spans="1:25" ht="12.75" customHeight="1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</row>
    <row r="133" spans="1:25" ht="12.75" customHeight="1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</row>
    <row r="134" spans="1:25" ht="12.75" customHeight="1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</row>
    <row r="135" spans="1:25" ht="12.75" customHeight="1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</row>
    <row r="136" spans="1:25" ht="12.75" customHeight="1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</row>
    <row r="137" spans="1:25" ht="12.75" customHeight="1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</row>
    <row r="138" spans="1:25" ht="12.75" customHeight="1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</row>
    <row r="139" spans="1:25" ht="12.75" customHeight="1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</row>
    <row r="140" spans="1:25" ht="12.75" customHeight="1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</row>
    <row r="141" spans="1:25" ht="12.75" customHeight="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</row>
    <row r="142" spans="1:25" ht="12.75" customHeight="1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</row>
    <row r="143" spans="1:25" ht="12.75" customHeight="1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</row>
    <row r="144" spans="1:25" ht="12.75" customHeight="1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</row>
    <row r="145" spans="1:25" ht="12.75" customHeight="1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</row>
    <row r="146" spans="1:25" ht="12.75" customHeight="1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</row>
    <row r="147" spans="1:25" ht="12.75" customHeight="1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</row>
    <row r="148" spans="1:25" ht="12.75" customHeight="1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</row>
    <row r="149" spans="1:25" ht="12.75" customHeight="1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</row>
    <row r="150" spans="1:25" ht="12.75" customHeight="1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</row>
    <row r="151" spans="1:25" ht="12.75" customHeight="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</row>
    <row r="152" spans="1:25" ht="12.75" customHeight="1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</row>
    <row r="153" spans="1:25" ht="12.75" customHeight="1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</row>
    <row r="154" spans="1:25" ht="12.75" customHeight="1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</row>
    <row r="155" spans="1:25" ht="12.75" customHeight="1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</row>
    <row r="156" spans="1:25" ht="12.75" customHeight="1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</row>
    <row r="157" spans="1:25" ht="12.75" customHeight="1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</row>
    <row r="158" spans="1:25" ht="12.75" customHeight="1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</row>
    <row r="159" spans="1:25" ht="12.75" customHeight="1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</row>
    <row r="160" spans="1:25" ht="12.75" customHeight="1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</row>
    <row r="161" spans="1:25" ht="12.75" customHeight="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</row>
    <row r="162" spans="1:25" ht="12.75" customHeight="1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</row>
    <row r="163" spans="1:25" ht="12.75" customHeight="1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</row>
    <row r="164" spans="1:25" ht="12.75" customHeight="1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</row>
    <row r="165" spans="1:25" ht="12.75" customHeight="1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</row>
    <row r="166" spans="1:25" ht="12.75" customHeight="1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</row>
    <row r="167" spans="1:25" ht="12.75" customHeight="1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</row>
    <row r="168" spans="1:25" ht="12.75" customHeight="1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</row>
    <row r="169" spans="1:25" ht="12.75" customHeight="1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</row>
    <row r="170" spans="1:25" ht="12.75" customHeight="1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</row>
    <row r="171" spans="1:25" ht="12.75" customHeight="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</row>
    <row r="172" spans="1:25" ht="12.75" customHeight="1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</row>
    <row r="173" spans="1:25" ht="12.75" customHeight="1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</row>
    <row r="174" spans="1:25" ht="12.75" customHeight="1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</row>
    <row r="175" spans="1:25" ht="12.75" customHeight="1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</row>
    <row r="176" spans="1:25" ht="12.75" customHeight="1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</row>
    <row r="177" spans="1:25" ht="12.75" customHeight="1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</row>
    <row r="178" spans="1:25" ht="12.75" customHeight="1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</row>
    <row r="179" spans="1:25" ht="12.75" customHeight="1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</row>
    <row r="180" spans="1:25" ht="12.75" customHeight="1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</row>
    <row r="181" spans="1:25" ht="12.75" customHeight="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</row>
    <row r="182" spans="1:25" ht="12.75" customHeight="1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</row>
    <row r="183" spans="1:25" ht="12.75" customHeight="1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</row>
    <row r="184" spans="1:25" ht="12.75" customHeight="1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</row>
    <row r="185" spans="1:25" ht="12.75" customHeight="1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</row>
    <row r="186" spans="1:25" ht="12.75" customHeight="1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</row>
    <row r="187" spans="1:25" ht="12.75" customHeight="1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</row>
    <row r="188" spans="1:25" ht="12.75" customHeight="1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</row>
    <row r="189" spans="1:25" ht="12.75" customHeight="1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</row>
    <row r="190" spans="1:25" ht="12.75" customHeight="1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</row>
    <row r="191" spans="1:25" ht="12.75" customHeight="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</row>
    <row r="192" spans="1:25" ht="12.75" customHeight="1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</row>
    <row r="193" spans="1:25" ht="12.75" customHeight="1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</row>
    <row r="194" spans="1:25" ht="12.75" customHeight="1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</row>
    <row r="195" spans="1:25" ht="12.75" customHeight="1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</row>
    <row r="196" spans="1:25" ht="12.75" customHeight="1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</row>
    <row r="197" spans="1:25" ht="12.75" customHeight="1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</row>
    <row r="198" spans="1:25" ht="12.75" customHeight="1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</row>
    <row r="199" spans="1:25" ht="12.75" customHeight="1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</row>
    <row r="200" spans="1:25" ht="12.75" customHeight="1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</row>
    <row r="201" spans="1:25" ht="12.75" customHeight="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</row>
    <row r="202" spans="1:25" ht="12.75" customHeight="1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</row>
    <row r="203" spans="1:25" ht="12.75" customHeight="1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</row>
    <row r="204" spans="1:25" ht="12.75" customHeight="1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</row>
    <row r="205" spans="1:25" ht="12.75" customHeight="1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</row>
    <row r="206" spans="1:25" ht="12.75" customHeight="1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</row>
    <row r="207" spans="1:25" ht="12.75" customHeight="1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</row>
    <row r="208" spans="1:25" ht="12.75" customHeight="1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</row>
    <row r="209" spans="1:25" ht="12.75" customHeight="1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</row>
    <row r="210" spans="1:25" ht="12.75" customHeight="1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</row>
    <row r="211" spans="1:25" ht="12.75" customHeight="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</row>
    <row r="212" spans="1:25" ht="12.75" customHeight="1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</row>
    <row r="213" spans="1:25" ht="12.75" customHeight="1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</row>
    <row r="214" spans="1:25" ht="12.75" customHeight="1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</row>
    <row r="215" spans="1:25" ht="12.75" customHeight="1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</row>
    <row r="216" spans="1:25" ht="12.75" customHeight="1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</row>
    <row r="217" spans="1:25" ht="12.75" customHeight="1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</row>
    <row r="218" spans="1:25" ht="12.75" customHeight="1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</row>
    <row r="219" spans="1:25" ht="12.75" customHeight="1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</row>
    <row r="220" spans="1:25" ht="12.75" customHeight="1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</row>
    <row r="221" spans="1:25" ht="12.75" customHeight="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</row>
    <row r="222" spans="1:25" ht="12.75" customHeight="1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</row>
    <row r="223" spans="1:25" ht="12.75" customHeight="1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</row>
    <row r="224" spans="1:25" ht="12.75" customHeight="1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</row>
    <row r="225" spans="1:25" ht="12.75" customHeight="1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</row>
    <row r="226" spans="1:25" ht="12.75" customHeight="1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</row>
    <row r="227" spans="1:25" ht="12.75" customHeight="1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</row>
    <row r="228" spans="1:25" ht="12.75" customHeight="1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</row>
    <row r="229" spans="1:25" ht="12.75" customHeight="1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</row>
    <row r="230" spans="1:25" ht="12.75" customHeight="1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</row>
    <row r="231" spans="1:25" ht="12.75" customHeight="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</row>
    <row r="232" spans="1:25" ht="12.75" customHeight="1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</row>
    <row r="233" spans="1:25" ht="12.75" customHeight="1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</row>
    <row r="234" spans="1:25" ht="12.75" customHeight="1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</row>
    <row r="235" spans="1:25" ht="12.75" customHeight="1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</row>
    <row r="236" spans="1:25" ht="12.75" customHeight="1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</row>
    <row r="237" spans="1:25" ht="12.75" customHeight="1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</row>
    <row r="238" spans="1:25" ht="12.75" customHeight="1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</row>
    <row r="239" spans="1:25" ht="12.75" customHeight="1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</row>
    <row r="240" spans="1:25" ht="12.75" customHeight="1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</row>
    <row r="241" spans="1:25" ht="12.75" customHeight="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</row>
    <row r="242" spans="1:25" ht="12.75" customHeight="1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</row>
    <row r="243" spans="1:25" ht="12.75" customHeight="1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</row>
    <row r="244" spans="1:25" ht="12.75" customHeight="1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</row>
    <row r="245" spans="1:25" ht="12.75" customHeight="1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</row>
    <row r="246" spans="1:25" ht="12.75" customHeight="1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</row>
    <row r="247" spans="1:25" ht="12.75" customHeight="1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</row>
    <row r="248" spans="1:25" ht="12.75" customHeight="1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</row>
    <row r="249" spans="1:25" ht="12.75" customHeight="1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</row>
    <row r="250" spans="1:25" ht="12.75" customHeight="1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</row>
    <row r="251" spans="1:25" ht="12.75" customHeight="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</row>
    <row r="252" spans="1:25" ht="12.75" customHeight="1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</row>
    <row r="253" spans="1:25" ht="12.75" customHeight="1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</row>
    <row r="254" spans="1:25" ht="12.75" customHeight="1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</row>
    <row r="255" spans="1:25" ht="12.75" customHeight="1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</row>
    <row r="256" spans="1:25" ht="12.75" customHeight="1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</row>
    <row r="257" spans="1:25" ht="12.75" customHeight="1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</row>
    <row r="258" spans="1:25" ht="12.75" customHeight="1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</row>
    <row r="259" spans="1:25" ht="12.75" customHeight="1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</row>
    <row r="260" spans="1:25" ht="12.75" customHeight="1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</row>
    <row r="261" spans="1:25" ht="12.75" customHeight="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</row>
    <row r="262" spans="1:25" ht="12.75" customHeight="1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</row>
    <row r="263" spans="1:25" ht="12.75" customHeight="1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</row>
    <row r="264" spans="1:25" ht="12.75" customHeight="1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</row>
    <row r="265" spans="1:25" ht="12.75" customHeight="1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</row>
    <row r="266" spans="1:25" ht="12.75" customHeight="1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</row>
    <row r="267" spans="1:25" ht="12.75" customHeight="1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</row>
    <row r="268" spans="1:25" ht="12.75" customHeight="1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</row>
    <row r="269" spans="1:25" ht="12.75" customHeight="1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</row>
    <row r="270" spans="1:25" ht="12.75" customHeight="1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</row>
    <row r="271" spans="1:25" ht="12.75" customHeight="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</row>
    <row r="272" spans="1:25" ht="12.75" customHeight="1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</row>
    <row r="273" spans="1:25" ht="12.75" customHeight="1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</row>
    <row r="274" spans="1:25" ht="12.75" customHeight="1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</row>
    <row r="275" spans="1:25" ht="12.75" customHeight="1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</row>
    <row r="276" spans="1:25" ht="12.75" customHeight="1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</row>
    <row r="277" spans="1:25" ht="12.75" customHeight="1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</row>
    <row r="278" spans="1:25" ht="12.75" customHeight="1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</row>
    <row r="279" spans="1:25" ht="12.75" customHeight="1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</row>
    <row r="280" spans="1:25" ht="12.75" customHeight="1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</row>
    <row r="281" spans="1:25" ht="12.75" customHeight="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</row>
    <row r="282" spans="1:25" ht="12.75" customHeight="1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</row>
    <row r="283" spans="1:25" ht="12.75" customHeight="1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</row>
    <row r="284" spans="1:25" ht="12.75" customHeight="1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</row>
    <row r="285" spans="1:25" ht="12.75" customHeight="1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</row>
    <row r="286" spans="1:25" ht="12.75" customHeight="1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</row>
    <row r="287" spans="1:25" ht="12.75" customHeight="1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</row>
    <row r="288" spans="1:25" ht="12.75" customHeight="1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</row>
    <row r="289" spans="1:25" ht="12.75" customHeight="1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</row>
    <row r="290" spans="1:25" ht="12.75" customHeight="1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</row>
    <row r="291" spans="1:25" ht="12.75" customHeight="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</row>
    <row r="292" spans="1:25" ht="12.75" customHeight="1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</row>
    <row r="293" spans="1:25" ht="12.75" customHeight="1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</row>
    <row r="294" spans="1:25" ht="12.75" customHeight="1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</row>
    <row r="295" spans="1:25" ht="12.75" customHeight="1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</row>
    <row r="296" spans="1:25" ht="12.75" customHeight="1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</row>
    <row r="297" spans="1:25" ht="12.75" customHeight="1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</row>
    <row r="298" spans="1:25" ht="12.75" customHeight="1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</row>
    <row r="299" spans="1:25" ht="12.75" customHeight="1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</row>
    <row r="300" spans="1:25" ht="12.75" customHeight="1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</row>
    <row r="301" spans="1:25" ht="12.75" customHeight="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</row>
    <row r="302" spans="1:25" ht="12.75" customHeight="1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</row>
    <row r="303" spans="1:25" ht="12.75" customHeight="1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</row>
    <row r="304" spans="1:25" ht="12.75" customHeight="1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</row>
    <row r="305" spans="1:25" ht="12.75" customHeight="1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</row>
    <row r="306" spans="1:25" ht="12.75" customHeight="1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</row>
    <row r="307" spans="1:25" ht="12.75" customHeight="1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</row>
    <row r="308" spans="1:25" ht="12.75" customHeight="1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</row>
    <row r="309" spans="1:25" ht="12.75" customHeight="1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</row>
    <row r="310" spans="1:25" ht="12.75" customHeight="1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</row>
    <row r="311" spans="1:25" ht="12.75" customHeight="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</row>
    <row r="312" spans="1:25" ht="12.75" customHeight="1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</row>
    <row r="313" spans="1:25" ht="12.75" customHeight="1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</row>
    <row r="314" spans="1:25" ht="12.75" customHeight="1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</row>
    <row r="315" spans="1:25" ht="12.75" customHeight="1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</row>
    <row r="316" spans="1:25" ht="12.75" customHeight="1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</row>
    <row r="317" spans="1:25" ht="12.75" customHeight="1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</row>
    <row r="318" spans="1:25" ht="12.75" customHeight="1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</row>
    <row r="319" spans="1:25" ht="12.75" customHeight="1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</row>
    <row r="320" spans="1:25" ht="12.75" customHeight="1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</row>
    <row r="321" spans="1:25" ht="12.75" customHeight="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</row>
    <row r="322" spans="1:25" ht="12.75" customHeight="1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</row>
    <row r="323" spans="1:25" ht="12.75" customHeight="1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</row>
    <row r="324" spans="1:25" ht="12.75" customHeight="1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</row>
    <row r="325" spans="1:25" ht="12.75" customHeight="1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</row>
    <row r="326" spans="1:25" ht="12.75" customHeight="1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</row>
    <row r="327" spans="1:25" ht="12.75" customHeight="1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</row>
    <row r="328" spans="1:25" ht="12.75" customHeight="1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</row>
    <row r="329" spans="1:25" ht="12.75" customHeight="1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</row>
    <row r="330" spans="1:25" ht="12.75" customHeight="1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</row>
    <row r="331" spans="1:25" ht="12.75" customHeight="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</row>
    <row r="332" spans="1:25" ht="12.75" customHeight="1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</row>
    <row r="333" spans="1:25" ht="12.75" customHeight="1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</row>
    <row r="334" spans="1:25" ht="12.75" customHeight="1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</row>
    <row r="335" spans="1:25" ht="12.75" customHeight="1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</row>
    <row r="336" spans="1:25" ht="12.75" customHeight="1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</row>
    <row r="337" spans="1:25" ht="12.75" customHeight="1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</row>
    <row r="338" spans="1:25" ht="12.75" customHeight="1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</row>
    <row r="339" spans="1:25" ht="12.75" customHeight="1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</row>
    <row r="340" spans="1:25" ht="12.75" customHeight="1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</row>
    <row r="341" spans="1:25" ht="12.75" customHeight="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</row>
    <row r="342" spans="1:25" ht="12.75" customHeight="1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</row>
    <row r="343" spans="1:25" ht="12.75" customHeight="1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</row>
    <row r="344" spans="1:25" ht="12.75" customHeight="1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</row>
    <row r="345" spans="1:25" ht="12.75" customHeight="1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</row>
    <row r="346" spans="1:25" ht="12.75" customHeight="1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</row>
    <row r="347" spans="1:25" ht="12.75" customHeight="1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</row>
    <row r="348" spans="1:25" ht="12.75" customHeight="1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</row>
    <row r="349" spans="1:25" ht="12.75" customHeight="1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</row>
    <row r="350" spans="1:25" ht="12.75" customHeight="1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</row>
    <row r="351" spans="1:25" ht="12.75" customHeight="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</row>
    <row r="352" spans="1:25" ht="12.75" customHeight="1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</row>
    <row r="353" spans="1:25" ht="12.75" customHeight="1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</row>
    <row r="354" spans="1:25" ht="12.75" customHeight="1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</row>
    <row r="355" spans="1:25" ht="12.75" customHeight="1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</row>
    <row r="356" spans="1:25" ht="12.75" customHeight="1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</row>
    <row r="357" spans="1:25" ht="12.75" customHeight="1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</row>
    <row r="358" spans="1:25" ht="12.75" customHeight="1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</row>
    <row r="359" spans="1:25" ht="12.75" customHeight="1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</row>
    <row r="360" spans="1:25" ht="12.75" customHeight="1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</row>
    <row r="361" spans="1:25" ht="12.75" customHeight="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</row>
    <row r="362" spans="1:25" ht="12.75" customHeight="1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</row>
    <row r="363" spans="1:25" ht="12.75" customHeight="1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</row>
    <row r="364" spans="1:25" ht="12.75" customHeight="1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</row>
    <row r="365" spans="1:25" ht="12.75" customHeight="1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</row>
    <row r="366" spans="1:25" ht="12.75" customHeight="1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</row>
    <row r="367" spans="1:25" ht="12.75" customHeight="1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</row>
    <row r="368" spans="1:25" ht="12.75" customHeight="1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</row>
    <row r="369" spans="1:25" ht="12.75" customHeight="1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</row>
    <row r="370" spans="1:25" ht="12.75" customHeight="1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</row>
    <row r="371" spans="1:25" ht="12.75" customHeight="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</row>
    <row r="372" spans="1:25" ht="12.75" customHeight="1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</row>
    <row r="373" spans="1:25" ht="12.75" customHeight="1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</row>
    <row r="374" spans="1:25" ht="12.75" customHeight="1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</row>
    <row r="375" spans="1:25" ht="12.75" customHeight="1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</row>
    <row r="376" spans="1:25" ht="12.75" customHeight="1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</row>
    <row r="377" spans="1:25" ht="12.75" customHeight="1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</row>
    <row r="378" spans="1:25" ht="12.75" customHeight="1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</row>
    <row r="379" spans="1:25" ht="12.75" customHeight="1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</row>
    <row r="380" spans="1:25" ht="12.75" customHeight="1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</row>
    <row r="381" spans="1:25" ht="12.75" customHeight="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</row>
    <row r="382" spans="1:25" ht="12.75" customHeight="1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</row>
    <row r="383" spans="1:25" ht="12.75" customHeight="1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</row>
    <row r="384" spans="1:25" ht="12.75" customHeight="1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</row>
    <row r="385" spans="1:25" ht="12.75" customHeight="1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</row>
    <row r="386" spans="1:25" ht="12.75" customHeight="1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</row>
    <row r="387" spans="1:25" ht="12.75" customHeight="1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</row>
    <row r="388" spans="1:25" ht="12.75" customHeight="1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</row>
    <row r="389" spans="1:25" ht="12.75" customHeight="1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</row>
    <row r="390" spans="1:25" ht="12.75" customHeight="1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</row>
    <row r="391" spans="1:25" ht="12.75" customHeight="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</row>
    <row r="392" spans="1:25" ht="12.75" customHeight="1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</row>
    <row r="393" spans="1:25" ht="12.75" customHeight="1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</row>
    <row r="394" spans="1:25" ht="12.75" customHeight="1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</row>
    <row r="395" spans="1:25" ht="12.75" customHeight="1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</row>
    <row r="396" spans="1:25" ht="12.75" customHeight="1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</row>
    <row r="397" spans="1:25" ht="12.75" customHeight="1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</row>
    <row r="398" spans="1:25" ht="12.75" customHeight="1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</row>
    <row r="399" spans="1:25" ht="12.75" customHeight="1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</row>
    <row r="400" spans="1:25" ht="12.75" customHeight="1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</row>
    <row r="401" spans="1:25" ht="12.75" customHeight="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</row>
    <row r="402" spans="1:25" ht="12.75" customHeight="1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</row>
    <row r="403" spans="1:25" ht="12.75" customHeight="1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</row>
    <row r="404" spans="1:25" ht="12.75" customHeight="1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</row>
    <row r="405" spans="1:25" ht="12.75" customHeight="1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</row>
    <row r="406" spans="1:25" ht="12.75" customHeight="1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</row>
    <row r="407" spans="1:25" ht="12.75" customHeight="1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</row>
    <row r="408" spans="1:25" ht="12.75" customHeight="1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</row>
    <row r="409" spans="1:25" ht="12.75" customHeight="1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</row>
    <row r="410" spans="1:25" ht="12.75" customHeight="1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</row>
    <row r="411" spans="1:25" ht="12.75" customHeight="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</row>
    <row r="412" spans="1:25" ht="12.75" customHeight="1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</row>
    <row r="413" spans="1:25" ht="12.75" customHeight="1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</row>
    <row r="414" spans="1:25" ht="12.75" customHeight="1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</row>
    <row r="415" spans="1:25" ht="12.75" customHeight="1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</row>
    <row r="416" spans="1:25" ht="12.75" customHeight="1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</row>
    <row r="417" spans="1:25" ht="12.75" customHeight="1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</row>
    <row r="418" spans="1:25" ht="12.75" customHeight="1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</row>
    <row r="419" spans="1:25" ht="12.75" customHeight="1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</row>
    <row r="420" spans="1:25" ht="12.75" customHeight="1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</row>
    <row r="421" spans="1:25" ht="12.75" customHeight="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</row>
    <row r="422" spans="1:25" ht="12.75" customHeight="1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</row>
    <row r="423" spans="1:25" ht="12.75" customHeight="1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</row>
    <row r="424" spans="1:25" ht="12.75" customHeight="1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</row>
    <row r="425" spans="1:25" ht="12.75" customHeight="1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</row>
    <row r="426" spans="1:25" ht="12.75" customHeight="1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</row>
    <row r="427" spans="1:25" ht="12.75" customHeight="1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</row>
    <row r="428" spans="1:25" ht="12.75" customHeight="1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</row>
    <row r="429" spans="1:25" ht="12.75" customHeight="1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</row>
    <row r="430" spans="1:25" ht="12.75" customHeight="1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</row>
    <row r="431" spans="1:25" ht="12.75" customHeight="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</row>
    <row r="432" spans="1:25" ht="12.75" customHeight="1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</row>
    <row r="433" spans="1:25" ht="12.75" customHeight="1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</row>
    <row r="434" spans="1:25" ht="12.75" customHeight="1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</row>
    <row r="435" spans="1:25" ht="12.75" customHeight="1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</row>
    <row r="436" spans="1:25" ht="12.75" customHeight="1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</row>
    <row r="437" spans="1:25" ht="12.75" customHeight="1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</row>
    <row r="438" spans="1:25" ht="12.75" customHeight="1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</row>
    <row r="439" spans="1:25" ht="12.75" customHeight="1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</row>
    <row r="440" spans="1:25" ht="12.75" customHeight="1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</row>
    <row r="441" spans="1:25" ht="12.75" customHeight="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</row>
    <row r="442" spans="1:25" ht="12.75" customHeight="1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</row>
    <row r="443" spans="1:25" ht="12.75" customHeight="1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</row>
    <row r="444" spans="1:25" ht="12.75" customHeight="1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</row>
    <row r="445" spans="1:25" ht="12.75" customHeight="1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</row>
    <row r="446" spans="1:25" ht="12.75" customHeight="1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</row>
    <row r="447" spans="1:25" ht="12.75" customHeight="1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</row>
    <row r="448" spans="1:25" ht="12.75" customHeight="1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</row>
    <row r="449" spans="1:25" ht="12.75" customHeight="1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</row>
    <row r="450" spans="1:25" ht="12.75" customHeight="1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</row>
    <row r="451" spans="1:25" ht="12.75" customHeight="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</row>
    <row r="452" spans="1:25" ht="12.75" customHeight="1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</row>
    <row r="453" spans="1:25" ht="12.75" customHeight="1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</row>
    <row r="454" spans="1:25" ht="12.75" customHeight="1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</row>
    <row r="455" spans="1:25" ht="12.75" customHeight="1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</row>
    <row r="456" spans="1:25" ht="12.75" customHeight="1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</row>
    <row r="457" spans="1:25" ht="12.75" customHeight="1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</row>
    <row r="458" spans="1:25" ht="12.75" customHeight="1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</row>
    <row r="459" spans="1:25" ht="12.75" customHeight="1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</row>
    <row r="460" spans="1:25" ht="12.75" customHeight="1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</row>
    <row r="461" spans="1:25" ht="12.75" customHeight="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</row>
    <row r="462" spans="1:25" ht="12.75" customHeight="1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</row>
    <row r="463" spans="1:25" ht="12.75" customHeight="1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</row>
    <row r="464" spans="1:25" ht="12.75" customHeight="1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</row>
    <row r="465" spans="1:25" ht="12.75" customHeight="1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</row>
    <row r="466" spans="1:25" ht="12.75" customHeight="1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</row>
    <row r="467" spans="1:25" ht="12.75" customHeight="1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</row>
    <row r="468" spans="1:25" ht="12.75" customHeight="1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</row>
    <row r="469" spans="1:25" ht="12.75" customHeight="1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</row>
    <row r="470" spans="1:25" ht="12.75" customHeight="1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</row>
    <row r="471" spans="1:25" ht="12.75" customHeight="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</row>
    <row r="472" spans="1:25" ht="12.75" customHeight="1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</row>
    <row r="473" spans="1:25" ht="12.75" customHeight="1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</row>
    <row r="474" spans="1:25" ht="12.75" customHeight="1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</row>
    <row r="475" spans="1:25" ht="12.75" customHeight="1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</row>
    <row r="476" spans="1:25" ht="12.75" customHeight="1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</row>
    <row r="477" spans="1:25" ht="12.75" customHeight="1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</row>
    <row r="478" spans="1:25" ht="12.75" customHeight="1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</row>
    <row r="479" spans="1:25" ht="12.75" customHeight="1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</row>
    <row r="480" spans="1:25" ht="12.75" customHeight="1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</row>
    <row r="481" spans="1:25" ht="12.75" customHeight="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</row>
    <row r="482" spans="1:25" ht="12.75" customHeight="1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</row>
    <row r="483" spans="1:25" ht="12.75" customHeight="1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</row>
    <row r="484" spans="1:25" ht="12.75" customHeight="1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</row>
    <row r="485" spans="1:25" ht="12.75" customHeight="1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</row>
    <row r="486" spans="1:25" ht="12.75" customHeight="1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</row>
    <row r="487" spans="1:25" ht="12.75" customHeight="1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</row>
    <row r="488" spans="1:25" ht="12.75" customHeight="1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</row>
    <row r="489" spans="1:25" ht="12.75" customHeight="1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</row>
    <row r="490" spans="1:25" ht="12.75" customHeight="1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</row>
    <row r="491" spans="1:25" ht="12.75" customHeight="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</row>
    <row r="492" spans="1:25" ht="12.75" customHeight="1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</row>
    <row r="493" spans="1:25" ht="12.75" customHeight="1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</row>
    <row r="494" spans="1:25" ht="12.75" customHeight="1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</row>
    <row r="495" spans="1:25" ht="12.75" customHeight="1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</row>
    <row r="496" spans="1:25" ht="12.75" customHeight="1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</row>
    <row r="497" spans="1:25" ht="12.75" customHeight="1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</row>
    <row r="498" spans="1:25" ht="12.75" customHeight="1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</row>
    <row r="499" spans="1:25" ht="12.75" customHeight="1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</row>
    <row r="500" spans="1:25" ht="12.75" customHeight="1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</row>
    <row r="501" spans="1:25" ht="12.75" customHeight="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</row>
    <row r="502" spans="1:25" ht="12.75" customHeight="1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</row>
    <row r="503" spans="1:25" ht="12.75" customHeight="1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</row>
    <row r="504" spans="1:25" ht="12.75" customHeight="1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</row>
    <row r="505" spans="1:25" ht="12.75" customHeight="1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</row>
    <row r="506" spans="1:25" ht="12.75" customHeight="1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</row>
    <row r="507" spans="1:25" ht="12.75" customHeight="1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</row>
    <row r="508" spans="1:25" ht="12.75" customHeight="1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</row>
    <row r="509" spans="1:25" ht="12.75" customHeight="1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</row>
    <row r="510" spans="1:25" ht="12.75" customHeight="1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</row>
    <row r="511" spans="1:25" ht="12.75" customHeight="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</row>
    <row r="512" spans="1:25" ht="12.75" customHeight="1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</row>
    <row r="513" spans="1:25" ht="12.75" customHeight="1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</row>
    <row r="514" spans="1:25" ht="12.75" customHeight="1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</row>
    <row r="515" spans="1:25" ht="12.75" customHeight="1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</row>
    <row r="516" spans="1:25" ht="12.75" customHeight="1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</row>
    <row r="517" spans="1:25" ht="12.75" customHeight="1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</row>
    <row r="518" spans="1:25" ht="12.75" customHeight="1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</row>
    <row r="519" spans="1:25" ht="12.75" customHeight="1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</row>
    <row r="520" spans="1:25" ht="12.75" customHeight="1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</row>
    <row r="521" spans="1:25" ht="12.75" customHeight="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</row>
    <row r="522" spans="1:25" ht="12.75" customHeight="1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</row>
    <row r="523" spans="1:25" ht="12.75" customHeight="1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</row>
    <row r="524" spans="1:25" ht="12.75" customHeight="1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</row>
    <row r="525" spans="1:25" ht="12.75" customHeight="1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</row>
    <row r="526" spans="1:25" ht="12.75" customHeight="1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</row>
    <row r="527" spans="1:25" ht="12.75" customHeight="1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</row>
    <row r="528" spans="1:25" ht="12.75" customHeight="1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</row>
    <row r="529" spans="1:25" ht="12.75" customHeight="1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</row>
    <row r="530" spans="1:25" ht="12.75" customHeight="1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</row>
    <row r="531" spans="1:25" ht="12.75" customHeight="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</row>
    <row r="532" spans="1:25" ht="12.75" customHeight="1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</row>
    <row r="533" spans="1:25" ht="12.75" customHeight="1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</row>
    <row r="534" spans="1:25" ht="12.75" customHeight="1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</row>
    <row r="535" spans="1:25" ht="12.75" customHeight="1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</row>
    <row r="536" spans="1:25" ht="12.75" customHeight="1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</row>
    <row r="537" spans="1:25" ht="12.75" customHeight="1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</row>
    <row r="538" spans="1:25" ht="12.75" customHeight="1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</row>
    <row r="539" spans="1:25" ht="12.75" customHeight="1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</row>
    <row r="540" spans="1:25" ht="12.75" customHeight="1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</row>
    <row r="541" spans="1:25" ht="12.75" customHeight="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</row>
    <row r="542" spans="1:25" ht="12.75" customHeight="1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</row>
    <row r="543" spans="1:25" ht="12.75" customHeight="1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</row>
    <row r="544" spans="1:25" ht="12.75" customHeight="1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</row>
    <row r="545" spans="1:25" ht="12.75" customHeight="1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</row>
    <row r="546" spans="1:25" ht="12.75" customHeight="1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</row>
    <row r="547" spans="1:25" ht="12.75" customHeight="1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</row>
    <row r="548" spans="1:25" ht="12.75" customHeight="1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</row>
    <row r="549" spans="1:25" ht="12.75" customHeight="1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</row>
    <row r="550" spans="1:25" ht="12.75" customHeight="1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</row>
    <row r="551" spans="1:25" ht="12.75" customHeight="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</row>
    <row r="552" spans="1:25" ht="12.75" customHeight="1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</row>
    <row r="553" spans="1:25" ht="12.75" customHeight="1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</row>
    <row r="554" spans="1:25" ht="12.75" customHeight="1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</row>
    <row r="555" spans="1:25" ht="12.75" customHeight="1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</row>
    <row r="556" spans="1:25" ht="12.75" customHeight="1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</row>
    <row r="557" spans="1:25" ht="12.75" customHeight="1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</row>
    <row r="558" spans="1:25" ht="12.75" customHeight="1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</row>
    <row r="559" spans="1:25" ht="12.75" customHeight="1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</row>
    <row r="560" spans="1:25" ht="12.75" customHeight="1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</row>
    <row r="561" spans="1:25" ht="12.75" customHeight="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</row>
    <row r="562" spans="1:25" ht="12.75" customHeight="1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</row>
    <row r="563" spans="1:25" ht="12.75" customHeight="1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</row>
    <row r="564" spans="1:25" ht="12.75" customHeight="1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</row>
    <row r="565" spans="1:25" ht="12.75" customHeight="1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</row>
    <row r="566" spans="1:25" ht="12.75" customHeight="1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</row>
    <row r="567" spans="1:25" ht="12.75" customHeight="1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</row>
    <row r="568" spans="1:25" ht="12.75" customHeight="1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</row>
    <row r="569" spans="1:25" ht="12.75" customHeight="1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</row>
    <row r="570" spans="1:25" ht="12.75" customHeight="1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</row>
    <row r="571" spans="1:25" ht="12.75" customHeight="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</row>
    <row r="572" spans="1:25" ht="12.75" customHeight="1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</row>
    <row r="573" spans="1:25" ht="12.75" customHeight="1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</row>
    <row r="574" spans="1:25" ht="12.75" customHeight="1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</row>
    <row r="575" spans="1:25" ht="12.75" customHeight="1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</row>
    <row r="576" spans="1:25" ht="12.75" customHeight="1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</row>
    <row r="577" spans="1:25" ht="12.75" customHeight="1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</row>
    <row r="578" spans="1:25" ht="12.75" customHeight="1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</row>
    <row r="579" spans="1:25" ht="12.75" customHeight="1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</row>
    <row r="580" spans="1:25" ht="12.75" customHeight="1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</row>
    <row r="581" spans="1:25" ht="12.75" customHeight="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</row>
    <row r="582" spans="1:25" ht="12.75" customHeight="1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</row>
    <row r="583" spans="1:25" ht="12.75" customHeight="1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</row>
    <row r="584" spans="1:25" ht="12.75" customHeight="1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</row>
    <row r="585" spans="1:25" ht="12.75" customHeight="1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</row>
    <row r="586" spans="1:25" ht="12.75" customHeight="1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</row>
    <row r="587" spans="1:25" ht="12.75" customHeight="1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</row>
    <row r="588" spans="1:25" ht="12.75" customHeight="1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</row>
    <row r="589" spans="1:25" ht="12.75" customHeight="1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</row>
    <row r="590" spans="1:25" ht="12.75" customHeight="1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</row>
    <row r="591" spans="1:25" ht="12.75" customHeight="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</row>
    <row r="592" spans="1:25" ht="12.75" customHeight="1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</row>
    <row r="593" spans="1:25" ht="12.75" customHeight="1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</row>
    <row r="594" spans="1:25" ht="12.75" customHeight="1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</row>
    <row r="595" spans="1:25" ht="12.75" customHeight="1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</row>
    <row r="596" spans="1:25" ht="12.75" customHeight="1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</row>
    <row r="597" spans="1:25" ht="12.75" customHeight="1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</row>
    <row r="598" spans="1:25" ht="12.75" customHeight="1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</row>
    <row r="599" spans="1:25" ht="12.75" customHeight="1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</row>
    <row r="600" spans="1:25" ht="12.75" customHeight="1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</row>
    <row r="601" spans="1:25" ht="12.75" customHeight="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</row>
    <row r="602" spans="1:25" ht="12.75" customHeight="1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</row>
    <row r="603" spans="1:25" ht="12.75" customHeight="1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</row>
    <row r="604" spans="1:25" ht="12.75" customHeight="1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</row>
    <row r="605" spans="1:25" ht="12.75" customHeight="1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</row>
    <row r="606" spans="1:25" ht="12.75" customHeight="1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</row>
    <row r="607" spans="1:25" ht="12.75" customHeight="1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</row>
    <row r="608" spans="1:25" ht="12.75" customHeight="1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</row>
    <row r="609" spans="1:25" ht="12.75" customHeight="1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</row>
    <row r="610" spans="1:25" ht="12.75" customHeight="1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</row>
    <row r="611" spans="1:25" ht="12.75" customHeight="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</row>
    <row r="612" spans="1:25" ht="12.75" customHeight="1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</row>
    <row r="613" spans="1:25" ht="12.75" customHeight="1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</row>
    <row r="614" spans="1:25" ht="12.75" customHeight="1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</row>
    <row r="615" spans="1:25" ht="12.75" customHeight="1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</row>
    <row r="616" spans="1:25" ht="12.75" customHeight="1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</row>
    <row r="617" spans="1:25" ht="12.75" customHeight="1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</row>
    <row r="618" spans="1:25" ht="12.75" customHeight="1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</row>
    <row r="619" spans="1:25" ht="12.75" customHeight="1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</row>
    <row r="620" spans="1:25" ht="12.75" customHeight="1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</row>
    <row r="621" spans="1:25" ht="12.75" customHeight="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</row>
    <row r="622" spans="1:25" ht="12.75" customHeight="1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</row>
    <row r="623" spans="1:25" ht="12.75" customHeight="1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</row>
    <row r="624" spans="1:25" ht="12.75" customHeight="1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</row>
    <row r="625" spans="1:25" ht="12.75" customHeight="1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</row>
    <row r="626" spans="1:25" ht="12.75" customHeight="1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</row>
    <row r="627" spans="1:25" ht="12.75" customHeight="1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</row>
    <row r="628" spans="1:25" ht="12.75" customHeight="1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</row>
    <row r="629" spans="1:25" ht="12.75" customHeight="1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</row>
    <row r="630" spans="1:25" ht="12.75" customHeight="1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</row>
    <row r="631" spans="1:25" ht="12.75" customHeight="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</row>
    <row r="632" spans="1:25" ht="12.75" customHeight="1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</row>
    <row r="633" spans="1:25" ht="12.75" customHeight="1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</row>
    <row r="634" spans="1:25" ht="12.75" customHeight="1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</row>
    <row r="635" spans="1:25" ht="12.75" customHeight="1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</row>
    <row r="636" spans="1:25" ht="12.75" customHeight="1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</row>
    <row r="637" spans="1:25" ht="12.75" customHeight="1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</row>
    <row r="638" spans="1:25" ht="12.75" customHeight="1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</row>
    <row r="639" spans="1:25" ht="12.75" customHeight="1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</row>
    <row r="640" spans="1:25" ht="12.75" customHeight="1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</row>
    <row r="641" spans="1:25" ht="12.75" customHeight="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</row>
    <row r="642" spans="1:25" ht="12.75" customHeight="1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</row>
    <row r="643" spans="1:25" ht="12.75" customHeight="1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</row>
    <row r="644" spans="1:25" ht="12.75" customHeight="1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</row>
    <row r="645" spans="1:25" ht="12.75" customHeight="1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</row>
    <row r="646" spans="1:25" ht="12.75" customHeight="1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</row>
    <row r="647" spans="1:25" ht="12.75" customHeight="1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</row>
    <row r="648" spans="1:25" ht="12.75" customHeight="1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</row>
    <row r="649" spans="1:25" ht="12.75" customHeight="1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</row>
    <row r="650" spans="1:25" ht="12.75" customHeight="1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</row>
    <row r="651" spans="1:25" ht="12.75" customHeight="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</row>
    <row r="652" spans="1:25" ht="12.75" customHeight="1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</row>
    <row r="653" spans="1:25" ht="12.75" customHeight="1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</row>
    <row r="654" spans="1:25" ht="12.75" customHeight="1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</row>
    <row r="655" spans="1:25" ht="12.75" customHeight="1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</row>
    <row r="656" spans="1:25" ht="12.75" customHeight="1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</row>
    <row r="657" spans="1:25" ht="12.75" customHeight="1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</row>
    <row r="658" spans="1:25" ht="12.75" customHeight="1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</row>
    <row r="659" spans="1:25" ht="12.75" customHeight="1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</row>
    <row r="660" spans="1:25" ht="12.75" customHeight="1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</row>
    <row r="661" spans="1:25" ht="12.75" customHeight="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</row>
    <row r="662" spans="1:25" ht="12.75" customHeight="1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</row>
    <row r="663" spans="1:25" ht="12.75" customHeight="1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</row>
    <row r="664" spans="1:25" ht="12.75" customHeight="1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</row>
    <row r="665" spans="1:25" ht="12.75" customHeight="1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</row>
    <row r="666" spans="1:25" ht="12.75" customHeight="1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</row>
    <row r="667" spans="1:25" ht="12.75" customHeight="1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</row>
    <row r="668" spans="1:25" ht="12.75" customHeight="1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</row>
    <row r="669" spans="1:25" ht="12.75" customHeight="1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</row>
    <row r="670" spans="1:25" ht="12.75" customHeight="1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</row>
    <row r="671" spans="1:25" ht="12.75" customHeight="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</row>
    <row r="672" spans="1:25" ht="12.75" customHeight="1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</row>
    <row r="673" spans="1:25" ht="12.75" customHeight="1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</row>
    <row r="674" spans="1:25" ht="12.75" customHeight="1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</row>
    <row r="675" spans="1:25" ht="12.75" customHeight="1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</row>
    <row r="676" spans="1:25" ht="12.75" customHeight="1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</row>
    <row r="677" spans="1:25" ht="12.75" customHeight="1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</row>
    <row r="678" spans="1:25" ht="12.75" customHeight="1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</row>
    <row r="679" spans="1:25" ht="12.75" customHeight="1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</row>
    <row r="680" spans="1:25" ht="12.75" customHeight="1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</row>
    <row r="681" spans="1:25" ht="12.75" customHeight="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</row>
    <row r="682" spans="1:25" ht="12.75" customHeight="1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</row>
    <row r="683" spans="1:25" ht="12.75" customHeight="1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</row>
    <row r="684" spans="1:25" ht="12.75" customHeight="1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</row>
    <row r="685" spans="1:25" ht="12.75" customHeight="1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</row>
    <row r="686" spans="1:25" ht="12.75" customHeight="1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</row>
    <row r="687" spans="1:25" ht="12.75" customHeight="1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</row>
    <row r="688" spans="1:25" ht="12.75" customHeight="1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</row>
    <row r="689" spans="1:25" ht="12.75" customHeight="1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</row>
    <row r="690" spans="1:25" ht="12.75" customHeight="1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</row>
    <row r="691" spans="1:25" ht="12.75" customHeight="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</row>
    <row r="692" spans="1:25" ht="12.75" customHeight="1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</row>
    <row r="693" spans="1:25" ht="12.75" customHeight="1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</row>
    <row r="694" spans="1:25" ht="12.75" customHeight="1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</row>
    <row r="695" spans="1:25" ht="12.75" customHeight="1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</row>
    <row r="696" spans="1:25" ht="12.75" customHeight="1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</row>
    <row r="697" spans="1:25" ht="12.75" customHeight="1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</row>
    <row r="698" spans="1:25" ht="12.75" customHeight="1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</row>
    <row r="699" spans="1:25" ht="12.75" customHeight="1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</row>
    <row r="700" spans="1:25" ht="12.75" customHeight="1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</row>
    <row r="701" spans="1:25" ht="12.75" customHeight="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</row>
    <row r="702" spans="1:25" ht="12.75" customHeight="1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</row>
    <row r="703" spans="1:25" ht="12.75" customHeight="1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</row>
    <row r="704" spans="1:25" ht="12.75" customHeight="1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</row>
    <row r="705" spans="1:25" ht="12.75" customHeight="1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</row>
    <row r="706" spans="1:25" ht="12.75" customHeight="1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</row>
    <row r="707" spans="1:25" ht="12.75" customHeight="1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</row>
    <row r="708" spans="1:25" ht="12.75" customHeight="1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</row>
    <row r="709" spans="1:25" ht="12.75" customHeight="1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</row>
    <row r="710" spans="1:25" ht="12.75" customHeight="1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</row>
    <row r="711" spans="1:25" ht="12.75" customHeight="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</row>
    <row r="712" spans="1:25" ht="12.75" customHeight="1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</row>
    <row r="713" spans="1:25" ht="12.75" customHeight="1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</row>
    <row r="714" spans="1:25" ht="12.75" customHeight="1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</row>
    <row r="715" spans="1:25" ht="12.75" customHeight="1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</row>
    <row r="716" spans="1:25" ht="12.75" customHeight="1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</row>
    <row r="717" spans="1:25" ht="12.75" customHeight="1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</row>
    <row r="718" spans="1:25" ht="12.75" customHeight="1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</row>
    <row r="719" spans="1:25" ht="12.75" customHeight="1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</row>
    <row r="720" spans="1:25" ht="12.75" customHeight="1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</row>
    <row r="721" spans="1:25" ht="12.75" customHeight="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</row>
    <row r="722" spans="1:25" ht="12.75" customHeight="1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</row>
    <row r="723" spans="1:25" ht="12.75" customHeight="1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</row>
    <row r="724" spans="1:25" ht="12.75" customHeight="1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</row>
    <row r="725" spans="1:25" ht="12.75" customHeight="1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</row>
    <row r="726" spans="1:25" ht="12.75" customHeight="1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</row>
    <row r="727" spans="1:25" ht="12.75" customHeight="1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</row>
    <row r="728" spans="1:25" ht="12.75" customHeight="1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</row>
    <row r="729" spans="1:25" ht="12.75" customHeight="1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</row>
    <row r="730" spans="1:25" ht="12.75" customHeight="1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</row>
    <row r="731" spans="1:25" ht="12.75" customHeight="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</row>
    <row r="732" spans="1:25" ht="12.75" customHeight="1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</row>
    <row r="733" spans="1:25" ht="12.75" customHeight="1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</row>
    <row r="734" spans="1:25" ht="12.75" customHeight="1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</row>
    <row r="735" spans="1:25" ht="12.75" customHeight="1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</row>
    <row r="736" spans="1:25" ht="12.75" customHeight="1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</row>
    <row r="737" spans="1:25" ht="12.75" customHeight="1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</row>
    <row r="738" spans="1:25" ht="12.75" customHeight="1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</row>
    <row r="739" spans="1:25" ht="12.75" customHeight="1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</row>
    <row r="740" spans="1:25" ht="12.75" customHeight="1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</row>
    <row r="741" spans="1:25" ht="12.75" customHeight="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</row>
    <row r="742" spans="1:25" ht="12.75" customHeight="1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</row>
    <row r="743" spans="1:25" ht="12.75" customHeight="1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</row>
    <row r="744" spans="1:25" ht="12.75" customHeight="1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</row>
    <row r="745" spans="1:25" ht="12.75" customHeight="1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</row>
    <row r="746" spans="1:25" ht="12.75" customHeight="1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</row>
    <row r="747" spans="1:25" ht="12.75" customHeight="1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</row>
    <row r="748" spans="1:25" ht="12.75" customHeight="1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</row>
    <row r="749" spans="1:25" ht="12.75" customHeight="1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</row>
    <row r="750" spans="1:25" ht="12.75" customHeight="1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</row>
    <row r="751" spans="1:25" ht="12.75" customHeight="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</row>
    <row r="752" spans="1:25" ht="12.75" customHeight="1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</row>
    <row r="753" spans="1:25" ht="12.75" customHeight="1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</row>
    <row r="754" spans="1:25" ht="12.75" customHeight="1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</row>
    <row r="755" spans="1:25" ht="12.75" customHeight="1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</row>
    <row r="756" spans="1:25" ht="12.75" customHeight="1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</row>
    <row r="757" spans="1:25" ht="12.75" customHeight="1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</row>
    <row r="758" spans="1:25" ht="12.75" customHeight="1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</row>
    <row r="759" spans="1:25" ht="12.75" customHeight="1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</row>
    <row r="760" spans="1:25" ht="12.75" customHeight="1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</row>
    <row r="761" spans="1:25" ht="12.75" customHeight="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</row>
    <row r="762" spans="1:25" ht="12.75" customHeight="1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</row>
    <row r="763" spans="1:25" ht="12.75" customHeight="1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</row>
    <row r="764" spans="1:25" ht="12.75" customHeight="1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</row>
    <row r="765" spans="1:25" ht="12.75" customHeight="1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</row>
    <row r="766" spans="1:25" ht="12.75" customHeight="1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</row>
    <row r="767" spans="1:25" ht="12.75" customHeight="1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</row>
    <row r="768" spans="1:25" ht="12.75" customHeight="1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</row>
    <row r="769" spans="1:25" ht="12.75" customHeight="1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</row>
    <row r="770" spans="1:25" ht="12.75" customHeight="1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</row>
    <row r="771" spans="1:25" ht="12.75" customHeight="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</row>
    <row r="772" spans="1:25" ht="12.75" customHeight="1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</row>
    <row r="773" spans="1:25" ht="12.75" customHeight="1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</row>
    <row r="774" spans="1:25" ht="12.75" customHeight="1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</row>
    <row r="775" spans="1:25" ht="12.75" customHeight="1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</row>
    <row r="776" spans="1:25" ht="12.75" customHeight="1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</row>
    <row r="777" spans="1:25" ht="12.75" customHeight="1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</row>
    <row r="778" spans="1:25" ht="12.75" customHeight="1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</row>
    <row r="779" spans="1:25" ht="12.75" customHeight="1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</row>
    <row r="780" spans="1:25" ht="12.75" customHeight="1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</row>
    <row r="781" spans="1:25" ht="12.75" customHeight="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</row>
    <row r="782" spans="1:25" ht="12.75" customHeight="1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</row>
    <row r="783" spans="1:25" ht="12.75" customHeight="1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</row>
    <row r="784" spans="1:25" ht="12.75" customHeight="1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</row>
    <row r="785" spans="1:25" ht="12.75" customHeight="1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</row>
    <row r="786" spans="1:25" ht="12.75" customHeight="1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</row>
    <row r="787" spans="1:25" ht="12.75" customHeight="1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</row>
    <row r="788" spans="1:25" ht="12.75" customHeight="1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</row>
    <row r="789" spans="1:25" ht="12.75" customHeight="1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</row>
    <row r="790" spans="1:25" ht="12.75" customHeight="1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</row>
    <row r="791" spans="1:25" ht="12.75" customHeight="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</row>
    <row r="792" spans="1:25" ht="12.75" customHeight="1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</row>
    <row r="793" spans="1:25" ht="12.75" customHeight="1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</row>
    <row r="794" spans="1:25" ht="12.75" customHeight="1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</row>
    <row r="795" spans="1:25" ht="12.75" customHeight="1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</row>
    <row r="796" spans="1:25" ht="12.75" customHeight="1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</row>
    <row r="797" spans="1:25" ht="12.75" customHeight="1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</row>
    <row r="798" spans="1:25" ht="12.75" customHeight="1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</row>
    <row r="799" spans="1:25" ht="12.75" customHeight="1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</row>
    <row r="800" spans="1:25" ht="12.75" customHeight="1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</row>
    <row r="801" spans="1:25" ht="12.75" customHeight="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</row>
    <row r="802" spans="1:25" ht="12.75" customHeight="1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</row>
    <row r="803" spans="1:25" ht="12.75" customHeight="1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</row>
    <row r="804" spans="1:25" ht="12.75" customHeight="1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</row>
    <row r="805" spans="1:25" ht="12.75" customHeight="1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</row>
    <row r="806" spans="1:25" ht="12.75" customHeight="1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</row>
    <row r="807" spans="1:25" ht="12.75" customHeight="1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</row>
    <row r="808" spans="1:25" ht="12.75" customHeight="1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</row>
    <row r="809" spans="1:25" ht="12.75" customHeight="1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</row>
    <row r="810" spans="1:25" ht="12.75" customHeight="1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</row>
    <row r="811" spans="1:25" ht="12.75" customHeight="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</row>
    <row r="812" spans="1:25" ht="12.75" customHeight="1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</row>
    <row r="813" spans="1:25" ht="12.75" customHeight="1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</row>
    <row r="814" spans="1:25" ht="12.75" customHeight="1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</row>
    <row r="815" spans="1:25" ht="12.75" customHeight="1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</row>
    <row r="816" spans="1:25" ht="12.75" customHeight="1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</row>
    <row r="817" spans="1:25" ht="12.75" customHeight="1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</row>
    <row r="818" spans="1:25" ht="12.75" customHeight="1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</row>
    <row r="819" spans="1:25" ht="12.75" customHeight="1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</row>
    <row r="820" spans="1:25" ht="12.75" customHeight="1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</row>
    <row r="821" spans="1:25" ht="12.75" customHeight="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</row>
    <row r="822" spans="1:25" ht="12.75" customHeight="1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</row>
    <row r="823" spans="1:25" ht="12.75" customHeight="1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</row>
    <row r="824" spans="1:25" ht="12.75" customHeight="1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</row>
    <row r="825" spans="1:25" ht="12.75" customHeight="1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</row>
    <row r="826" spans="1:25" ht="12.75" customHeight="1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</row>
    <row r="827" spans="1:25" ht="12.75" customHeight="1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</row>
    <row r="828" spans="1:25" ht="12.75" customHeight="1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</row>
    <row r="829" spans="1:25" ht="12.75" customHeight="1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</row>
    <row r="830" spans="1:25" ht="12.75" customHeight="1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</row>
    <row r="831" spans="1:25" ht="12.75" customHeight="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</row>
    <row r="832" spans="1:25" ht="12.75" customHeight="1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</row>
    <row r="833" spans="1:25" ht="12.75" customHeight="1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</row>
    <row r="834" spans="1:25" ht="12.75" customHeight="1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</row>
    <row r="835" spans="1:25" ht="12.75" customHeight="1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</row>
    <row r="836" spans="1:25" ht="12.75" customHeight="1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</row>
    <row r="837" spans="1:25" ht="12.75" customHeight="1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</row>
    <row r="838" spans="1:25" ht="12.75" customHeight="1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</row>
    <row r="839" spans="1:25" ht="12.75" customHeight="1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</row>
    <row r="840" spans="1:25" ht="12.75" customHeight="1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</row>
    <row r="841" spans="1:25" ht="12.75" customHeight="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</row>
    <row r="842" spans="1:25" ht="12.75" customHeight="1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</row>
    <row r="843" spans="1:25" ht="12.75" customHeight="1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</row>
    <row r="844" spans="1:25" ht="12.75" customHeight="1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</row>
    <row r="845" spans="1:25" ht="12.75" customHeight="1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</row>
    <row r="846" spans="1:25" ht="12.75" customHeight="1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</row>
    <row r="847" spans="1:25" ht="12.75" customHeight="1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</row>
    <row r="848" spans="1:25" ht="12.75" customHeight="1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</row>
    <row r="849" spans="1:25" ht="12.75" customHeight="1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</row>
    <row r="850" spans="1:25" ht="12.75" customHeight="1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</row>
    <row r="851" spans="1:25" ht="12.75" customHeight="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</row>
    <row r="852" spans="1:25" ht="12.75" customHeight="1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</row>
    <row r="853" spans="1:25" ht="12.75" customHeight="1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</row>
    <row r="854" spans="1:25" ht="12.75" customHeight="1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</row>
    <row r="855" spans="1:25" ht="12.75" customHeight="1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</row>
    <row r="856" spans="1:25" ht="12.75" customHeight="1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</row>
    <row r="857" spans="1:25" ht="12.75" customHeight="1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</row>
    <row r="858" spans="1:25" ht="12.75" customHeight="1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</row>
    <row r="859" spans="1:25" ht="12.75" customHeight="1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</row>
    <row r="860" spans="1:25" ht="12.75" customHeight="1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</row>
    <row r="861" spans="1:25" ht="12.75" customHeight="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</row>
    <row r="862" spans="1:25" ht="12.75" customHeight="1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</row>
    <row r="863" spans="1:25" ht="12.75" customHeight="1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</row>
    <row r="864" spans="1:25" ht="12.75" customHeight="1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</row>
    <row r="865" spans="1:25" ht="12.75" customHeight="1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</row>
    <row r="866" spans="1:25" ht="12.75" customHeight="1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</row>
    <row r="867" spans="1:25" ht="12.75" customHeight="1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</row>
    <row r="868" spans="1:25" ht="12.75" customHeight="1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</row>
    <row r="869" spans="1:25" ht="12.75" customHeight="1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</row>
    <row r="870" spans="1:25" ht="12.75" customHeight="1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</row>
    <row r="871" spans="1:25" ht="12.75" customHeight="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</row>
    <row r="872" spans="1:25" ht="12.75" customHeight="1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</row>
    <row r="873" spans="1:25" ht="12.75" customHeight="1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</row>
    <row r="874" spans="1:25" ht="12.75" customHeight="1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</row>
    <row r="875" spans="1:25" ht="12.75" customHeight="1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</row>
    <row r="876" spans="1:25" ht="12.75" customHeight="1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</row>
    <row r="877" spans="1:25" ht="12.75" customHeight="1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</row>
    <row r="878" spans="1:25" ht="12.75" customHeight="1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</row>
    <row r="879" spans="1:25" ht="12.75" customHeight="1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</row>
    <row r="880" spans="1:25" ht="12.75" customHeight="1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</row>
    <row r="881" spans="1:25" ht="12.75" customHeight="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</row>
    <row r="882" spans="1:25" ht="12.75" customHeight="1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</row>
    <row r="883" spans="1:25" ht="12.75" customHeight="1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</row>
    <row r="884" spans="1:25" ht="12.75" customHeight="1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</row>
    <row r="885" spans="1:25" ht="12.75" customHeight="1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</row>
    <row r="886" spans="1:25" ht="12.75" customHeight="1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</row>
    <row r="887" spans="1:25" ht="12.75" customHeight="1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</row>
    <row r="888" spans="1:25" ht="12.75" customHeight="1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</row>
    <row r="889" spans="1:25" ht="12.75" customHeight="1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</row>
    <row r="890" spans="1:25" ht="12.75" customHeight="1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</row>
    <row r="891" spans="1:25" ht="12.75" customHeight="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</row>
    <row r="892" spans="1:25" ht="12.75" customHeight="1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</row>
    <row r="893" spans="1:25" ht="12.75" customHeight="1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</row>
    <row r="894" spans="1:25" ht="12.75" customHeight="1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</row>
    <row r="895" spans="1:25" ht="12.75" customHeight="1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</row>
    <row r="896" spans="1:25" ht="12.75" customHeight="1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</row>
    <row r="897" spans="1:25" ht="12.75" customHeight="1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</row>
    <row r="898" spans="1:25" ht="12.75" customHeight="1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</row>
    <row r="899" spans="1:25" ht="12.75" customHeight="1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</row>
    <row r="900" spans="1:25" ht="12.75" customHeight="1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</row>
    <row r="901" spans="1:25" ht="12.75" customHeight="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</row>
    <row r="902" spans="1:25" ht="12.75" customHeight="1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</row>
    <row r="903" spans="1:25" ht="12.75" customHeight="1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</row>
    <row r="904" spans="1:25" ht="12.75" customHeight="1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</row>
    <row r="905" spans="1:25" ht="12.75" customHeight="1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</row>
    <row r="906" spans="1:25" ht="12.75" customHeight="1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</row>
    <row r="907" spans="1:25" ht="12.75" customHeight="1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</row>
    <row r="908" spans="1:25" ht="12.75" customHeight="1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</row>
    <row r="909" spans="1:25" ht="12.75" customHeight="1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</row>
    <row r="910" spans="1:25" ht="12.75" customHeight="1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</row>
    <row r="911" spans="1:25" ht="12.75" customHeight="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</row>
    <row r="912" spans="1:25" ht="12.75" customHeight="1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</row>
    <row r="913" spans="1:25" ht="12.75" customHeight="1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</row>
    <row r="914" spans="1:25" ht="12.75" customHeight="1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</row>
    <row r="915" spans="1:25" ht="12.75" customHeight="1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</row>
    <row r="916" spans="1:25" ht="12.75" customHeight="1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</row>
    <row r="917" spans="1:25" ht="12.75" customHeight="1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</row>
    <row r="918" spans="1:25" ht="12.75" customHeight="1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</row>
    <row r="919" spans="1:25" ht="12.75" customHeight="1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</row>
    <row r="920" spans="1:25" ht="12.75" customHeight="1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</row>
    <row r="921" spans="1:25" ht="12.75" customHeight="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</row>
    <row r="922" spans="1:25" ht="12.75" customHeight="1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</row>
    <row r="923" spans="1:25" ht="12.75" customHeight="1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</row>
    <row r="924" spans="1:25" ht="12.75" customHeight="1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</row>
    <row r="925" spans="1:25" ht="12.75" customHeight="1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</row>
    <row r="926" spans="1:25" ht="12.75" customHeight="1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</row>
    <row r="927" spans="1:25" ht="12.75" customHeight="1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</row>
    <row r="928" spans="1:25" ht="12.75" customHeight="1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</row>
    <row r="929" spans="1:25" ht="12.75" customHeight="1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</row>
    <row r="930" spans="1:25" ht="12.75" customHeight="1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</row>
    <row r="931" spans="1:25" ht="12.75" customHeight="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</row>
    <row r="932" spans="1:25" ht="12.75" customHeight="1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</row>
    <row r="933" spans="1:25" ht="12.75" customHeight="1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</row>
    <row r="934" spans="1:25" ht="12.75" customHeight="1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</row>
    <row r="935" spans="1:25" ht="12.75" customHeight="1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</row>
    <row r="936" spans="1:25" ht="12.75" customHeight="1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</row>
    <row r="937" spans="1:25" ht="12.75" customHeight="1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</row>
    <row r="938" spans="1:25" ht="12.75" customHeight="1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</row>
    <row r="939" spans="1:25" ht="12.75" customHeight="1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</row>
    <row r="940" spans="1:25" ht="12.75" customHeight="1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</row>
    <row r="941" spans="1:25" ht="12.75" customHeight="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</row>
    <row r="942" spans="1:25" ht="12.75" customHeight="1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</row>
    <row r="943" spans="1:25" ht="12.75" customHeight="1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</row>
    <row r="944" spans="1:25" ht="12.75" customHeight="1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</row>
    <row r="945" spans="1:25" ht="12.75" customHeight="1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</row>
    <row r="946" spans="1:25" ht="12.75" customHeight="1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</row>
    <row r="947" spans="1:25" ht="12.75" customHeight="1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</row>
    <row r="948" spans="1:25" ht="12.75" customHeight="1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</row>
    <row r="949" spans="1:25" ht="12.75" customHeight="1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</row>
    <row r="950" spans="1:25" ht="12.75" customHeight="1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</row>
    <row r="951" spans="1:25" ht="12.75" customHeight="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</row>
    <row r="952" spans="1:25" ht="12.75" customHeight="1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</row>
    <row r="953" spans="1:25" ht="12.75" customHeight="1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</row>
    <row r="954" spans="1:25" ht="12.75" customHeight="1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</row>
    <row r="955" spans="1:25" ht="12.75" customHeight="1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</row>
    <row r="956" spans="1:25" ht="12.75" customHeight="1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</row>
    <row r="957" spans="1:25" ht="12.75" customHeight="1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</row>
    <row r="958" spans="1:25" ht="12.75" customHeight="1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</row>
    <row r="959" spans="1:25" ht="12.75" customHeight="1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</row>
    <row r="960" spans="1:25" ht="12.75" customHeight="1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</row>
    <row r="961" spans="1:25" ht="12.75" customHeight="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</row>
    <row r="962" spans="1:25" ht="12.75" customHeight="1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</row>
    <row r="963" spans="1:25" ht="12.75" customHeight="1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</row>
    <row r="964" spans="1:25" ht="12.75" customHeight="1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</row>
    <row r="965" spans="1:25" ht="12.75" customHeight="1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</row>
    <row r="966" spans="1:25" ht="12.75" customHeight="1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</row>
    <row r="967" spans="1:25" ht="12.75" customHeight="1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</row>
    <row r="968" spans="1:25" ht="12.75" customHeight="1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</row>
    <row r="969" spans="1:25" ht="12.75" customHeight="1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</row>
    <row r="970" spans="1:25" ht="12.75" customHeight="1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</row>
    <row r="971" spans="1:25" ht="12.75" customHeight="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</row>
    <row r="972" spans="1:25" ht="12.75" customHeight="1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</row>
    <row r="973" spans="1:25" ht="12.75" customHeight="1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</row>
    <row r="974" spans="1:25" ht="12.75" customHeight="1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</row>
    <row r="975" spans="1:25" ht="12.75" customHeight="1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</row>
    <row r="976" spans="1:25" ht="12.75" customHeight="1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</row>
    <row r="977" spans="1:25" ht="12.75" customHeight="1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</row>
    <row r="978" spans="1:25" ht="12.75" customHeight="1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</row>
    <row r="979" spans="1:25" ht="12.75" customHeight="1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</row>
    <row r="980" spans="1:25" ht="12.75" customHeight="1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</row>
    <row r="981" spans="1:25" ht="12.75" customHeight="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</row>
    <row r="982" spans="1:25" ht="12.75" customHeight="1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</row>
    <row r="983" spans="1:25" ht="12.75" customHeight="1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</row>
    <row r="984" spans="1:25" ht="12.75" customHeight="1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</row>
    <row r="985" spans="1:25" ht="12.75" customHeight="1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</row>
    <row r="986" spans="1:25" ht="12.75" customHeight="1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</row>
  </sheetData>
  <sortState xmlns:xlrd2="http://schemas.microsoft.com/office/spreadsheetml/2017/richdata2" ref="A7:Y12">
    <sortCondition descending="1" ref="W7:W12"/>
  </sortState>
  <pageMargins left="0.25" right="0.25" top="0.75" bottom="0.75" header="0" footer="0"/>
  <pageSetup paperSize="9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</sheetPr>
  <dimension ref="A1:Z986"/>
  <sheetViews>
    <sheetView workbookViewId="0">
      <selection activeCell="G2" sqref="G2"/>
    </sheetView>
  </sheetViews>
  <sheetFormatPr defaultColWidth="14.44140625" defaultRowHeight="15" customHeight="1"/>
  <cols>
    <col min="1" max="1" width="3.88671875" style="65" customWidth="1"/>
    <col min="2" max="2" width="9.77734375" style="65" bestFit="1" customWidth="1"/>
    <col min="3" max="3" width="14.88671875" style="65" bestFit="1" customWidth="1"/>
    <col min="4" max="4" width="10.109375" style="65" customWidth="1"/>
    <col min="5" max="5" width="8.88671875" style="65" customWidth="1"/>
    <col min="6" max="6" width="9" style="65" customWidth="1"/>
    <col min="7" max="7" width="13" style="65" customWidth="1"/>
    <col min="8" max="24" width="4.33203125" style="65" customWidth="1"/>
    <col min="25" max="25" width="6.5546875" style="65" customWidth="1"/>
    <col min="26" max="26" width="4.6640625" style="65" customWidth="1"/>
    <col min="27" max="16384" width="14.44140625" style="65"/>
  </cols>
  <sheetData>
    <row r="1" spans="1:26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 spans="1:26" customFormat="1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.75" customHeight="1">
      <c r="A3" s="64"/>
      <c r="B3" s="64"/>
      <c r="C3" s="64"/>
      <c r="D3" s="64"/>
      <c r="E3" s="64"/>
      <c r="F3" s="66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 spans="1:26" ht="12.75" customHeight="1">
      <c r="A4" s="64"/>
      <c r="B4" s="64"/>
      <c r="C4" s="76" t="s">
        <v>26</v>
      </c>
      <c r="D4" s="76"/>
      <c r="E4" s="76" t="s">
        <v>35</v>
      </c>
      <c r="F4" s="76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 spans="1:26" ht="12.75" customHeight="1" thickBot="1">
      <c r="A5" s="64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 spans="1:26" ht="12.75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98">
        <v>143</v>
      </c>
      <c r="I6" s="97">
        <v>153</v>
      </c>
      <c r="J6" s="98">
        <v>163</v>
      </c>
      <c r="K6" s="97">
        <v>173</v>
      </c>
      <c r="L6" s="98">
        <v>183</v>
      </c>
      <c r="M6" s="97">
        <v>193</v>
      </c>
      <c r="N6" s="98">
        <v>203</v>
      </c>
      <c r="O6" s="98">
        <v>213</v>
      </c>
      <c r="P6" s="98">
        <v>223</v>
      </c>
      <c r="Q6" s="98">
        <v>233</v>
      </c>
      <c r="R6" s="98">
        <v>243</v>
      </c>
      <c r="S6" s="98">
        <v>253</v>
      </c>
      <c r="T6" s="98">
        <v>263</v>
      </c>
      <c r="U6" s="98">
        <v>273</v>
      </c>
      <c r="V6" s="98">
        <v>283</v>
      </c>
      <c r="W6" s="98">
        <v>293</v>
      </c>
      <c r="X6" s="98"/>
      <c r="Y6" s="80" t="s">
        <v>25</v>
      </c>
      <c r="Z6" s="83" t="s">
        <v>12</v>
      </c>
    </row>
    <row r="7" spans="1:26" ht="17.25" customHeight="1">
      <c r="A7" s="99">
        <v>1</v>
      </c>
      <c r="B7" s="4" t="s">
        <v>45</v>
      </c>
      <c r="C7" s="34" t="s">
        <v>147</v>
      </c>
      <c r="D7" s="27">
        <v>40077</v>
      </c>
      <c r="E7" s="26" t="s">
        <v>39</v>
      </c>
      <c r="F7" s="26" t="s">
        <v>40</v>
      </c>
      <c r="G7" s="26" t="s">
        <v>84</v>
      </c>
      <c r="H7" s="146"/>
      <c r="I7" s="146"/>
      <c r="J7" s="146"/>
      <c r="K7" s="146"/>
      <c r="L7" s="146"/>
      <c r="M7" s="146"/>
      <c r="N7" s="146"/>
      <c r="O7" s="145"/>
      <c r="P7" s="145"/>
      <c r="Q7" s="145">
        <v>0</v>
      </c>
      <c r="R7" s="145">
        <v>0</v>
      </c>
      <c r="S7" s="145">
        <v>0</v>
      </c>
      <c r="T7" s="145">
        <v>0</v>
      </c>
      <c r="U7" s="145">
        <v>0</v>
      </c>
      <c r="V7" s="145" t="s">
        <v>551</v>
      </c>
      <c r="W7" s="145"/>
      <c r="X7" s="145"/>
      <c r="Y7" s="101">
        <v>2.73</v>
      </c>
      <c r="Z7" s="102" t="str">
        <f t="shared" ref="Z7:Z20" si="0">IF(ISBLANK(Y7),"",IF(Y7="NM","",IF(Y7="DNS","",IF(Y7&lt;1.8,"",IF(Y7&gt;=4.1,"TSM",IF(Y7&gt;=3.82,"SM",IF(Y7&gt;=3.48,"KSM",IF(Y7&gt;=3.1,"I A",IF(Y7&gt;=2.7,"II A",IF(Y7&gt;=2.4,"III A",IF(Y7&gt;=2.15,"I JA",IF(Y7&gt;=1.95,"II JA",IF(Y7&gt;=1.8,"III JA")))))))))))))</f>
        <v>II A</v>
      </c>
    </row>
    <row r="8" spans="1:26" ht="17.25" customHeight="1">
      <c r="A8" s="99">
        <v>2</v>
      </c>
      <c r="B8" s="4" t="s">
        <v>286</v>
      </c>
      <c r="C8" s="34" t="s">
        <v>287</v>
      </c>
      <c r="D8" s="27">
        <v>40396</v>
      </c>
      <c r="E8" s="26" t="s">
        <v>39</v>
      </c>
      <c r="F8" s="26" t="s">
        <v>40</v>
      </c>
      <c r="G8" s="26" t="s">
        <v>56</v>
      </c>
      <c r="H8" s="147"/>
      <c r="I8" s="147"/>
      <c r="J8" s="147"/>
      <c r="K8" s="147">
        <v>0</v>
      </c>
      <c r="L8" s="147">
        <v>0</v>
      </c>
      <c r="M8" s="147">
        <v>0</v>
      </c>
      <c r="N8" s="147">
        <v>0</v>
      </c>
      <c r="O8" s="148">
        <v>0</v>
      </c>
      <c r="P8" s="148">
        <v>0</v>
      </c>
      <c r="Q8" s="148">
        <v>0</v>
      </c>
      <c r="R8" s="148">
        <v>0</v>
      </c>
      <c r="S8" s="148" t="s">
        <v>551</v>
      </c>
      <c r="T8" s="148"/>
      <c r="U8" s="148"/>
      <c r="V8" s="148"/>
      <c r="W8" s="148"/>
      <c r="X8" s="148"/>
      <c r="Y8" s="104">
        <v>2.4300000000000002</v>
      </c>
      <c r="Z8" s="102" t="str">
        <f t="shared" si="0"/>
        <v>III A</v>
      </c>
    </row>
    <row r="9" spans="1:26" ht="17.25" customHeight="1">
      <c r="A9" s="103">
        <v>3</v>
      </c>
      <c r="B9" s="4" t="s">
        <v>45</v>
      </c>
      <c r="C9" s="34" t="s">
        <v>309</v>
      </c>
      <c r="D9" s="27">
        <v>40818</v>
      </c>
      <c r="E9" s="26" t="s">
        <v>39</v>
      </c>
      <c r="F9" s="26" t="s">
        <v>40</v>
      </c>
      <c r="G9" s="26" t="s">
        <v>84</v>
      </c>
      <c r="H9" s="147"/>
      <c r="I9" s="147"/>
      <c r="J9" s="147"/>
      <c r="K9" s="147"/>
      <c r="L9" s="147">
        <v>0</v>
      </c>
      <c r="M9" s="147">
        <v>0</v>
      </c>
      <c r="N9" s="147">
        <v>0</v>
      </c>
      <c r="O9" s="148">
        <v>0</v>
      </c>
      <c r="P9" s="148" t="s">
        <v>550</v>
      </c>
      <c r="Q9" s="148" t="s">
        <v>552</v>
      </c>
      <c r="R9" s="148" t="s">
        <v>550</v>
      </c>
      <c r="S9" s="148" t="s">
        <v>551</v>
      </c>
      <c r="T9" s="148"/>
      <c r="U9" s="148"/>
      <c r="V9" s="148"/>
      <c r="W9" s="148"/>
      <c r="X9" s="148"/>
      <c r="Y9" s="104">
        <v>2.4300000000000002</v>
      </c>
      <c r="Z9" s="102" t="str">
        <f t="shared" si="0"/>
        <v>III A</v>
      </c>
    </row>
    <row r="10" spans="1:26" ht="17.25" customHeight="1">
      <c r="A10" s="99">
        <v>4</v>
      </c>
      <c r="B10" s="4" t="s">
        <v>531</v>
      </c>
      <c r="C10" s="34" t="s">
        <v>532</v>
      </c>
      <c r="D10" s="27">
        <v>41123</v>
      </c>
      <c r="E10" s="26" t="s">
        <v>39</v>
      </c>
      <c r="F10" s="26" t="s">
        <v>40</v>
      </c>
      <c r="G10" s="26" t="s">
        <v>84</v>
      </c>
      <c r="H10" s="147"/>
      <c r="I10" s="147"/>
      <c r="J10" s="147"/>
      <c r="K10" s="147"/>
      <c r="L10" s="147">
        <v>0</v>
      </c>
      <c r="M10" s="147">
        <v>0</v>
      </c>
      <c r="N10" s="147">
        <v>0</v>
      </c>
      <c r="O10" s="148">
        <v>0</v>
      </c>
      <c r="P10" s="148" t="s">
        <v>551</v>
      </c>
      <c r="Q10" s="148"/>
      <c r="R10" s="148"/>
      <c r="S10" s="148"/>
      <c r="T10" s="148"/>
      <c r="U10" s="148"/>
      <c r="V10" s="148"/>
      <c r="W10" s="148"/>
      <c r="X10" s="148"/>
      <c r="Y10" s="104">
        <v>2.13</v>
      </c>
      <c r="Z10" s="102" t="str">
        <f t="shared" si="0"/>
        <v>II JA</v>
      </c>
    </row>
    <row r="11" spans="1:26" ht="17.25" customHeight="1">
      <c r="A11" s="99">
        <v>5</v>
      </c>
      <c r="B11" s="4" t="s">
        <v>65</v>
      </c>
      <c r="C11" s="34" t="s">
        <v>306</v>
      </c>
      <c r="D11" s="27">
        <v>40385</v>
      </c>
      <c r="E11" s="26" t="s">
        <v>39</v>
      </c>
      <c r="F11" s="26" t="s">
        <v>40</v>
      </c>
      <c r="G11" s="26" t="s">
        <v>84</v>
      </c>
      <c r="H11" s="147"/>
      <c r="I11" s="147"/>
      <c r="J11" s="147"/>
      <c r="K11" s="147">
        <v>0</v>
      </c>
      <c r="L11" s="147">
        <v>0</v>
      </c>
      <c r="M11" s="147">
        <v>0</v>
      </c>
      <c r="N11" s="147">
        <v>0</v>
      </c>
      <c r="O11" s="148" t="s">
        <v>552</v>
      </c>
      <c r="P11" s="148" t="s">
        <v>551</v>
      </c>
      <c r="Q11" s="148"/>
      <c r="R11" s="148"/>
      <c r="S11" s="148"/>
      <c r="T11" s="148"/>
      <c r="U11" s="148"/>
      <c r="V11" s="148"/>
      <c r="W11" s="148"/>
      <c r="X11" s="148"/>
      <c r="Y11" s="104">
        <v>2.13</v>
      </c>
      <c r="Z11" s="102" t="str">
        <f t="shared" si="0"/>
        <v>II JA</v>
      </c>
    </row>
    <row r="12" spans="1:26" ht="17.25" customHeight="1">
      <c r="A12" s="103">
        <v>6</v>
      </c>
      <c r="B12" s="4" t="s">
        <v>313</v>
      </c>
      <c r="C12" s="34" t="s">
        <v>314</v>
      </c>
      <c r="D12" s="27">
        <v>40337</v>
      </c>
      <c r="E12" s="26" t="s">
        <v>39</v>
      </c>
      <c r="F12" s="26" t="s">
        <v>40</v>
      </c>
      <c r="G12" s="26" t="s">
        <v>84</v>
      </c>
      <c r="H12" s="147"/>
      <c r="I12" s="147"/>
      <c r="J12" s="147"/>
      <c r="K12" s="147">
        <v>0</v>
      </c>
      <c r="L12" s="147">
        <v>0</v>
      </c>
      <c r="M12" s="147">
        <v>0</v>
      </c>
      <c r="N12" s="147" t="s">
        <v>551</v>
      </c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04">
        <v>1.93</v>
      </c>
      <c r="Z12" s="102" t="str">
        <f t="shared" si="0"/>
        <v>III JA</v>
      </c>
    </row>
    <row r="13" spans="1:26" ht="17.25" customHeight="1">
      <c r="A13" s="99">
        <v>7</v>
      </c>
      <c r="B13" s="4" t="s">
        <v>180</v>
      </c>
      <c r="C13" s="34" t="s">
        <v>529</v>
      </c>
      <c r="D13" s="27">
        <v>40868</v>
      </c>
      <c r="E13" s="26" t="s">
        <v>39</v>
      </c>
      <c r="F13" s="26" t="s">
        <v>40</v>
      </c>
      <c r="G13" s="26" t="s">
        <v>84</v>
      </c>
      <c r="H13" s="147">
        <v>0</v>
      </c>
      <c r="I13" s="147">
        <v>0</v>
      </c>
      <c r="J13" s="147">
        <v>0</v>
      </c>
      <c r="K13" s="147" t="s">
        <v>550</v>
      </c>
      <c r="L13" s="147" t="s">
        <v>550</v>
      </c>
      <c r="M13" s="147" t="s">
        <v>551</v>
      </c>
      <c r="N13" s="147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04">
        <v>1.83</v>
      </c>
      <c r="Z13" s="102" t="str">
        <f t="shared" si="0"/>
        <v>III JA</v>
      </c>
    </row>
    <row r="14" spans="1:26" ht="17.25" customHeight="1">
      <c r="A14" s="99">
        <v>8</v>
      </c>
      <c r="B14" s="4" t="s">
        <v>85</v>
      </c>
      <c r="C14" s="34" t="s">
        <v>86</v>
      </c>
      <c r="D14" s="27">
        <v>40129</v>
      </c>
      <c r="E14" s="26" t="s">
        <v>39</v>
      </c>
      <c r="F14" s="26" t="s">
        <v>40</v>
      </c>
      <c r="G14" s="26" t="s">
        <v>119</v>
      </c>
      <c r="H14" s="147">
        <v>0</v>
      </c>
      <c r="I14" s="147">
        <v>0</v>
      </c>
      <c r="J14" s="147">
        <v>0</v>
      </c>
      <c r="K14" s="147" t="s">
        <v>550</v>
      </c>
      <c r="L14" s="147" t="s">
        <v>551</v>
      </c>
      <c r="M14" s="147"/>
      <c r="N14" s="147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04">
        <v>1.73</v>
      </c>
      <c r="Z14" s="102" t="str">
        <f t="shared" si="0"/>
        <v/>
      </c>
    </row>
    <row r="15" spans="1:26" ht="17.25" customHeight="1">
      <c r="A15" s="103">
        <v>9</v>
      </c>
      <c r="B15" s="4" t="s">
        <v>57</v>
      </c>
      <c r="C15" s="34" t="s">
        <v>89</v>
      </c>
      <c r="D15" s="27">
        <v>40174</v>
      </c>
      <c r="E15" s="26" t="s">
        <v>39</v>
      </c>
      <c r="F15" s="26" t="s">
        <v>40</v>
      </c>
      <c r="G15" s="26" t="s">
        <v>84</v>
      </c>
      <c r="H15" s="147">
        <v>0</v>
      </c>
      <c r="I15" s="147" t="s">
        <v>550</v>
      </c>
      <c r="J15" s="147" t="s">
        <v>552</v>
      </c>
      <c r="K15" s="147" t="s">
        <v>551</v>
      </c>
      <c r="L15" s="147"/>
      <c r="M15" s="147"/>
      <c r="N15" s="147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04">
        <v>1.63</v>
      </c>
      <c r="Z15" s="102" t="str">
        <f t="shared" si="0"/>
        <v/>
      </c>
    </row>
    <row r="16" spans="1:26" ht="17.25" customHeight="1">
      <c r="A16" s="99">
        <v>10</v>
      </c>
      <c r="B16" s="4" t="s">
        <v>51</v>
      </c>
      <c r="C16" s="34" t="s">
        <v>86</v>
      </c>
      <c r="D16" s="27">
        <v>41009</v>
      </c>
      <c r="E16" s="26" t="s">
        <v>39</v>
      </c>
      <c r="F16" s="26" t="s">
        <v>40</v>
      </c>
      <c r="G16" s="26" t="s">
        <v>84</v>
      </c>
      <c r="H16" s="148">
        <v>0</v>
      </c>
      <c r="I16" s="148" t="s">
        <v>550</v>
      </c>
      <c r="J16" s="148" t="s">
        <v>551</v>
      </c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04">
        <v>1.53</v>
      </c>
      <c r="Z16" s="102" t="str">
        <f t="shared" si="0"/>
        <v/>
      </c>
    </row>
    <row r="17" spans="1:26" ht="17.25" customHeight="1">
      <c r="A17" s="99">
        <v>11</v>
      </c>
      <c r="B17" s="4" t="s">
        <v>164</v>
      </c>
      <c r="C17" s="34" t="s">
        <v>165</v>
      </c>
      <c r="D17" s="27">
        <v>39891</v>
      </c>
      <c r="E17" s="26" t="s">
        <v>39</v>
      </c>
      <c r="F17" s="26" t="s">
        <v>40</v>
      </c>
      <c r="G17" s="26" t="s">
        <v>84</v>
      </c>
      <c r="H17" s="147" t="s">
        <v>552</v>
      </c>
      <c r="I17" s="147" t="s">
        <v>552</v>
      </c>
      <c r="J17" s="147" t="s">
        <v>551</v>
      </c>
      <c r="K17" s="147"/>
      <c r="L17" s="147"/>
      <c r="M17" s="147"/>
      <c r="N17" s="147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04">
        <v>1.53</v>
      </c>
      <c r="Z17" s="102" t="str">
        <f t="shared" si="0"/>
        <v/>
      </c>
    </row>
    <row r="18" spans="1:26" ht="17.25" customHeight="1">
      <c r="A18" s="103">
        <v>12</v>
      </c>
      <c r="B18" s="4" t="s">
        <v>87</v>
      </c>
      <c r="C18" s="34" t="s">
        <v>88</v>
      </c>
      <c r="D18" s="27">
        <v>40496</v>
      </c>
      <c r="E18" s="26" t="s">
        <v>39</v>
      </c>
      <c r="F18" s="26" t="s">
        <v>40</v>
      </c>
      <c r="G18" s="26" t="s">
        <v>84</v>
      </c>
      <c r="H18" s="147">
        <v>0</v>
      </c>
      <c r="I18" s="147" t="s">
        <v>551</v>
      </c>
      <c r="J18" s="147"/>
      <c r="K18" s="147"/>
      <c r="L18" s="147"/>
      <c r="M18" s="147"/>
      <c r="N18" s="147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04">
        <v>1.43</v>
      </c>
      <c r="Z18" s="102" t="str">
        <f t="shared" si="0"/>
        <v/>
      </c>
    </row>
    <row r="19" spans="1:26" ht="17.25" customHeight="1">
      <c r="A19" s="99"/>
      <c r="B19" s="4" t="s">
        <v>301</v>
      </c>
      <c r="C19" s="34" t="s">
        <v>302</v>
      </c>
      <c r="D19" s="27">
        <v>40045</v>
      </c>
      <c r="E19" s="26" t="s">
        <v>39</v>
      </c>
      <c r="F19" s="26" t="s">
        <v>40</v>
      </c>
      <c r="G19" s="26" t="s">
        <v>84</v>
      </c>
      <c r="H19" s="147" t="s">
        <v>551</v>
      </c>
      <c r="I19" s="147"/>
      <c r="J19" s="147"/>
      <c r="K19" s="147"/>
      <c r="L19" s="147"/>
      <c r="M19" s="147"/>
      <c r="N19" s="147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04" t="s">
        <v>553</v>
      </c>
      <c r="Z19" s="102" t="str">
        <f t="shared" si="0"/>
        <v/>
      </c>
    </row>
    <row r="20" spans="1:26" ht="17.25" customHeight="1">
      <c r="A20" s="99"/>
      <c r="B20" s="4" t="s">
        <v>82</v>
      </c>
      <c r="C20" s="34" t="s">
        <v>83</v>
      </c>
      <c r="D20" s="27">
        <v>40254</v>
      </c>
      <c r="E20" s="26" t="s">
        <v>39</v>
      </c>
      <c r="F20" s="26" t="s">
        <v>40</v>
      </c>
      <c r="G20" s="26" t="s">
        <v>84</v>
      </c>
      <c r="H20" s="147"/>
      <c r="I20" s="147"/>
      <c r="J20" s="147"/>
      <c r="K20" s="147"/>
      <c r="L20" s="147"/>
      <c r="M20" s="147"/>
      <c r="N20" s="147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04" t="s">
        <v>544</v>
      </c>
      <c r="Z20" s="102" t="str">
        <f t="shared" si="0"/>
        <v/>
      </c>
    </row>
    <row r="21" spans="1:26" ht="12.75" customHeight="1">
      <c r="A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 spans="1:26" ht="12.75" customHeight="1">
      <c r="A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 spans="1:26" ht="12.75" customHeight="1">
      <c r="A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 spans="1:26" ht="12.75" customHeight="1">
      <c r="A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 spans="1:26" ht="12.75" customHeight="1">
      <c r="A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 spans="1:26" ht="12.75" customHeight="1">
      <c r="A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 spans="1:26" ht="12.75" customHeight="1">
      <c r="A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 spans="1:26" ht="12.75" customHeight="1">
      <c r="A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spans="1:26" ht="12.75" customHeight="1">
      <c r="A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 spans="1:26" ht="12.75" customHeight="1">
      <c r="A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 spans="1:26" ht="12.75" customHeight="1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 spans="1:26" ht="12.75" customHeight="1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 spans="1:26" ht="12.75" customHeight="1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 spans="1:26" ht="12.75" customHeight="1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 spans="1:26" ht="12.75" customHeight="1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spans="1:26" ht="12.75" customHeight="1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 spans="1:26" ht="12.75" customHeight="1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 spans="1:26" ht="12.75" customHeight="1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 spans="1:26" ht="12.75" customHeight="1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 spans="1:26" ht="12.75" customHeight="1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 spans="1:26" ht="12.75" customHeight="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 spans="1:26" ht="12.75" customHeight="1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 spans="1:26" ht="12.75" customHeight="1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 spans="1:26" ht="12.75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 spans="1:26" ht="12.75" customHeight="1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 spans="1:26" ht="12.75" customHeight="1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 spans="1:26" ht="12.75" customHeight="1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 spans="1:26" ht="12.75" customHeight="1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 spans="1:26" ht="12.75" customHeight="1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 spans="1:26" ht="12.75" customHeight="1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 spans="1:26" ht="12.75" customHeight="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 spans="1:26" ht="12.75" customHeight="1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 spans="1:26" ht="12.75" customHeight="1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 spans="1:26" ht="12.75" customHeight="1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 spans="1:26" ht="12.75" customHeight="1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 spans="1:26" ht="12.75" customHeight="1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 spans="1:26" ht="12.75" customHeight="1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 spans="1:26" ht="12.75" customHeight="1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 spans="1:26" ht="12.75" customHeight="1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 spans="1:26" ht="12.75" customHeight="1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 spans="1:26" ht="12.75" customHeight="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 spans="1:26" ht="12.75" customHeight="1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 spans="1:26" ht="12.75" customHeight="1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 spans="1:26" ht="12.75" customHeight="1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 spans="1:26" ht="12.75" customHeight="1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 spans="1:26" ht="12.75" customHeight="1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 spans="1:26" ht="12.75" customHeight="1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 spans="1:26" ht="12.75" customHeight="1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 spans="1:26" ht="12.75" customHeight="1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 spans="1:26" ht="12.75" customHeight="1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 spans="1:26" ht="12.75" customHeight="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spans="1:26" ht="12.75" customHeight="1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 spans="1:26" ht="12.75" customHeight="1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 spans="1:26" ht="12.75" customHeight="1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 spans="1:26" ht="12.75" customHeight="1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 spans="1:26" ht="12.75" customHeight="1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 spans="1:26" ht="12.75" customHeight="1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 spans="1:26" ht="12.75" customHeight="1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 spans="1:26" ht="12.75" customHeight="1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 spans="1:26" ht="12.75" customHeight="1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 spans="1:26" ht="12.75" customHeight="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 spans="1:26" ht="12.75" customHeight="1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 spans="1:26" ht="12.75" customHeight="1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 spans="1:26" ht="12.75" customHeight="1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 spans="1:26" ht="12.75" customHeight="1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 spans="1:26" ht="12.75" customHeight="1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 spans="1:26" ht="12.75" customHeight="1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 spans="1:26" ht="12.75" customHeight="1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 spans="1:26" ht="12.75" customHeight="1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 spans="1:26" ht="12.75" customHeight="1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 spans="1:26" ht="12.75" customHeight="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 spans="1:26" ht="12.75" customHeight="1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 spans="1:26" ht="12.75" customHeight="1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 spans="1:26" ht="12.75" customHeight="1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 spans="1:26" ht="12.75" customHeight="1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 spans="1:26" ht="12.75" customHeight="1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 spans="1:26" ht="12.75" customHeight="1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 spans="1:26" ht="12.75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 spans="1:26" ht="12.75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 spans="1:26" ht="12.75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 spans="1:26" ht="12.75" customHeight="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 spans="1:26" ht="12.75" customHeight="1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 spans="1:26" ht="12.75" customHeight="1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 spans="1:26" ht="12.75" customHeight="1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 spans="1:26" ht="12.75" customHeight="1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 spans="1:26" ht="12.75" customHeight="1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 spans="1:26" ht="12.75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 spans="1:26" ht="12.75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 spans="1:26" ht="12.75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 spans="1:26" ht="12.75" customHeight="1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 spans="1:26" ht="12.75" customHeight="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 spans="1:26" ht="12.75" customHeight="1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 spans="1:26" ht="12.75" customHeight="1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 spans="1:26" ht="12.75" customHeight="1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 spans="1:26" ht="12.75" customHeight="1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 spans="1:26" ht="12.75" customHeight="1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 spans="1:26" ht="12.75" customHeight="1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 spans="1:26" ht="12.75" customHeight="1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 spans="1:26" ht="12.75" customHeight="1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 spans="1:26" ht="12.75" customHeight="1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 spans="1:26" ht="12.75" customHeight="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 spans="1:26" ht="12.75" customHeight="1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 spans="1:26" ht="12.75" customHeight="1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 spans="1:26" ht="12.75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 spans="1:26" ht="12.75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 spans="1:26" ht="12.75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 spans="1:26" ht="12.75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 spans="1:26" ht="12.75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 spans="1:26" ht="12.75" customHeight="1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 spans="1:26" ht="12.75" customHeight="1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 spans="1:26" ht="12.75" customHeight="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 spans="1:26" ht="12.75" customHeight="1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 spans="1:26" ht="12.75" customHeight="1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 spans="1:26" ht="12.75" customHeight="1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 spans="1:26" ht="12.75" customHeight="1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 spans="1:26" ht="12.75" customHeight="1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 spans="1:26" ht="12.75" customHeight="1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 spans="1:26" ht="12.75" customHeight="1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 spans="1:26" ht="12.75" customHeight="1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 spans="1:26" ht="12.75" customHeight="1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 spans="1:26" ht="12.75" customHeight="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 spans="1:26" ht="12.75" customHeight="1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 spans="1:26" ht="12.75" customHeight="1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 spans="1:26" ht="12.75" customHeight="1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 spans="1:26" ht="12.75" customHeight="1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 spans="1:26" ht="12.75" customHeight="1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 spans="1:26" ht="12.75" customHeight="1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 spans="1:26" ht="12.75" customHeight="1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 spans="1:26" ht="12.75" customHeight="1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 spans="1:26" ht="12.75" customHeight="1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 spans="1:26" ht="12.75" customHeight="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 spans="1:26" ht="12.75" customHeight="1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 spans="1:26" ht="12.75" customHeight="1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 spans="1:26" ht="12.75" customHeight="1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 spans="1:26" ht="12.75" customHeight="1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 spans="1:26" ht="12.75" customHeight="1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 spans="1:26" ht="12.75" customHeight="1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 spans="1:26" ht="12.75" customHeight="1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 spans="1:26" ht="12.75" customHeight="1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 spans="1:26" ht="12.75" customHeight="1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 spans="1:26" ht="12.75" customHeight="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 spans="1:26" ht="12.75" customHeight="1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 spans="1:26" ht="12.75" customHeight="1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 spans="1:26" ht="12.75" customHeight="1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 spans="1:26" ht="12.75" customHeight="1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 spans="1:26" ht="12.75" customHeight="1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 spans="1:26" ht="12.75" customHeight="1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 spans="1:26" ht="12.75" customHeight="1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 spans="1:26" ht="12.75" customHeight="1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 spans="1:26" ht="12.75" customHeight="1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 spans="1:26" ht="12.75" customHeight="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 spans="1:26" ht="12.75" customHeight="1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 spans="1:26" ht="12.75" customHeight="1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 spans="1:26" ht="12.75" customHeight="1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 spans="1:26" ht="12.75" customHeight="1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 spans="1:26" ht="12.75" customHeight="1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 spans="1:26" ht="12.75" customHeight="1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 spans="1:26" ht="12.75" customHeight="1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 spans="1:26" ht="12.75" customHeight="1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 spans="1:26" ht="12.75" customHeight="1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 spans="1:26" ht="12.75" customHeight="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 spans="1:26" ht="12.75" customHeight="1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 spans="1:26" ht="12.75" customHeight="1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 spans="1:26" ht="12.75" customHeight="1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 spans="1:26" ht="12.75" customHeight="1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 spans="1:26" ht="12.75" customHeight="1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 spans="1:26" ht="12.75" customHeight="1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 spans="1:26" ht="12.75" customHeight="1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 spans="1:26" ht="12.75" customHeight="1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 spans="1:26" ht="12.75" customHeight="1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 spans="1:26" ht="12.75" customHeight="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 spans="1:26" ht="12.75" customHeight="1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 spans="1:26" ht="12.75" customHeight="1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 spans="1:26" ht="12.75" customHeight="1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 spans="1:26" ht="12.75" customHeight="1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 spans="1:26" ht="12.75" customHeight="1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 spans="1:26" ht="12.75" customHeight="1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 spans="1:26" ht="12.75" customHeight="1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 spans="1:26" ht="12.75" customHeight="1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 spans="1:26" ht="12.75" customHeight="1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 spans="1:26" ht="12.75" customHeight="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 spans="1:26" ht="12.75" customHeight="1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 spans="1:26" ht="12.75" customHeight="1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 spans="1:26" ht="12.75" customHeight="1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 spans="1:26" ht="12.75" customHeight="1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 spans="1:26" ht="12.75" customHeight="1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 spans="1:26" ht="12.75" customHeight="1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 spans="1:26" ht="12.75" customHeight="1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 spans="1:26" ht="12.75" customHeight="1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 spans="1:26" ht="12.75" customHeight="1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 spans="1:26" ht="12.75" customHeight="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 spans="1:26" ht="12.75" customHeight="1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 spans="1:26" ht="12.75" customHeight="1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 spans="1:26" ht="12.75" customHeight="1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 spans="1:26" ht="12.75" customHeight="1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 spans="1:26" ht="12.75" customHeight="1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 spans="1:26" ht="12.75" customHeight="1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 spans="1:26" ht="12.75" customHeight="1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 spans="1:26" ht="12.75" customHeight="1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 spans="1:26" ht="12.75" customHeight="1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 spans="1:26" ht="12.75" customHeight="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 spans="1:26" ht="12.75" customHeight="1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 spans="1:26" ht="12.75" customHeight="1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 spans="1:26" ht="12.75" customHeight="1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 spans="1:26" ht="12.75" customHeight="1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 spans="1:26" ht="12.75" customHeight="1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 spans="1:26" ht="12.75" customHeight="1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 spans="1:26" ht="12.75" customHeight="1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 spans="1:26" ht="12.75" customHeight="1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 spans="1:26" ht="12.75" customHeight="1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 spans="1:26" ht="12.75" customHeight="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 spans="1:26" ht="12.75" customHeight="1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 spans="1:26" ht="12.75" customHeight="1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 spans="1:26" ht="12.75" customHeight="1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 spans="1:26" ht="12.75" customHeight="1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 spans="1:26" ht="12.75" customHeight="1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 spans="1:26" ht="12.75" customHeight="1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 spans="1:26" ht="12.75" customHeight="1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 spans="1:26" ht="12.75" customHeight="1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 spans="1:26" ht="12.75" customHeight="1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 spans="1:26" ht="12.75" customHeight="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 spans="1:26" ht="12.75" customHeight="1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 spans="1:26" ht="12.75" customHeight="1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 spans="1:26" ht="12.75" customHeight="1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 spans="1:26" ht="12.75" customHeight="1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 spans="1:26" ht="12.75" customHeight="1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 spans="1:26" ht="12.75" customHeight="1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 spans="1:26" ht="12.75" customHeight="1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 spans="1:26" ht="12.75" customHeight="1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 spans="1:26" ht="12.75" customHeight="1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 spans="1:26" ht="12.75" customHeight="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 spans="1:26" ht="12.75" customHeight="1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 spans="1:26" ht="12.75" customHeight="1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 spans="1:26" ht="12.75" customHeight="1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 spans="1:26" ht="12.75" customHeight="1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 spans="1:26" ht="12.75" customHeight="1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 spans="1:26" ht="12.75" customHeight="1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 spans="1:26" ht="12.75" customHeight="1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 spans="1:26" ht="12.75" customHeight="1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 spans="1:26" ht="12.75" customHeight="1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 spans="1:26" ht="12.75" customHeight="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 spans="1:26" ht="12.75" customHeight="1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 spans="1:26" ht="12.75" customHeight="1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 spans="1:26" ht="12.75" customHeight="1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 spans="1:26" ht="12.75" customHeight="1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 spans="1:26" ht="12.75" customHeight="1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 spans="1:26" ht="12.75" customHeight="1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 spans="1:26" ht="12.75" customHeight="1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 spans="1:26" ht="12.75" customHeight="1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 spans="1:26" ht="12.75" customHeight="1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 spans="1:26" ht="12.75" customHeight="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 spans="1:26" ht="12.75" customHeight="1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 spans="1:26" ht="12.75" customHeight="1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 spans="1:26" ht="12.75" customHeight="1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 spans="1:26" ht="12.75" customHeight="1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 spans="1:26" ht="12.75" customHeight="1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 spans="1:26" ht="12.75" customHeight="1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 spans="1:26" ht="12.75" customHeight="1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 spans="1:26" ht="12.75" customHeight="1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 spans="1:26" ht="12.75" customHeight="1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 spans="1:26" ht="12.75" customHeight="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 spans="1:26" ht="12.75" customHeight="1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 spans="1:26" ht="12.75" customHeight="1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 spans="1:26" ht="12.75" customHeight="1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 spans="1:26" ht="12.75" customHeight="1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 spans="1:26" ht="12.75" customHeight="1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 spans="1:26" ht="12.75" customHeight="1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 spans="1:26" ht="12.75" customHeight="1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 spans="1:26" ht="12.75" customHeight="1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 spans="1:26" ht="12.75" customHeight="1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 spans="1:26" ht="12.75" customHeight="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 spans="1:26" ht="12.75" customHeight="1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 spans="1:26" ht="12.75" customHeight="1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 spans="1:26" ht="12.75" customHeight="1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 spans="1:26" ht="12.75" customHeight="1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 spans="1:26" ht="12.75" customHeight="1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 spans="1:26" ht="12.75" customHeight="1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 spans="1:26" ht="12.75" customHeight="1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 spans="1:26" ht="12.75" customHeight="1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 spans="1:26" ht="12.75" customHeight="1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 spans="1:26" ht="12.75" customHeight="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 spans="1:26" ht="12.75" customHeight="1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 spans="1:26" ht="12.75" customHeight="1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 spans="1:26" ht="12.75" customHeight="1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 spans="1:26" ht="12.75" customHeight="1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 spans="1:26" ht="12.75" customHeight="1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 spans="1:26" ht="12.75" customHeight="1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 spans="1:26" ht="12.75" customHeight="1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 spans="1:26" ht="12.75" customHeight="1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 spans="1:26" ht="12.75" customHeight="1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 spans="1:26" ht="12.75" customHeight="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 spans="1:26" ht="12.75" customHeight="1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 spans="1:26" ht="12.75" customHeight="1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 spans="1:26" ht="12.75" customHeight="1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 spans="1:26" ht="12.75" customHeight="1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 spans="1:26" ht="12.75" customHeight="1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 spans="1:26" ht="12.75" customHeight="1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 spans="1:26" ht="12.75" customHeight="1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 spans="1:26" ht="12.75" customHeight="1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 spans="1:26" ht="12.75" customHeight="1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 spans="1:26" ht="12.75" customHeight="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 spans="1:26" ht="12.75" customHeight="1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 spans="1:26" ht="12.75" customHeight="1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 spans="1:26" ht="12.75" customHeight="1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 spans="1:26" ht="12.75" customHeight="1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 spans="1:26" ht="12.75" customHeight="1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 spans="1:26" ht="12.75" customHeight="1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 spans="1:26" ht="12.75" customHeight="1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 spans="1:26" ht="12.75" customHeight="1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 spans="1:26" ht="12.75" customHeight="1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 spans="1:26" ht="12.75" customHeight="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 spans="1:26" ht="12.75" customHeight="1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 spans="1:26" ht="12.75" customHeight="1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 spans="1:26" ht="12.75" customHeight="1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 spans="1:26" ht="12.75" customHeight="1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 spans="1:26" ht="12.75" customHeight="1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 spans="1:26" ht="12.75" customHeight="1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 spans="1:26" ht="12.75" customHeight="1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 spans="1:26" ht="12.75" customHeight="1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 spans="1:26" ht="12.75" customHeight="1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 spans="1:26" ht="12.75" customHeight="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 spans="1:26" ht="12.75" customHeight="1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 spans="1:26" ht="12.75" customHeight="1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 spans="1:26" ht="12.75" customHeight="1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 spans="1:26" ht="12.75" customHeight="1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 spans="1:26" ht="12.75" customHeight="1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 spans="1:26" ht="12.75" customHeight="1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 spans="1:26" ht="12.75" customHeight="1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 spans="1:26" ht="12.75" customHeight="1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 spans="1:26" ht="12.75" customHeight="1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 spans="1:26" ht="12.75" customHeight="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 spans="1:26" ht="12.75" customHeight="1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 spans="1:26" ht="12.75" customHeight="1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 spans="1:26" ht="12.75" customHeight="1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 spans="1:26" ht="12.75" customHeight="1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 spans="1:26" ht="12.75" customHeight="1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 spans="1:26" ht="12.75" customHeight="1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 spans="1:26" ht="12.75" customHeight="1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 spans="1:26" ht="12.75" customHeight="1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 spans="1:26" ht="12.75" customHeight="1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 spans="1:26" ht="12.75" customHeight="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 spans="1:26" ht="12.75" customHeight="1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 spans="1:26" ht="12.75" customHeight="1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 spans="1:26" ht="12.75" customHeight="1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 spans="1:26" ht="12.75" customHeight="1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 spans="1:26" ht="12.75" customHeight="1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 spans="1:26" ht="12.75" customHeight="1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 spans="1:26" ht="12.75" customHeight="1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 spans="1:26" ht="12.75" customHeight="1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 spans="1:26" ht="12.75" customHeight="1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 spans="1:26" ht="12.75" customHeight="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 spans="1:26" ht="12.75" customHeight="1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 spans="1:26" ht="12.75" customHeight="1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 spans="1:26" ht="12.75" customHeight="1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 spans="1:26" ht="12.75" customHeight="1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 spans="1:26" ht="12.75" customHeight="1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 spans="1:26" ht="12.75" customHeight="1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 spans="1:26" ht="12.75" customHeight="1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 spans="1:26" ht="12.75" customHeight="1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 spans="1:26" ht="12.75" customHeight="1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 spans="1:26" ht="12.75" customHeight="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 spans="1:26" ht="12.75" customHeight="1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 spans="1:26" ht="12.75" customHeight="1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 spans="1:26" ht="12.75" customHeight="1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 spans="1:26" ht="12.75" customHeight="1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 spans="1:26" ht="12.75" customHeight="1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 spans="1:26" ht="12.75" customHeight="1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 spans="1:26" ht="12.75" customHeight="1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 spans="1:26" ht="12.75" customHeight="1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 spans="1:26" ht="12.75" customHeight="1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 spans="1:26" ht="12.75" customHeight="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 spans="1:26" ht="12.75" customHeight="1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 spans="1:26" ht="12.75" customHeight="1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 spans="1:26" ht="12.75" customHeight="1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 spans="1:26" ht="12.75" customHeight="1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 spans="1:26" ht="12.75" customHeight="1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 spans="1:26" ht="12.75" customHeight="1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 spans="1:26" ht="12.75" customHeight="1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 spans="1:26" ht="12.75" customHeight="1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 spans="1:26" ht="12.75" customHeight="1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 spans="1:26" ht="12.75" customHeight="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 spans="1:26" ht="12.75" customHeight="1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 spans="1:26" ht="12.75" customHeight="1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 spans="1:26" ht="12.75" customHeight="1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 spans="1:26" ht="12.75" customHeight="1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 spans="1:26" ht="12.75" customHeight="1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 spans="1:26" ht="12.75" customHeight="1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 spans="1:26" ht="12.75" customHeight="1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 spans="1:26" ht="12.75" customHeight="1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 spans="1:26" ht="12.75" customHeight="1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 spans="1:26" ht="12.75" customHeight="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 spans="1:26" ht="12.75" customHeight="1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 spans="1:26" ht="12.75" customHeight="1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 spans="1:26" ht="12.75" customHeight="1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 spans="1:26" ht="12.75" customHeight="1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 spans="1:26" ht="12.75" customHeight="1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 spans="1:26" ht="12.75" customHeight="1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 spans="1:26" ht="12.75" customHeight="1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 spans="1:26" ht="12.75" customHeight="1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 spans="1:26" ht="12.75" customHeight="1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 spans="1:26" ht="12.75" customHeight="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 spans="1:26" ht="12.75" customHeight="1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 spans="1:26" ht="12.75" customHeight="1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 spans="1:26" ht="12.75" customHeight="1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 spans="1:26" ht="12.75" customHeight="1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 spans="1:26" ht="12.75" customHeight="1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 spans="1:26" ht="12.75" customHeight="1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 spans="1:26" ht="12.75" customHeight="1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 spans="1:26" ht="12.75" customHeight="1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 spans="1:26" ht="12.75" customHeight="1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 spans="1:26" ht="12.75" customHeight="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 spans="1:26" ht="12.75" customHeight="1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 spans="1:26" ht="12.75" customHeight="1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 spans="1:26" ht="12.75" customHeight="1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 spans="1:26" ht="12.75" customHeight="1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 spans="1:26" ht="12.75" customHeight="1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 spans="1:26" ht="12.75" customHeight="1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 spans="1:26" ht="12.75" customHeight="1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 spans="1:26" ht="12.75" customHeight="1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 spans="1:26" ht="12.75" customHeight="1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 spans="1:26" ht="12.75" customHeight="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 spans="1:26" ht="12.75" customHeight="1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 spans="1:26" ht="12.75" customHeight="1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 spans="1:26" ht="12.75" customHeight="1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 spans="1:26" ht="12.75" customHeight="1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 spans="1:26" ht="12.75" customHeight="1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 spans="1:26" ht="12.75" customHeight="1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 spans="1:26" ht="12.75" customHeight="1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 spans="1:26" ht="12.75" customHeight="1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 spans="1:26" ht="12.75" customHeight="1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 spans="1:26" ht="12.75" customHeight="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 spans="1:26" ht="12.75" customHeight="1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 spans="1:26" ht="12.75" customHeight="1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 spans="1:26" ht="12.75" customHeight="1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 spans="1:26" ht="12.75" customHeight="1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 spans="1:26" ht="12.75" customHeight="1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 spans="1:26" ht="12.75" customHeight="1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 spans="1:26" ht="12.75" customHeight="1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 spans="1:26" ht="12.75" customHeight="1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 spans="1:26" ht="12.75" customHeight="1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 spans="1:26" ht="12.75" customHeight="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 spans="1:26" ht="12.75" customHeight="1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 spans="1:26" ht="12.75" customHeight="1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 spans="1:26" ht="12.75" customHeight="1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 spans="1:26" ht="12.75" customHeight="1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 spans="1:26" ht="12.75" customHeight="1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 spans="1:26" ht="12.75" customHeight="1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 spans="1:26" ht="12.75" customHeight="1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 spans="1:26" ht="12.75" customHeight="1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 spans="1:26" ht="12.75" customHeight="1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 spans="1:26" ht="12.75" customHeight="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 spans="1:26" ht="12.75" customHeight="1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 spans="1:26" ht="12.75" customHeight="1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 spans="1:26" ht="12.75" customHeight="1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 spans="1:26" ht="12.75" customHeight="1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 spans="1:26" ht="12.75" customHeight="1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 spans="1:26" ht="12.75" customHeight="1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 spans="1:26" ht="12.75" customHeight="1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 spans="1:26" ht="12.75" customHeight="1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 spans="1:26" ht="12.75" customHeight="1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 spans="1:26" ht="12.75" customHeight="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 spans="1:26" ht="12.75" customHeight="1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 spans="1:26" ht="12.75" customHeight="1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 spans="1:26" ht="12.75" customHeight="1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 spans="1:26" ht="12.75" customHeight="1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 spans="1:26" ht="12.75" customHeight="1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 spans="1:26" ht="12.75" customHeight="1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 spans="1:26" ht="12.75" customHeight="1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 spans="1:26" ht="12.75" customHeight="1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 spans="1:26" ht="12.75" customHeight="1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 spans="1:26" ht="12.75" customHeight="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 spans="1:26" ht="12.75" customHeight="1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 spans="1:26" ht="12.75" customHeight="1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 spans="1:26" ht="12.75" customHeight="1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 spans="1:26" ht="12.75" customHeight="1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 spans="1:26" ht="12.75" customHeight="1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 spans="1:26" ht="12.75" customHeight="1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 spans="1:26" ht="12.75" customHeight="1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 spans="1:26" ht="12.75" customHeight="1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 spans="1:26" ht="12.75" customHeight="1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 spans="1:26" ht="12.75" customHeight="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 spans="1:26" ht="12.75" customHeight="1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 spans="1:26" ht="12.75" customHeight="1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 spans="1:26" ht="12.75" customHeight="1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 spans="1:26" ht="12.75" customHeight="1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 spans="1:26" ht="12.75" customHeight="1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 spans="1:26" ht="12.75" customHeight="1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 spans="1:26" ht="12.75" customHeight="1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 spans="1:26" ht="12.75" customHeight="1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 spans="1:26" ht="12.75" customHeight="1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 spans="1:26" ht="12.75" customHeight="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 spans="1:26" ht="12.75" customHeight="1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 spans="1:26" ht="12.75" customHeight="1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 spans="1:26" ht="12.75" customHeight="1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 spans="1:26" ht="12.75" customHeight="1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 spans="1:26" ht="12.75" customHeight="1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 spans="1:26" ht="12.75" customHeight="1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 spans="1:26" ht="12.75" customHeight="1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 spans="1:26" ht="12.75" customHeight="1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 spans="1:26" ht="12.75" customHeight="1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 spans="1:26" ht="12.75" customHeight="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 spans="1:26" ht="12.75" customHeight="1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 spans="1:26" ht="12.75" customHeight="1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 spans="1:26" ht="12.75" customHeight="1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 spans="1:26" ht="12.75" customHeight="1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 spans="1:26" ht="12.75" customHeight="1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 spans="1:26" ht="12.75" customHeight="1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 spans="1:26" ht="12.75" customHeight="1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 spans="1:26" ht="12.75" customHeight="1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 spans="1:26" ht="12.75" customHeight="1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 spans="1:26" ht="12.75" customHeight="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 spans="1:26" ht="12.75" customHeight="1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 spans="1:26" ht="12.75" customHeight="1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 spans="1:26" ht="12.75" customHeight="1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 spans="1:26" ht="12.75" customHeight="1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 spans="1:26" ht="12.75" customHeight="1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 spans="1:26" ht="12.75" customHeight="1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 spans="1:26" ht="12.75" customHeight="1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 spans="1:26" ht="12.75" customHeight="1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 spans="1:26" ht="12.75" customHeight="1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 spans="1:26" ht="12.75" customHeight="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 spans="1:26" ht="12.75" customHeight="1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 spans="1:26" ht="12.75" customHeight="1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 spans="1:26" ht="12.75" customHeight="1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 spans="1:26" ht="12.75" customHeight="1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 spans="1:26" ht="12.75" customHeight="1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 spans="1:26" ht="12.75" customHeight="1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 spans="1:26" ht="12.75" customHeight="1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 spans="1:26" ht="12.75" customHeight="1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 spans="1:26" ht="12.75" customHeight="1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 spans="1:26" ht="12.75" customHeight="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 spans="1:26" ht="12.75" customHeight="1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 spans="1:26" ht="12.75" customHeight="1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 spans="1:26" ht="12.75" customHeight="1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 spans="1:26" ht="12.75" customHeight="1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 spans="1:26" ht="12.75" customHeight="1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 spans="1:26" ht="12.75" customHeight="1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 spans="1:26" ht="12.75" customHeight="1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 spans="1:26" ht="12.75" customHeight="1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 spans="1:26" ht="12.75" customHeight="1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 spans="1:26" ht="12.75" customHeight="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 spans="1:26" ht="12.75" customHeight="1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 spans="1:26" ht="12.75" customHeight="1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 spans="1:26" ht="12.75" customHeight="1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 spans="1:26" ht="12.75" customHeight="1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 spans="1:26" ht="12.75" customHeight="1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 spans="1:26" ht="12.75" customHeight="1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 spans="1:26" ht="12.75" customHeight="1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 spans="1:26" ht="12.75" customHeight="1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 spans="1:26" ht="12.75" customHeight="1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 spans="1:26" ht="12.75" customHeight="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 spans="1:26" ht="12.75" customHeight="1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 spans="1:26" ht="12.75" customHeight="1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 spans="1:26" ht="12.75" customHeight="1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 spans="1:26" ht="12.75" customHeight="1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 spans="1:26" ht="12.75" customHeight="1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 spans="1:26" ht="12.75" customHeight="1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 spans="1:26" ht="12.75" customHeight="1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 spans="1:26" ht="12.75" customHeight="1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 spans="1:26" ht="12.75" customHeight="1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 spans="1:26" ht="12.75" customHeight="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 spans="1:26" ht="12.75" customHeight="1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 spans="1:26" ht="12.75" customHeight="1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 spans="1:26" ht="12.75" customHeight="1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 spans="1:26" ht="12.75" customHeight="1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 spans="1:26" ht="12.75" customHeight="1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 spans="1:26" ht="12.75" customHeight="1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 spans="1:26" ht="12.75" customHeight="1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 spans="1:26" ht="12.75" customHeight="1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 spans="1:26" ht="12.75" customHeight="1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 spans="1:26" ht="12.75" customHeight="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 spans="1:26" ht="12.75" customHeight="1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 spans="1:26" ht="12.75" customHeight="1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 spans="1:26" ht="12.75" customHeight="1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 spans="1:26" ht="12.75" customHeight="1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 spans="1:26" ht="12.75" customHeight="1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 spans="1:26" ht="12.75" customHeight="1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 spans="1:26" ht="12.75" customHeight="1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 spans="1:26" ht="12.75" customHeight="1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 spans="1:26" ht="12.75" customHeight="1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 spans="1:26" ht="12.75" customHeight="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 spans="1:26" ht="12.75" customHeight="1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 spans="1:26" ht="12.75" customHeight="1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 spans="1:26" ht="12.75" customHeight="1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 spans="1:26" ht="12.75" customHeight="1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 spans="1:26" ht="12.75" customHeight="1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 spans="1:26" ht="12.75" customHeight="1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 spans="1:26" ht="12.75" customHeight="1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 spans="1:26" ht="12.75" customHeight="1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 spans="1:26" ht="12.75" customHeight="1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 spans="1:26" ht="12.75" customHeight="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 spans="1:26" ht="12.75" customHeight="1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 spans="1:26" ht="12.75" customHeight="1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 spans="1:26" ht="12.75" customHeight="1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 spans="1:26" ht="12.75" customHeight="1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 spans="1:26" ht="12.75" customHeight="1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 spans="1:26" ht="12.75" customHeight="1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 spans="1:26" ht="12.75" customHeight="1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 spans="1:26" ht="12.75" customHeight="1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 spans="1:26" ht="12.75" customHeight="1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 spans="1:26" ht="12.75" customHeight="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 spans="1:26" ht="12.75" customHeight="1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 spans="1:26" ht="12.75" customHeight="1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 spans="1:26" ht="12.75" customHeight="1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 spans="1:26" ht="12.75" customHeight="1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 spans="1:26" ht="12.75" customHeight="1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 spans="1:26" ht="12.75" customHeight="1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 spans="1:26" ht="12.75" customHeight="1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 spans="1:26" ht="12.75" customHeight="1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 spans="1:26" ht="12.75" customHeight="1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 spans="1:26" ht="12.75" customHeight="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 spans="1:26" ht="12.75" customHeight="1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 spans="1:26" ht="12.75" customHeight="1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 spans="1:26" ht="12.75" customHeight="1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 spans="1:26" ht="12.75" customHeight="1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 spans="1:26" ht="12.75" customHeight="1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 spans="1:26" ht="12.75" customHeight="1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 spans="1:26" ht="12.75" customHeight="1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 spans="1:26" ht="12.75" customHeight="1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 spans="1:26" ht="12.75" customHeight="1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 spans="1:26" ht="12.75" customHeight="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 spans="1:26" ht="12.75" customHeight="1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 spans="1:26" ht="12.75" customHeight="1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 spans="1:26" ht="12.75" customHeight="1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 spans="1:26" ht="12.75" customHeight="1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 spans="1:26" ht="12.75" customHeight="1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 spans="1:26" ht="12.75" customHeight="1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 spans="1:26" ht="12.75" customHeight="1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 spans="1:26" ht="12.75" customHeight="1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 spans="1:26" ht="12.75" customHeight="1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 spans="1:26" ht="12.75" customHeight="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 spans="1:26" ht="12.75" customHeight="1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 spans="1:26" ht="12.75" customHeight="1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 spans="1:26" ht="12.75" customHeight="1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 spans="1:26" ht="12.75" customHeight="1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 spans="1:26" ht="12.75" customHeight="1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 spans="1:26" ht="12.75" customHeight="1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 spans="1:26" ht="12.75" customHeight="1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 spans="1:26" ht="12.75" customHeight="1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 spans="1:26" ht="12.75" customHeight="1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 spans="1:26" ht="12.75" customHeight="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 spans="1:26" ht="12.75" customHeight="1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 spans="1:26" ht="12.75" customHeight="1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 spans="1:26" ht="12.75" customHeight="1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 spans="1:26" ht="12.75" customHeight="1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 spans="1:26" ht="12.75" customHeight="1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 spans="1:26" ht="12.75" customHeight="1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 spans="1:26" ht="12.75" customHeight="1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 spans="1:26" ht="12.75" customHeight="1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 spans="1:26" ht="12.75" customHeight="1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 spans="1:26" ht="12.75" customHeight="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 spans="1:26" ht="12.75" customHeight="1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 spans="1:26" ht="12.75" customHeight="1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 spans="1:26" ht="12.75" customHeight="1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 spans="1:26" ht="12.75" customHeight="1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 spans="1:26" ht="12.75" customHeight="1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 spans="1:26" ht="12.75" customHeight="1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 spans="1:26" ht="12.75" customHeight="1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 spans="1:26" ht="12.75" customHeight="1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 spans="1:26" ht="12.75" customHeight="1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 spans="1:26" ht="12.75" customHeight="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 spans="1:26" ht="12.75" customHeight="1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 spans="1:26" ht="12.75" customHeight="1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 spans="1:26" ht="12.75" customHeight="1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 spans="1:26" ht="12.75" customHeight="1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 spans="1:26" ht="12.75" customHeight="1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 spans="1:26" ht="12.75" customHeight="1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 spans="1:26" ht="12.75" customHeight="1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 spans="1:26" ht="12.75" customHeight="1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 spans="1:26" ht="12.75" customHeight="1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 spans="1:26" ht="12.75" customHeight="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 spans="1:26" ht="12.75" customHeight="1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 spans="1:26" ht="12.75" customHeight="1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 spans="1:26" ht="12.75" customHeight="1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 spans="1:26" ht="12.75" customHeight="1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 spans="1:26" ht="12.75" customHeight="1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 spans="1:26" ht="12.75" customHeight="1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 spans="1:26" ht="12.75" customHeight="1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 spans="1:26" ht="12.75" customHeight="1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 spans="1:26" ht="12.75" customHeight="1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 spans="1:26" ht="12.75" customHeight="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 spans="1:26" ht="12.75" customHeight="1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 spans="1:26" ht="12.75" customHeight="1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 spans="1:26" ht="12.75" customHeight="1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 spans="1:26" ht="12.75" customHeight="1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 spans="1:26" ht="12.75" customHeight="1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 spans="1:26" ht="12.75" customHeight="1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 spans="1:26" ht="12.75" customHeight="1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 spans="1:26" ht="12.75" customHeight="1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 spans="1:26" ht="12.75" customHeight="1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 spans="1:26" ht="12.75" customHeight="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 spans="1:26" ht="12.75" customHeight="1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 spans="1:26" ht="12.75" customHeight="1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 spans="1:26" ht="12.75" customHeight="1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 spans="1:26" ht="12.75" customHeight="1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 spans="1:26" ht="12.75" customHeight="1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 spans="1:26" ht="12.75" customHeight="1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 spans="1:26" ht="12.75" customHeight="1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 spans="1:26" ht="12.75" customHeight="1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 spans="1:26" ht="12.75" customHeight="1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 spans="1:26" ht="12.75" customHeight="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 spans="1:26" ht="12.75" customHeight="1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 spans="1:26" ht="12.75" customHeight="1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 spans="1:26" ht="12.75" customHeight="1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 spans="1:26" ht="12.75" customHeight="1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 spans="1:26" ht="12.75" customHeight="1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 spans="1:26" ht="12.75" customHeight="1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 spans="1:26" ht="12.75" customHeight="1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 spans="1:26" ht="12.75" customHeight="1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 spans="1:26" ht="12.75" customHeight="1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 spans="1:26" ht="12.75" customHeight="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 spans="1:26" ht="12.75" customHeight="1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 spans="1:26" ht="12.75" customHeight="1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 spans="1:26" ht="12.75" customHeight="1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 spans="1:26" ht="12.75" customHeight="1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 spans="1:26" ht="12.75" customHeight="1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 spans="1:26" ht="12.75" customHeight="1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 spans="1:26" ht="12.75" customHeight="1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 spans="1:26" ht="12.75" customHeight="1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 spans="1:26" ht="12.75" customHeight="1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 spans="1:26" ht="12.75" customHeight="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 spans="1:26" ht="12.75" customHeight="1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 spans="1:26" ht="12.75" customHeight="1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 spans="1:26" ht="12.75" customHeight="1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 spans="1:26" ht="12.75" customHeight="1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 spans="1:26" ht="12.75" customHeight="1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 spans="1:26" ht="12.75" customHeight="1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 spans="1:26" ht="12.75" customHeight="1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 spans="1:26" ht="12.75" customHeight="1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 spans="1:26" ht="12.75" customHeight="1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 spans="1:26" ht="12.75" customHeight="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 spans="1:26" ht="12.75" customHeight="1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 spans="1:26" ht="12.75" customHeight="1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 spans="1:26" ht="12.75" customHeight="1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 spans="1:26" ht="12.75" customHeight="1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 spans="1:26" ht="12.75" customHeight="1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 spans="1:26" ht="12.75" customHeight="1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 spans="1:26" ht="12.75" customHeight="1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 spans="1:26" ht="12.75" customHeight="1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 spans="1:26" ht="12.75" customHeight="1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 spans="1:26" ht="12.75" customHeight="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 spans="1:26" ht="12.75" customHeight="1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 spans="1:26" ht="12.75" customHeight="1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 spans="1:26" ht="12.75" customHeight="1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 spans="1:26" ht="12.75" customHeight="1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 spans="1:26" ht="12.75" customHeight="1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 spans="1:26" ht="12.75" customHeight="1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 spans="1:26" ht="12.75" customHeight="1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 spans="1:26" ht="12.75" customHeight="1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 spans="1:26" ht="12.75" customHeight="1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 spans="1:26" ht="12.75" customHeight="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 spans="1:26" ht="12.75" customHeight="1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 spans="1:26" ht="12.75" customHeight="1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 spans="1:26" ht="12.75" customHeight="1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 spans="1:26" ht="12.75" customHeight="1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 spans="1:26" ht="12.75" customHeight="1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 spans="1:26" ht="12.75" customHeight="1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 spans="1:26" ht="12.75" customHeight="1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 spans="1:26" ht="12.75" customHeight="1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 spans="1:26" ht="12.75" customHeight="1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 spans="1:26" ht="12.75" customHeight="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 spans="1:26" ht="12.75" customHeight="1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 spans="1:26" ht="12.75" customHeight="1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 spans="1:26" ht="12.75" customHeight="1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 spans="1:26" ht="12.75" customHeight="1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 spans="1:26" ht="12.75" customHeight="1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 spans="1:26" ht="12.75" customHeight="1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 spans="1:26" ht="12.75" customHeight="1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 spans="1:26" ht="12.75" customHeight="1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 spans="1:26" ht="12.75" customHeight="1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 spans="1:26" ht="12.75" customHeight="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 spans="1:26" ht="12.75" customHeight="1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 spans="1:26" ht="12.75" customHeight="1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 spans="1:26" ht="12.75" customHeight="1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 spans="1:26" ht="12.75" customHeight="1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 spans="1:26" ht="12.75" customHeight="1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 spans="1:26" ht="12.75" customHeight="1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 spans="1:26" ht="12.75" customHeight="1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 spans="1:26" ht="12.75" customHeight="1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 spans="1:26" ht="12.75" customHeight="1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 spans="1:26" ht="12.75" customHeight="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 spans="1:26" ht="12.75" customHeight="1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 spans="1:26" ht="12.75" customHeight="1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 spans="1:26" ht="12.75" customHeight="1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 spans="1:26" ht="12.75" customHeight="1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 spans="1:26" ht="12.75" customHeight="1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 spans="1:26" ht="12.75" customHeight="1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 spans="1:26" ht="12.75" customHeight="1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 spans="1:26" ht="12.75" customHeight="1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 spans="1:26" ht="12.75" customHeight="1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 spans="1:26" ht="12.75" customHeight="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 spans="1:26" ht="12.75" customHeight="1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 spans="1:26" ht="12.75" customHeight="1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 spans="1:26" ht="12.75" customHeight="1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 spans="1:26" ht="12.75" customHeight="1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 spans="1:26" ht="12.75" customHeight="1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 spans="1:26" ht="12.75" customHeight="1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 spans="1:26" ht="12.75" customHeight="1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 spans="1:26" ht="12.75" customHeight="1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 spans="1:26" ht="12.75" customHeight="1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 spans="1:26" ht="12.75" customHeight="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 spans="1:26" ht="12.75" customHeight="1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 spans="1:26" ht="12.75" customHeight="1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 spans="1:26" ht="12.75" customHeight="1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 spans="1:26" ht="12.75" customHeight="1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 spans="1:26" ht="12.75" customHeight="1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 spans="1:26" ht="12.75" customHeight="1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 spans="1:26" ht="12.75" customHeight="1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 spans="1:26" ht="12.75" customHeight="1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 spans="1:26" ht="12.75" customHeight="1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 spans="1:26" ht="12.75" customHeight="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 spans="1:26" ht="12.75" customHeight="1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 spans="1:26" ht="12.75" customHeight="1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 spans="1:26" ht="12.75" customHeight="1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 spans="1:26" ht="12.75" customHeight="1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 spans="1:26" ht="12.75" customHeight="1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 spans="1:26" ht="12.75" customHeight="1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 spans="1:26" ht="12.75" customHeight="1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 spans="1:26" ht="12.75" customHeight="1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 spans="1:26" ht="12.75" customHeight="1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 spans="1:26" ht="12.75" customHeight="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 spans="1:26" ht="12.75" customHeight="1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 spans="1:26" ht="12.75" customHeight="1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 spans="1:26" ht="12.75" customHeight="1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 spans="1:26" ht="12.75" customHeight="1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 spans="1:26" ht="12.75" customHeight="1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 spans="1:26" ht="12.75" customHeight="1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 spans="1:26" ht="12.75" customHeight="1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 spans="1:26" ht="12.75" customHeight="1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 spans="1:26" ht="12.75" customHeight="1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 spans="1:26" ht="12.75" customHeight="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 spans="1:26" ht="12.75" customHeight="1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 spans="1:26" ht="12.75" customHeight="1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 spans="1:26" ht="12.75" customHeight="1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 spans="1:26" ht="12.75" customHeight="1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 spans="1:26" ht="12.75" customHeight="1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 spans="1:26" ht="12.75" customHeight="1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 spans="1:26" ht="12.75" customHeight="1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 spans="1:26" ht="12.75" customHeight="1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 spans="1:26" ht="12.75" customHeight="1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 spans="1:26" ht="12.75" customHeight="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 spans="1:26" ht="12.75" customHeight="1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 spans="1:26" ht="12.75" customHeight="1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 spans="1:26" ht="12.75" customHeight="1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 spans="1:26" ht="12.75" customHeight="1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 spans="1:26" ht="12.75" customHeight="1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 spans="1:26" ht="12.75" customHeight="1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 spans="1:26" ht="12.75" customHeight="1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 spans="1:26" ht="12.75" customHeight="1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 spans="1:26" ht="12.75" customHeight="1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 spans="1:26" ht="12.75" customHeight="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 spans="1:26" ht="12.75" customHeight="1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 spans="1:26" ht="12.75" customHeight="1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 spans="1:26" ht="12.75" customHeight="1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 spans="1:26" ht="12.75" customHeight="1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 spans="1:26" ht="12.75" customHeight="1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 spans="1:26" ht="12.75" customHeight="1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 spans="1:26" ht="12.75" customHeight="1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 spans="1:26" ht="12.75" customHeight="1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 spans="1:26" ht="12.75" customHeight="1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 spans="1:26" ht="12.75" customHeight="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 spans="1:26" ht="12.75" customHeight="1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 spans="1:26" ht="12.75" customHeight="1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 spans="1:26" ht="12.75" customHeight="1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 spans="1:26" ht="12.75" customHeight="1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 spans="1:26" ht="12.75" customHeight="1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 spans="1:26" ht="12.75" customHeight="1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 spans="1:26" ht="12.75" customHeight="1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 spans="1:26" ht="12.75" customHeight="1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 spans="1:26" ht="12.75" customHeight="1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 spans="1:26" ht="12.75" customHeight="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 spans="1:26" ht="12.75" customHeight="1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 spans="1:26" ht="12.75" customHeight="1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 spans="1:26" ht="12.75" customHeight="1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 spans="1:26" ht="12.75" customHeight="1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 spans="1:26" ht="12.75" customHeight="1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 spans="1:26" ht="12.75" customHeight="1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 spans="1:26" ht="12.75" customHeight="1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 spans="1:26" ht="12.75" customHeight="1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 spans="1:26" ht="12.75" customHeight="1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 spans="1:26" ht="12.75" customHeight="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 spans="1:26" ht="12.75" customHeight="1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 spans="1:26" ht="12.75" customHeight="1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 spans="1:26" ht="12.75" customHeight="1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 spans="1:26" ht="12.75" customHeight="1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 spans="1:26" ht="12.75" customHeight="1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 spans="1:26" ht="12.75" customHeight="1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 spans="1:26" ht="12.75" customHeight="1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 spans="1:26" ht="12.75" customHeight="1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 spans="1:26" ht="12.75" customHeight="1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 spans="1:26" ht="12.75" customHeight="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 spans="1:26" ht="12.75" customHeight="1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 spans="1:26" ht="12.75" customHeight="1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 spans="1:26" ht="12.75" customHeight="1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 spans="1:26" ht="12.75" customHeight="1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 spans="1:26" ht="12.75" customHeight="1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 spans="1:26" ht="12.75" customHeight="1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 spans="1:26" ht="12.75" customHeight="1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 spans="1:26" ht="12.75" customHeight="1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 spans="1:26" ht="12.75" customHeight="1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 spans="1:26" ht="12.75" customHeight="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 spans="1:26" ht="12.75" customHeight="1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 spans="1:26" ht="12.75" customHeight="1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 spans="1:26" ht="12.75" customHeight="1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 spans="1:26" ht="12.75" customHeight="1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 spans="1:26" ht="12.75" customHeight="1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 spans="1:26" ht="12.75" customHeight="1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 spans="1:26" ht="12.75" customHeight="1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 spans="1:26" ht="12.75" customHeight="1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 spans="1:26" ht="12.75" customHeight="1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 spans="1:26" ht="12.75" customHeight="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 spans="1:26" ht="12.75" customHeight="1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 spans="1:26" ht="12.75" customHeight="1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 spans="1:26" ht="12.75" customHeight="1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 spans="1:26" ht="12.75" customHeight="1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 spans="1:26" ht="12.75" customHeight="1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 spans="1:26" ht="12.75" customHeight="1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 spans="1:26" ht="12.75" customHeight="1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 spans="1:26" ht="12.75" customHeight="1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 spans="1:26" ht="12.75" customHeight="1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 spans="1:26" ht="12.75" customHeight="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 spans="1:26" ht="12.75" customHeight="1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 spans="1:26" ht="12.75" customHeight="1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 spans="1:26" ht="12.75" customHeight="1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 spans="1:26" ht="12.75" customHeight="1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 spans="1:26" ht="12.75" customHeight="1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 spans="1:26" ht="12.75" customHeight="1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 spans="1:26" ht="12.75" customHeight="1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 spans="1:26" ht="12.75" customHeight="1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 spans="1:26" ht="12.75" customHeight="1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 spans="1:26" ht="12.75" customHeight="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 spans="1:26" ht="12.75" customHeight="1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 spans="1:26" ht="12.75" customHeight="1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 spans="1:26" ht="12.75" customHeight="1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 spans="1:26" ht="12.75" customHeight="1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 spans="1:26" ht="12.75" customHeight="1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 spans="1:26" ht="12.75" customHeight="1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 spans="1:26" ht="12.75" customHeight="1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 spans="1:26" ht="12.75" customHeight="1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 spans="1:26" ht="12.75" customHeight="1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 spans="1:26" ht="12.75" customHeight="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 spans="1:26" ht="12.75" customHeight="1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 spans="1:26" ht="12.75" customHeight="1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 spans="1:26" ht="12.75" customHeight="1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 spans="1:26" ht="12.75" customHeight="1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 spans="1:26" ht="12.75" customHeight="1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 spans="1:26" ht="12.75" customHeight="1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 spans="1:26" ht="12.75" customHeight="1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 spans="1:26" ht="12.75" customHeight="1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 spans="1:26" ht="12.75" customHeight="1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 spans="1:26" ht="12.75" customHeight="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 spans="1:26" ht="12.75" customHeight="1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 spans="1:26" ht="12.75" customHeight="1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 spans="1:26" ht="12.75" customHeight="1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 spans="1:26" ht="12.75" customHeight="1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 spans="1:26" ht="12.75" customHeight="1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 spans="1:26" ht="12.75" customHeight="1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 spans="1:26" ht="12.75" customHeight="1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 spans="1:26" ht="12.75" customHeight="1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 spans="1:26" ht="12.75" customHeight="1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 spans="1:26" ht="12.75" customHeight="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 spans="1:26" ht="12.75" customHeight="1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 spans="1:26" ht="12.75" customHeight="1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 spans="1:26" ht="12.75" customHeight="1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 spans="1:26" ht="12.75" customHeight="1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 spans="1:26" ht="12.75" customHeight="1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</sheetData>
  <sortState xmlns:xlrd2="http://schemas.microsoft.com/office/spreadsheetml/2017/richdata2" ref="A7:Z20">
    <sortCondition descending="1" ref="Y7:Y20"/>
  </sortState>
  <pageMargins left="0.25" right="0.25" top="0.75" bottom="0.75" header="0" footer="0"/>
  <pageSetup paperSize="9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00"/>
  </sheetPr>
  <dimension ref="A1:AA987"/>
  <sheetViews>
    <sheetView topLeftCell="A3" workbookViewId="0">
      <selection activeCell="G2" sqref="G2"/>
    </sheetView>
  </sheetViews>
  <sheetFormatPr defaultColWidth="14.44140625" defaultRowHeight="15" customHeight="1"/>
  <cols>
    <col min="1" max="1" width="5.44140625" style="65" customWidth="1"/>
    <col min="2" max="2" width="8.5546875" style="65" customWidth="1"/>
    <col min="3" max="3" width="13.109375" style="65" customWidth="1"/>
    <col min="4" max="4" width="10.77734375" style="65" customWidth="1"/>
    <col min="5" max="5" width="8.109375" style="65" bestFit="1" customWidth="1"/>
    <col min="6" max="6" width="6.33203125" style="65" customWidth="1"/>
    <col min="7" max="7" width="15.6640625" style="65" bestFit="1" customWidth="1"/>
    <col min="8" max="22" width="3.88671875" style="65" customWidth="1"/>
    <col min="23" max="23" width="6.5546875" style="65" customWidth="1"/>
    <col min="24" max="24" width="4.6640625" style="65" customWidth="1"/>
    <col min="25" max="25" width="9.109375" style="65" customWidth="1"/>
    <col min="26" max="16384" width="14.44140625" style="65"/>
  </cols>
  <sheetData>
    <row r="1" spans="1:27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</row>
    <row r="2" spans="1:27" customFormat="1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7" ht="12.75" customHeight="1">
      <c r="A3" s="64"/>
      <c r="B3" s="64"/>
      <c r="C3" s="64"/>
      <c r="D3" s="64"/>
      <c r="E3" s="64"/>
      <c r="F3" s="66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</row>
    <row r="4" spans="1:27" ht="12.75" customHeight="1">
      <c r="A4" s="64"/>
      <c r="B4" s="64"/>
      <c r="C4" s="76" t="s">
        <v>26</v>
      </c>
      <c r="D4" s="76"/>
      <c r="E4" s="76" t="s">
        <v>34</v>
      </c>
      <c r="F4" s="76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</row>
    <row r="5" spans="1:27" ht="12.75" customHeight="1" thickBot="1">
      <c r="A5" s="64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</row>
    <row r="6" spans="1:27" ht="17.25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97">
        <v>373</v>
      </c>
      <c r="I6" s="98">
        <v>383</v>
      </c>
      <c r="J6" s="98">
        <v>393</v>
      </c>
      <c r="K6" s="98">
        <v>403</v>
      </c>
      <c r="L6" s="98">
        <v>413</v>
      </c>
      <c r="M6" s="98">
        <v>423</v>
      </c>
      <c r="N6" s="98">
        <v>433</v>
      </c>
      <c r="O6" s="98">
        <v>443</v>
      </c>
      <c r="P6" s="98">
        <v>453</v>
      </c>
      <c r="Q6" s="98"/>
      <c r="R6" s="98"/>
      <c r="S6" s="98"/>
      <c r="T6" s="98"/>
      <c r="U6" s="98"/>
      <c r="V6" s="98"/>
      <c r="W6" s="80" t="s">
        <v>25</v>
      </c>
      <c r="X6" s="83" t="s">
        <v>12</v>
      </c>
      <c r="Y6" s="64"/>
    </row>
    <row r="7" spans="1:27" ht="17.25" customHeight="1" thickBot="1">
      <c r="A7" s="99">
        <v>1</v>
      </c>
      <c r="B7" s="4" t="s">
        <v>91</v>
      </c>
      <c r="C7" s="34" t="s">
        <v>298</v>
      </c>
      <c r="D7" s="27">
        <v>39842</v>
      </c>
      <c r="E7" s="26" t="s">
        <v>39</v>
      </c>
      <c r="F7" s="26" t="s">
        <v>40</v>
      </c>
      <c r="G7" s="26" t="s">
        <v>84</v>
      </c>
      <c r="H7" s="145"/>
      <c r="I7" s="145"/>
      <c r="J7" s="145"/>
      <c r="K7" s="145" t="s">
        <v>552</v>
      </c>
      <c r="L7" s="146" t="s">
        <v>103</v>
      </c>
      <c r="M7" s="146" t="s">
        <v>103</v>
      </c>
      <c r="N7" s="146">
        <v>0</v>
      </c>
      <c r="O7" s="146" t="s">
        <v>103</v>
      </c>
      <c r="P7" s="146" t="s">
        <v>551</v>
      </c>
      <c r="Q7" s="146"/>
      <c r="R7" s="146"/>
      <c r="S7" s="146"/>
      <c r="T7" s="146"/>
      <c r="U7" s="146"/>
      <c r="V7" s="146"/>
      <c r="W7" s="101">
        <v>4.33</v>
      </c>
      <c r="X7" s="102" t="s">
        <v>559</v>
      </c>
      <c r="Y7" s="64"/>
    </row>
    <row r="8" spans="1:27" ht="12.75" customHeight="1" thickBot="1">
      <c r="A8" s="77" t="s">
        <v>540</v>
      </c>
      <c r="B8" s="78" t="s">
        <v>1</v>
      </c>
      <c r="C8" s="79" t="s">
        <v>2</v>
      </c>
      <c r="D8" s="80" t="s">
        <v>3</v>
      </c>
      <c r="E8" s="80" t="s">
        <v>172</v>
      </c>
      <c r="F8" s="80" t="s">
        <v>16</v>
      </c>
      <c r="G8" s="80" t="s">
        <v>4</v>
      </c>
      <c r="H8" s="98">
        <v>213</v>
      </c>
      <c r="I8" s="98">
        <v>223</v>
      </c>
      <c r="J8" s="98">
        <v>233</v>
      </c>
      <c r="K8" s="98">
        <v>243</v>
      </c>
      <c r="L8" s="98">
        <v>253</v>
      </c>
      <c r="M8" s="98">
        <v>263</v>
      </c>
      <c r="N8" s="98">
        <v>273</v>
      </c>
      <c r="O8" s="98">
        <v>283</v>
      </c>
      <c r="P8" s="98">
        <v>293</v>
      </c>
      <c r="Q8" s="98">
        <v>303</v>
      </c>
      <c r="R8" s="98">
        <v>313</v>
      </c>
      <c r="S8" s="98">
        <v>323</v>
      </c>
      <c r="T8" s="98">
        <v>333</v>
      </c>
      <c r="U8" s="98">
        <v>343</v>
      </c>
      <c r="V8" s="98">
        <v>353</v>
      </c>
      <c r="W8" s="80" t="s">
        <v>25</v>
      </c>
      <c r="X8" s="83" t="s">
        <v>12</v>
      </c>
      <c r="Y8" s="64"/>
    </row>
    <row r="9" spans="1:27" ht="17.25" customHeight="1">
      <c r="A9" s="99">
        <v>2</v>
      </c>
      <c r="B9" s="4" t="s">
        <v>134</v>
      </c>
      <c r="C9" s="34" t="s">
        <v>519</v>
      </c>
      <c r="D9" s="27">
        <v>40377</v>
      </c>
      <c r="E9" s="26" t="s">
        <v>39</v>
      </c>
      <c r="F9" s="26" t="s">
        <v>40</v>
      </c>
      <c r="G9" s="26" t="s">
        <v>260</v>
      </c>
      <c r="H9" s="145"/>
      <c r="I9" s="145"/>
      <c r="J9" s="145"/>
      <c r="K9" s="145"/>
      <c r="L9" s="146"/>
      <c r="M9" s="146"/>
      <c r="N9" s="146"/>
      <c r="O9" s="146"/>
      <c r="P9" s="146"/>
      <c r="Q9" s="146"/>
      <c r="R9" s="146" t="s">
        <v>550</v>
      </c>
      <c r="S9" s="146">
        <v>0</v>
      </c>
      <c r="T9" s="146">
        <v>0</v>
      </c>
      <c r="U9" s="146">
        <v>0</v>
      </c>
      <c r="V9" s="146" t="s">
        <v>551</v>
      </c>
      <c r="W9" s="101">
        <v>3.43</v>
      </c>
      <c r="X9" s="102" t="s">
        <v>560</v>
      </c>
      <c r="Y9" s="64"/>
    </row>
    <row r="10" spans="1:27" ht="17.25" customHeight="1">
      <c r="A10" s="99">
        <v>3</v>
      </c>
      <c r="B10" s="4" t="s">
        <v>517</v>
      </c>
      <c r="C10" s="34" t="s">
        <v>518</v>
      </c>
      <c r="D10" s="27">
        <v>40331</v>
      </c>
      <c r="E10" s="26" t="s">
        <v>39</v>
      </c>
      <c r="F10" s="26" t="s">
        <v>40</v>
      </c>
      <c r="G10" s="26" t="s">
        <v>260</v>
      </c>
      <c r="H10" s="145"/>
      <c r="I10" s="145"/>
      <c r="J10" s="145"/>
      <c r="K10" s="145"/>
      <c r="L10" s="146"/>
      <c r="M10" s="146">
        <v>0</v>
      </c>
      <c r="N10" s="146">
        <v>0</v>
      </c>
      <c r="O10" s="146">
        <v>0</v>
      </c>
      <c r="P10" s="146">
        <v>0</v>
      </c>
      <c r="Q10" s="146" t="s">
        <v>552</v>
      </c>
      <c r="R10" s="146" t="s">
        <v>551</v>
      </c>
      <c r="S10" s="146"/>
      <c r="T10" s="146"/>
      <c r="U10" s="146"/>
      <c r="V10" s="146"/>
      <c r="W10" s="101">
        <v>3.03</v>
      </c>
      <c r="X10" s="102" t="s">
        <v>561</v>
      </c>
      <c r="Y10" s="64"/>
    </row>
    <row r="11" spans="1:27" ht="17.25" customHeight="1">
      <c r="A11" s="99">
        <v>4</v>
      </c>
      <c r="B11" s="4" t="s">
        <v>305</v>
      </c>
      <c r="C11" s="34" t="s">
        <v>520</v>
      </c>
      <c r="D11" s="27">
        <v>40010</v>
      </c>
      <c r="E11" s="26" t="s">
        <v>39</v>
      </c>
      <c r="F11" s="26" t="s">
        <v>40</v>
      </c>
      <c r="G11" s="26" t="s">
        <v>260</v>
      </c>
      <c r="H11" s="145"/>
      <c r="I11" s="145"/>
      <c r="J11" s="145"/>
      <c r="K11" s="145">
        <v>0</v>
      </c>
      <c r="L11" s="146">
        <v>0</v>
      </c>
      <c r="M11" s="146">
        <v>0</v>
      </c>
      <c r="N11" s="146">
        <v>0</v>
      </c>
      <c r="O11" s="146" t="s">
        <v>103</v>
      </c>
      <c r="P11" s="146" t="s">
        <v>551</v>
      </c>
      <c r="Q11" s="146"/>
      <c r="R11" s="146"/>
      <c r="S11" s="146"/>
      <c r="T11" s="146"/>
      <c r="U11" s="146"/>
      <c r="V11" s="146"/>
      <c r="W11" s="101">
        <v>2.73</v>
      </c>
      <c r="X11" s="102" t="s">
        <v>561</v>
      </c>
      <c r="Y11" s="64"/>
    </row>
    <row r="12" spans="1:27" ht="17.25" customHeight="1">
      <c r="A12" s="99">
        <v>5</v>
      </c>
      <c r="B12" s="4" t="s">
        <v>98</v>
      </c>
      <c r="C12" s="34" t="s">
        <v>142</v>
      </c>
      <c r="D12" s="27">
        <v>40248</v>
      </c>
      <c r="E12" s="26" t="s">
        <v>39</v>
      </c>
      <c r="F12" s="26" t="s">
        <v>40</v>
      </c>
      <c r="G12" s="113" t="s">
        <v>384</v>
      </c>
      <c r="H12" s="145">
        <v>0</v>
      </c>
      <c r="I12" s="145" t="s">
        <v>550</v>
      </c>
      <c r="J12" s="145">
        <v>0</v>
      </c>
      <c r="K12" s="145">
        <v>0</v>
      </c>
      <c r="L12" s="146" t="s">
        <v>551</v>
      </c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01">
        <v>2.4300000000000002</v>
      </c>
      <c r="X12" s="102" t="s">
        <v>562</v>
      </c>
      <c r="Y12" s="64"/>
    </row>
    <row r="13" spans="1:27" ht="17.25" customHeight="1">
      <c r="A13" s="99">
        <v>6</v>
      </c>
      <c r="B13" s="4" t="s">
        <v>283</v>
      </c>
      <c r="C13" s="34" t="s">
        <v>530</v>
      </c>
      <c r="D13" s="27">
        <v>41008</v>
      </c>
      <c r="E13" s="26" t="s">
        <v>39</v>
      </c>
      <c r="F13" s="26" t="s">
        <v>40</v>
      </c>
      <c r="G13" s="26" t="s">
        <v>84</v>
      </c>
      <c r="H13" s="145">
        <v>0</v>
      </c>
      <c r="I13" s="145">
        <v>0</v>
      </c>
      <c r="J13" s="145">
        <v>0</v>
      </c>
      <c r="K13" s="145" t="s">
        <v>550</v>
      </c>
      <c r="L13" s="146" t="s">
        <v>551</v>
      </c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01">
        <v>2.4300000000000002</v>
      </c>
      <c r="X13" s="102" t="s">
        <v>562</v>
      </c>
      <c r="Y13" s="64"/>
    </row>
    <row r="14" spans="1:27" ht="12.75" customHeight="1">
      <c r="A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</row>
    <row r="15" spans="1:27" ht="12.75" customHeight="1">
      <c r="A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</row>
    <row r="16" spans="1:27" ht="12.75" customHeight="1">
      <c r="A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</row>
    <row r="17" spans="1:25" ht="12.75" customHeight="1">
      <c r="A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</row>
    <row r="18" spans="1:25" ht="12.75" customHeight="1">
      <c r="A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</row>
    <row r="19" spans="1:25" ht="12.75" customHeight="1">
      <c r="A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</row>
    <row r="20" spans="1:25" ht="12.75" customHeight="1">
      <c r="A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</row>
    <row r="21" spans="1:25" ht="12.75" customHeight="1">
      <c r="A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</row>
    <row r="22" spans="1:25" ht="12.75" customHeight="1">
      <c r="A22" s="64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</row>
    <row r="23" spans="1:25" ht="12.75" customHeight="1">
      <c r="A23" s="64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</row>
    <row r="24" spans="1:25" ht="12.75" customHeight="1">
      <c r="A24" s="64"/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</row>
    <row r="25" spans="1:25" ht="12.75" customHeight="1">
      <c r="A25" s="64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</row>
    <row r="26" spans="1:25" ht="12.75" customHeight="1">
      <c r="A26" s="64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</row>
    <row r="27" spans="1:25" ht="12.75" customHeight="1">
      <c r="A27" s="64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</row>
    <row r="28" spans="1:25" ht="12.75" customHeight="1">
      <c r="A28" s="64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</row>
    <row r="29" spans="1:25" ht="12.75" customHeight="1">
      <c r="A29" s="64"/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</row>
    <row r="30" spans="1:25" ht="12.75" customHeight="1">
      <c r="A30" s="64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</row>
    <row r="31" spans="1:25" ht="12.75" customHeight="1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</row>
    <row r="32" spans="1:25" ht="12.75" customHeight="1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</row>
    <row r="33" spans="1:25" ht="12.75" customHeight="1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</row>
    <row r="34" spans="1:25" ht="12.75" customHeight="1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</row>
    <row r="35" spans="1:25" ht="12.75" customHeight="1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</row>
    <row r="36" spans="1:25" ht="12.75" customHeight="1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</row>
    <row r="37" spans="1:25" ht="12.75" customHeight="1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</row>
    <row r="38" spans="1:25" ht="12.75" customHeight="1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</row>
    <row r="39" spans="1:25" ht="12.75" customHeight="1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</row>
    <row r="40" spans="1:25" ht="12.75" customHeight="1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</row>
    <row r="41" spans="1:25" ht="12.75" customHeight="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</row>
    <row r="42" spans="1:25" ht="12.75" customHeight="1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</row>
    <row r="43" spans="1:25" ht="12.75" customHeight="1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</row>
    <row r="44" spans="1:25" ht="12.75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</row>
    <row r="45" spans="1:25" ht="12.75" customHeight="1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</row>
    <row r="46" spans="1:25" ht="12.75" customHeight="1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</row>
    <row r="47" spans="1:25" ht="12.75" customHeight="1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</row>
    <row r="48" spans="1:25" ht="12.75" customHeight="1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</row>
    <row r="49" spans="1:25" ht="12.75" customHeight="1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</row>
    <row r="50" spans="1:25" ht="12.75" customHeight="1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</row>
    <row r="51" spans="1:25" ht="12.75" customHeight="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</row>
    <row r="52" spans="1:25" ht="12.75" customHeight="1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</row>
    <row r="53" spans="1:25" ht="12.75" customHeight="1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</row>
    <row r="54" spans="1:25" ht="12.75" customHeight="1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</row>
    <row r="55" spans="1:25" ht="12.75" customHeight="1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</row>
    <row r="56" spans="1:25" ht="12.75" customHeight="1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</row>
    <row r="57" spans="1:25" ht="12.75" customHeight="1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</row>
    <row r="58" spans="1:25" ht="12.75" customHeight="1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</row>
    <row r="59" spans="1:25" ht="12.75" customHeight="1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</row>
    <row r="60" spans="1:25" ht="12.75" customHeight="1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</row>
    <row r="61" spans="1:25" ht="12.75" customHeight="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</row>
    <row r="62" spans="1:25" ht="12.75" customHeight="1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</row>
    <row r="63" spans="1:25" ht="12.75" customHeight="1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</row>
    <row r="64" spans="1:25" ht="12.75" customHeight="1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</row>
    <row r="65" spans="1:25" ht="12.75" customHeight="1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</row>
    <row r="66" spans="1:25" ht="12.75" customHeight="1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</row>
    <row r="67" spans="1:25" ht="12.75" customHeight="1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</row>
    <row r="68" spans="1:25" ht="12.75" customHeight="1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</row>
    <row r="69" spans="1:25" ht="12.75" customHeight="1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</row>
    <row r="70" spans="1:25" ht="12.75" customHeight="1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</row>
    <row r="71" spans="1:25" ht="12.75" customHeight="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</row>
    <row r="72" spans="1:25" ht="12.75" customHeight="1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</row>
    <row r="73" spans="1:25" ht="12.75" customHeight="1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</row>
    <row r="74" spans="1:25" ht="12.75" customHeight="1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</row>
    <row r="75" spans="1:25" ht="12.75" customHeight="1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</row>
    <row r="76" spans="1:25" ht="12.75" customHeight="1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</row>
    <row r="77" spans="1:25" ht="12.75" customHeight="1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</row>
    <row r="78" spans="1:25" ht="12.75" customHeight="1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</row>
    <row r="79" spans="1:25" ht="12.75" customHeight="1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</row>
    <row r="80" spans="1:25" ht="12.75" customHeight="1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</row>
    <row r="81" spans="1:25" ht="12.75" customHeight="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</row>
    <row r="82" spans="1:25" ht="12.75" customHeight="1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</row>
    <row r="83" spans="1:25" ht="12.75" customHeight="1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</row>
    <row r="84" spans="1:25" ht="12.75" customHeight="1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</row>
    <row r="85" spans="1:25" ht="12.75" customHeight="1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</row>
    <row r="86" spans="1:25" ht="12.75" customHeight="1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</row>
    <row r="87" spans="1:25" ht="12.75" customHeight="1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</row>
    <row r="88" spans="1:25" ht="12.75" customHeight="1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</row>
    <row r="89" spans="1:25" ht="12.75" customHeight="1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</row>
    <row r="90" spans="1:25" ht="12.75" customHeight="1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</row>
    <row r="91" spans="1:25" ht="12.75" customHeight="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</row>
    <row r="92" spans="1:25" ht="12.75" customHeight="1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</row>
    <row r="93" spans="1:25" ht="12.75" customHeight="1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</row>
    <row r="94" spans="1:25" ht="12.75" customHeight="1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</row>
    <row r="95" spans="1:25" ht="12.75" customHeight="1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</row>
    <row r="96" spans="1:25" ht="12.75" customHeight="1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</row>
    <row r="97" spans="1:25" ht="12.75" customHeight="1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</row>
    <row r="98" spans="1:25" ht="12.75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</row>
    <row r="99" spans="1:25" ht="12.75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</row>
    <row r="100" spans="1:25" ht="12.75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</row>
    <row r="101" spans="1:25" ht="12.75" customHeight="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</row>
    <row r="102" spans="1:25" ht="12.75" customHeight="1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</row>
    <row r="103" spans="1:25" ht="12.75" customHeight="1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</row>
    <row r="104" spans="1:25" ht="12.75" customHeight="1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</row>
    <row r="105" spans="1:25" ht="12.75" customHeight="1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</row>
    <row r="106" spans="1:25" ht="12.75" customHeight="1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</row>
    <row r="107" spans="1:25" ht="12.75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</row>
    <row r="108" spans="1:25" ht="12.75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</row>
    <row r="109" spans="1:25" ht="12.75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</row>
    <row r="110" spans="1:25" ht="12.75" customHeight="1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</row>
    <row r="111" spans="1:25" ht="12.75" customHeight="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</row>
    <row r="112" spans="1:25" ht="12.75" customHeight="1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</row>
    <row r="113" spans="1:25" ht="12.75" customHeight="1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</row>
    <row r="114" spans="1:25" ht="12.75" customHeight="1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</row>
    <row r="115" spans="1:25" ht="12.75" customHeight="1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</row>
    <row r="116" spans="1:25" ht="12.75" customHeight="1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</row>
    <row r="117" spans="1:25" ht="12.75" customHeight="1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</row>
    <row r="118" spans="1:25" ht="12.75" customHeight="1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</row>
    <row r="119" spans="1:25" ht="12.75" customHeight="1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</row>
    <row r="120" spans="1:25" ht="12.75" customHeight="1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</row>
    <row r="121" spans="1:25" ht="12.75" customHeight="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</row>
    <row r="122" spans="1:25" ht="12.75" customHeight="1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</row>
    <row r="123" spans="1:25" ht="12.75" customHeight="1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</row>
    <row r="124" spans="1:25" ht="12.75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</row>
    <row r="125" spans="1:25" ht="12.75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</row>
    <row r="126" spans="1:25" ht="12.75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</row>
    <row r="127" spans="1:25" ht="12.75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</row>
    <row r="128" spans="1:25" ht="12.75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</row>
    <row r="129" spans="1:25" ht="12.75" customHeight="1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</row>
    <row r="130" spans="1:25" ht="12.75" customHeight="1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</row>
    <row r="131" spans="1:25" ht="12.75" customHeight="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</row>
    <row r="132" spans="1:25" ht="12.75" customHeight="1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</row>
    <row r="133" spans="1:25" ht="12.75" customHeight="1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</row>
    <row r="134" spans="1:25" ht="12.75" customHeight="1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</row>
    <row r="135" spans="1:25" ht="12.75" customHeight="1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</row>
    <row r="136" spans="1:25" ht="12.75" customHeight="1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</row>
    <row r="137" spans="1:25" ht="12.75" customHeight="1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</row>
    <row r="138" spans="1:25" ht="12.75" customHeight="1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</row>
    <row r="139" spans="1:25" ht="12.75" customHeight="1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</row>
    <row r="140" spans="1:25" ht="12.75" customHeight="1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</row>
    <row r="141" spans="1:25" ht="12.75" customHeight="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</row>
    <row r="142" spans="1:25" ht="12.75" customHeight="1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</row>
    <row r="143" spans="1:25" ht="12.75" customHeight="1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</row>
    <row r="144" spans="1:25" ht="12.75" customHeight="1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</row>
    <row r="145" spans="1:25" ht="12.75" customHeight="1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</row>
    <row r="146" spans="1:25" ht="12.75" customHeight="1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</row>
    <row r="147" spans="1:25" ht="12.75" customHeight="1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</row>
    <row r="148" spans="1:25" ht="12.75" customHeight="1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</row>
    <row r="149" spans="1:25" ht="12.75" customHeight="1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</row>
    <row r="150" spans="1:25" ht="12.75" customHeight="1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</row>
    <row r="151" spans="1:25" ht="12.75" customHeight="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</row>
    <row r="152" spans="1:25" ht="12.75" customHeight="1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</row>
    <row r="153" spans="1:25" ht="12.75" customHeight="1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</row>
    <row r="154" spans="1:25" ht="12.75" customHeight="1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</row>
    <row r="155" spans="1:25" ht="12.75" customHeight="1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</row>
    <row r="156" spans="1:25" ht="12.75" customHeight="1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</row>
    <row r="157" spans="1:25" ht="12.75" customHeight="1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</row>
    <row r="158" spans="1:25" ht="12.75" customHeight="1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</row>
    <row r="159" spans="1:25" ht="12.75" customHeight="1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</row>
    <row r="160" spans="1:25" ht="12.75" customHeight="1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</row>
    <row r="161" spans="1:25" ht="12.75" customHeight="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</row>
    <row r="162" spans="1:25" ht="12.75" customHeight="1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</row>
    <row r="163" spans="1:25" ht="12.75" customHeight="1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</row>
    <row r="164" spans="1:25" ht="12.75" customHeight="1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</row>
    <row r="165" spans="1:25" ht="12.75" customHeight="1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</row>
    <row r="166" spans="1:25" ht="12.75" customHeight="1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</row>
    <row r="167" spans="1:25" ht="12.75" customHeight="1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</row>
    <row r="168" spans="1:25" ht="12.75" customHeight="1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</row>
    <row r="169" spans="1:25" ht="12.75" customHeight="1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</row>
    <row r="170" spans="1:25" ht="12.75" customHeight="1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</row>
    <row r="171" spans="1:25" ht="12.75" customHeight="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</row>
    <row r="172" spans="1:25" ht="12.75" customHeight="1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</row>
    <row r="173" spans="1:25" ht="12.75" customHeight="1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</row>
    <row r="174" spans="1:25" ht="12.75" customHeight="1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</row>
    <row r="175" spans="1:25" ht="12.75" customHeight="1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</row>
    <row r="176" spans="1:25" ht="12.75" customHeight="1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</row>
    <row r="177" spans="1:25" ht="12.75" customHeight="1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</row>
    <row r="178" spans="1:25" ht="12.75" customHeight="1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</row>
    <row r="179" spans="1:25" ht="12.75" customHeight="1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</row>
    <row r="180" spans="1:25" ht="12.75" customHeight="1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</row>
    <row r="181" spans="1:25" ht="12.75" customHeight="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</row>
    <row r="182" spans="1:25" ht="12.75" customHeight="1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</row>
    <row r="183" spans="1:25" ht="12.75" customHeight="1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</row>
    <row r="184" spans="1:25" ht="12.75" customHeight="1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</row>
    <row r="185" spans="1:25" ht="12.75" customHeight="1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</row>
    <row r="186" spans="1:25" ht="12.75" customHeight="1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</row>
    <row r="187" spans="1:25" ht="12.75" customHeight="1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</row>
    <row r="188" spans="1:25" ht="12.75" customHeight="1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</row>
    <row r="189" spans="1:25" ht="12.75" customHeight="1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</row>
    <row r="190" spans="1:25" ht="12.75" customHeight="1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</row>
    <row r="191" spans="1:25" ht="12.75" customHeight="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</row>
    <row r="192" spans="1:25" ht="12.75" customHeight="1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</row>
    <row r="193" spans="1:25" ht="12.75" customHeight="1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</row>
    <row r="194" spans="1:25" ht="12.75" customHeight="1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</row>
    <row r="195" spans="1:25" ht="12.75" customHeight="1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</row>
    <row r="196" spans="1:25" ht="12.75" customHeight="1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</row>
    <row r="197" spans="1:25" ht="12.75" customHeight="1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</row>
    <row r="198" spans="1:25" ht="12.75" customHeight="1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</row>
    <row r="199" spans="1:25" ht="12.75" customHeight="1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</row>
    <row r="200" spans="1:25" ht="12.75" customHeight="1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</row>
    <row r="201" spans="1:25" ht="12.75" customHeight="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</row>
    <row r="202" spans="1:25" ht="12.75" customHeight="1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</row>
    <row r="203" spans="1:25" ht="12.75" customHeight="1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</row>
    <row r="204" spans="1:25" ht="12.75" customHeight="1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</row>
    <row r="205" spans="1:25" ht="12.75" customHeight="1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</row>
    <row r="206" spans="1:25" ht="12.75" customHeight="1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</row>
    <row r="207" spans="1:25" ht="12.75" customHeight="1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</row>
    <row r="208" spans="1:25" ht="12.75" customHeight="1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</row>
    <row r="209" spans="1:25" ht="12.75" customHeight="1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</row>
    <row r="210" spans="1:25" ht="12.75" customHeight="1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</row>
    <row r="211" spans="1:25" ht="12.75" customHeight="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</row>
    <row r="212" spans="1:25" ht="12.75" customHeight="1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</row>
    <row r="213" spans="1:25" ht="12.75" customHeight="1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</row>
    <row r="214" spans="1:25" ht="12.75" customHeight="1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</row>
    <row r="215" spans="1:25" ht="12.75" customHeight="1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</row>
    <row r="216" spans="1:25" ht="12.75" customHeight="1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</row>
    <row r="217" spans="1:25" ht="12.75" customHeight="1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</row>
    <row r="218" spans="1:25" ht="12.75" customHeight="1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</row>
    <row r="219" spans="1:25" ht="12.75" customHeight="1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</row>
    <row r="220" spans="1:25" ht="12.75" customHeight="1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</row>
    <row r="221" spans="1:25" ht="12.75" customHeight="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</row>
    <row r="222" spans="1:25" ht="12.75" customHeight="1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</row>
    <row r="223" spans="1:25" ht="12.75" customHeight="1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</row>
    <row r="224" spans="1:25" ht="12.75" customHeight="1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</row>
    <row r="225" spans="1:25" ht="12.75" customHeight="1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</row>
    <row r="226" spans="1:25" ht="12.75" customHeight="1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</row>
    <row r="227" spans="1:25" ht="12.75" customHeight="1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</row>
    <row r="228" spans="1:25" ht="12.75" customHeight="1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</row>
    <row r="229" spans="1:25" ht="12.75" customHeight="1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</row>
    <row r="230" spans="1:25" ht="12.75" customHeight="1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</row>
    <row r="231" spans="1:25" ht="12.75" customHeight="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</row>
    <row r="232" spans="1:25" ht="12.75" customHeight="1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</row>
    <row r="233" spans="1:25" ht="12.75" customHeight="1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</row>
    <row r="234" spans="1:25" ht="12.75" customHeight="1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</row>
    <row r="235" spans="1:25" ht="12.75" customHeight="1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</row>
    <row r="236" spans="1:25" ht="12.75" customHeight="1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</row>
    <row r="237" spans="1:25" ht="12.75" customHeight="1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</row>
    <row r="238" spans="1:25" ht="12.75" customHeight="1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</row>
    <row r="239" spans="1:25" ht="12.75" customHeight="1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</row>
    <row r="240" spans="1:25" ht="12.75" customHeight="1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</row>
    <row r="241" spans="1:25" ht="12.75" customHeight="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</row>
    <row r="242" spans="1:25" ht="12.75" customHeight="1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</row>
    <row r="243" spans="1:25" ht="12.75" customHeight="1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</row>
    <row r="244" spans="1:25" ht="12.75" customHeight="1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</row>
    <row r="245" spans="1:25" ht="12.75" customHeight="1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</row>
    <row r="246" spans="1:25" ht="12.75" customHeight="1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</row>
    <row r="247" spans="1:25" ht="12.75" customHeight="1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</row>
    <row r="248" spans="1:25" ht="12.75" customHeight="1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</row>
    <row r="249" spans="1:25" ht="12.75" customHeight="1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</row>
    <row r="250" spans="1:25" ht="12.75" customHeight="1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</row>
    <row r="251" spans="1:25" ht="12.75" customHeight="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</row>
    <row r="252" spans="1:25" ht="12.75" customHeight="1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</row>
    <row r="253" spans="1:25" ht="12.75" customHeight="1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</row>
    <row r="254" spans="1:25" ht="12.75" customHeight="1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</row>
    <row r="255" spans="1:25" ht="12.75" customHeight="1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</row>
    <row r="256" spans="1:25" ht="12.75" customHeight="1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</row>
    <row r="257" spans="1:25" ht="12.75" customHeight="1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</row>
    <row r="258" spans="1:25" ht="12.75" customHeight="1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</row>
    <row r="259" spans="1:25" ht="12.75" customHeight="1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</row>
    <row r="260" spans="1:25" ht="12.75" customHeight="1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</row>
    <row r="261" spans="1:25" ht="12.75" customHeight="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</row>
    <row r="262" spans="1:25" ht="12.75" customHeight="1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</row>
    <row r="263" spans="1:25" ht="12.75" customHeight="1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</row>
    <row r="264" spans="1:25" ht="12.75" customHeight="1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</row>
    <row r="265" spans="1:25" ht="12.75" customHeight="1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</row>
    <row r="266" spans="1:25" ht="12.75" customHeight="1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</row>
    <row r="267" spans="1:25" ht="12.75" customHeight="1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</row>
    <row r="268" spans="1:25" ht="12.75" customHeight="1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</row>
    <row r="269" spans="1:25" ht="12.75" customHeight="1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</row>
    <row r="270" spans="1:25" ht="12.75" customHeight="1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</row>
    <row r="271" spans="1:25" ht="12.75" customHeight="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</row>
    <row r="272" spans="1:25" ht="12.75" customHeight="1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</row>
    <row r="273" spans="1:25" ht="12.75" customHeight="1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</row>
    <row r="274" spans="1:25" ht="12.75" customHeight="1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</row>
    <row r="275" spans="1:25" ht="12.75" customHeight="1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</row>
    <row r="276" spans="1:25" ht="12.75" customHeight="1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</row>
    <row r="277" spans="1:25" ht="12.75" customHeight="1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</row>
    <row r="278" spans="1:25" ht="12.75" customHeight="1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</row>
    <row r="279" spans="1:25" ht="12.75" customHeight="1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</row>
    <row r="280" spans="1:25" ht="12.75" customHeight="1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</row>
    <row r="281" spans="1:25" ht="12.75" customHeight="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</row>
    <row r="282" spans="1:25" ht="12.75" customHeight="1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</row>
    <row r="283" spans="1:25" ht="12.75" customHeight="1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</row>
    <row r="284" spans="1:25" ht="12.75" customHeight="1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</row>
    <row r="285" spans="1:25" ht="12.75" customHeight="1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</row>
    <row r="286" spans="1:25" ht="12.75" customHeight="1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</row>
    <row r="287" spans="1:25" ht="12.75" customHeight="1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</row>
    <row r="288" spans="1:25" ht="12.75" customHeight="1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</row>
    <row r="289" spans="1:25" ht="12.75" customHeight="1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</row>
    <row r="290" spans="1:25" ht="12.75" customHeight="1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</row>
    <row r="291" spans="1:25" ht="12.75" customHeight="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</row>
    <row r="292" spans="1:25" ht="12.75" customHeight="1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</row>
    <row r="293" spans="1:25" ht="12.75" customHeight="1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</row>
    <row r="294" spans="1:25" ht="12.75" customHeight="1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</row>
    <row r="295" spans="1:25" ht="12.75" customHeight="1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</row>
    <row r="296" spans="1:25" ht="12.75" customHeight="1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</row>
    <row r="297" spans="1:25" ht="12.75" customHeight="1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</row>
    <row r="298" spans="1:25" ht="12.75" customHeight="1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</row>
    <row r="299" spans="1:25" ht="12.75" customHeight="1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</row>
    <row r="300" spans="1:25" ht="12.75" customHeight="1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</row>
    <row r="301" spans="1:25" ht="12.75" customHeight="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</row>
    <row r="302" spans="1:25" ht="12.75" customHeight="1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</row>
    <row r="303" spans="1:25" ht="12.75" customHeight="1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</row>
    <row r="304" spans="1:25" ht="12.75" customHeight="1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</row>
    <row r="305" spans="1:25" ht="12.75" customHeight="1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</row>
    <row r="306" spans="1:25" ht="12.75" customHeight="1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</row>
    <row r="307" spans="1:25" ht="12.75" customHeight="1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</row>
    <row r="308" spans="1:25" ht="12.75" customHeight="1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</row>
    <row r="309" spans="1:25" ht="12.75" customHeight="1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</row>
    <row r="310" spans="1:25" ht="12.75" customHeight="1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</row>
    <row r="311" spans="1:25" ht="12.75" customHeight="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</row>
    <row r="312" spans="1:25" ht="12.75" customHeight="1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</row>
    <row r="313" spans="1:25" ht="12.75" customHeight="1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</row>
    <row r="314" spans="1:25" ht="12.75" customHeight="1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</row>
    <row r="315" spans="1:25" ht="12.75" customHeight="1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</row>
    <row r="316" spans="1:25" ht="12.75" customHeight="1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</row>
    <row r="317" spans="1:25" ht="12.75" customHeight="1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</row>
    <row r="318" spans="1:25" ht="12.75" customHeight="1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</row>
    <row r="319" spans="1:25" ht="12.75" customHeight="1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</row>
    <row r="320" spans="1:25" ht="12.75" customHeight="1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</row>
    <row r="321" spans="1:25" ht="12.75" customHeight="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</row>
    <row r="322" spans="1:25" ht="12.75" customHeight="1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</row>
    <row r="323" spans="1:25" ht="12.75" customHeight="1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</row>
    <row r="324" spans="1:25" ht="12.75" customHeight="1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</row>
    <row r="325" spans="1:25" ht="12.75" customHeight="1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</row>
    <row r="326" spans="1:25" ht="12.75" customHeight="1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</row>
    <row r="327" spans="1:25" ht="12.75" customHeight="1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</row>
    <row r="328" spans="1:25" ht="12.75" customHeight="1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</row>
    <row r="329" spans="1:25" ht="12.75" customHeight="1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</row>
    <row r="330" spans="1:25" ht="12.75" customHeight="1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</row>
    <row r="331" spans="1:25" ht="12.75" customHeight="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</row>
    <row r="332" spans="1:25" ht="12.75" customHeight="1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</row>
    <row r="333" spans="1:25" ht="12.75" customHeight="1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</row>
    <row r="334" spans="1:25" ht="12.75" customHeight="1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</row>
    <row r="335" spans="1:25" ht="12.75" customHeight="1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</row>
    <row r="336" spans="1:25" ht="12.75" customHeight="1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</row>
    <row r="337" spans="1:25" ht="12.75" customHeight="1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</row>
    <row r="338" spans="1:25" ht="12.75" customHeight="1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</row>
    <row r="339" spans="1:25" ht="12.75" customHeight="1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</row>
    <row r="340" spans="1:25" ht="12.75" customHeight="1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</row>
    <row r="341" spans="1:25" ht="12.75" customHeight="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</row>
    <row r="342" spans="1:25" ht="12.75" customHeight="1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</row>
    <row r="343" spans="1:25" ht="12.75" customHeight="1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</row>
    <row r="344" spans="1:25" ht="12.75" customHeight="1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</row>
    <row r="345" spans="1:25" ht="12.75" customHeight="1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</row>
    <row r="346" spans="1:25" ht="12.75" customHeight="1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</row>
    <row r="347" spans="1:25" ht="12.75" customHeight="1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</row>
    <row r="348" spans="1:25" ht="12.75" customHeight="1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</row>
    <row r="349" spans="1:25" ht="12.75" customHeight="1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</row>
    <row r="350" spans="1:25" ht="12.75" customHeight="1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</row>
    <row r="351" spans="1:25" ht="12.75" customHeight="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</row>
    <row r="352" spans="1:25" ht="12.75" customHeight="1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</row>
    <row r="353" spans="1:25" ht="12.75" customHeight="1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</row>
    <row r="354" spans="1:25" ht="12.75" customHeight="1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</row>
    <row r="355" spans="1:25" ht="12.75" customHeight="1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</row>
    <row r="356" spans="1:25" ht="12.75" customHeight="1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</row>
    <row r="357" spans="1:25" ht="12.75" customHeight="1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</row>
    <row r="358" spans="1:25" ht="12.75" customHeight="1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</row>
    <row r="359" spans="1:25" ht="12.75" customHeight="1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</row>
    <row r="360" spans="1:25" ht="12.75" customHeight="1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</row>
    <row r="361" spans="1:25" ht="12.75" customHeight="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</row>
    <row r="362" spans="1:25" ht="12.75" customHeight="1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</row>
    <row r="363" spans="1:25" ht="12.75" customHeight="1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</row>
    <row r="364" spans="1:25" ht="12.75" customHeight="1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</row>
    <row r="365" spans="1:25" ht="12.75" customHeight="1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</row>
    <row r="366" spans="1:25" ht="12.75" customHeight="1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</row>
    <row r="367" spans="1:25" ht="12.75" customHeight="1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</row>
    <row r="368" spans="1:25" ht="12.75" customHeight="1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</row>
    <row r="369" spans="1:25" ht="12.75" customHeight="1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</row>
    <row r="370" spans="1:25" ht="12.75" customHeight="1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</row>
    <row r="371" spans="1:25" ht="12.75" customHeight="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</row>
    <row r="372" spans="1:25" ht="12.75" customHeight="1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</row>
    <row r="373" spans="1:25" ht="12.75" customHeight="1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</row>
    <row r="374" spans="1:25" ht="12.75" customHeight="1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</row>
    <row r="375" spans="1:25" ht="12.75" customHeight="1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</row>
    <row r="376" spans="1:25" ht="12.75" customHeight="1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</row>
    <row r="377" spans="1:25" ht="12.75" customHeight="1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</row>
    <row r="378" spans="1:25" ht="12.75" customHeight="1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</row>
    <row r="379" spans="1:25" ht="12.75" customHeight="1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</row>
    <row r="380" spans="1:25" ht="12.75" customHeight="1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</row>
    <row r="381" spans="1:25" ht="12.75" customHeight="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</row>
    <row r="382" spans="1:25" ht="12.75" customHeight="1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</row>
    <row r="383" spans="1:25" ht="12.75" customHeight="1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</row>
    <row r="384" spans="1:25" ht="12.75" customHeight="1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</row>
    <row r="385" spans="1:25" ht="12.75" customHeight="1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</row>
    <row r="386" spans="1:25" ht="12.75" customHeight="1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</row>
    <row r="387" spans="1:25" ht="12.75" customHeight="1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</row>
    <row r="388" spans="1:25" ht="12.75" customHeight="1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</row>
    <row r="389" spans="1:25" ht="12.75" customHeight="1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</row>
    <row r="390" spans="1:25" ht="12.75" customHeight="1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</row>
    <row r="391" spans="1:25" ht="12.75" customHeight="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</row>
    <row r="392" spans="1:25" ht="12.75" customHeight="1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</row>
    <row r="393" spans="1:25" ht="12.75" customHeight="1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</row>
    <row r="394" spans="1:25" ht="12.75" customHeight="1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</row>
    <row r="395" spans="1:25" ht="12.75" customHeight="1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</row>
    <row r="396" spans="1:25" ht="12.75" customHeight="1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</row>
    <row r="397" spans="1:25" ht="12.75" customHeight="1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</row>
    <row r="398" spans="1:25" ht="12.75" customHeight="1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</row>
    <row r="399" spans="1:25" ht="12.75" customHeight="1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</row>
    <row r="400" spans="1:25" ht="12.75" customHeight="1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</row>
    <row r="401" spans="1:25" ht="12.75" customHeight="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</row>
    <row r="402" spans="1:25" ht="12.75" customHeight="1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</row>
    <row r="403" spans="1:25" ht="12.75" customHeight="1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</row>
    <row r="404" spans="1:25" ht="12.75" customHeight="1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</row>
    <row r="405" spans="1:25" ht="12.75" customHeight="1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</row>
    <row r="406" spans="1:25" ht="12.75" customHeight="1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</row>
    <row r="407" spans="1:25" ht="12.75" customHeight="1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</row>
    <row r="408" spans="1:25" ht="12.75" customHeight="1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</row>
    <row r="409" spans="1:25" ht="12.75" customHeight="1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</row>
    <row r="410" spans="1:25" ht="12.75" customHeight="1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</row>
    <row r="411" spans="1:25" ht="12.75" customHeight="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</row>
    <row r="412" spans="1:25" ht="12.75" customHeight="1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</row>
    <row r="413" spans="1:25" ht="12.75" customHeight="1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</row>
    <row r="414" spans="1:25" ht="12.75" customHeight="1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</row>
    <row r="415" spans="1:25" ht="12.75" customHeight="1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</row>
    <row r="416" spans="1:25" ht="12.75" customHeight="1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</row>
    <row r="417" spans="1:25" ht="12.75" customHeight="1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</row>
    <row r="418" spans="1:25" ht="12.75" customHeight="1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</row>
    <row r="419" spans="1:25" ht="12.75" customHeight="1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</row>
    <row r="420" spans="1:25" ht="12.75" customHeight="1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</row>
    <row r="421" spans="1:25" ht="12.75" customHeight="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</row>
    <row r="422" spans="1:25" ht="12.75" customHeight="1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</row>
    <row r="423" spans="1:25" ht="12.75" customHeight="1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</row>
    <row r="424" spans="1:25" ht="12.75" customHeight="1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</row>
    <row r="425" spans="1:25" ht="12.75" customHeight="1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</row>
    <row r="426" spans="1:25" ht="12.75" customHeight="1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</row>
    <row r="427" spans="1:25" ht="12.75" customHeight="1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</row>
    <row r="428" spans="1:25" ht="12.75" customHeight="1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</row>
    <row r="429" spans="1:25" ht="12.75" customHeight="1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</row>
    <row r="430" spans="1:25" ht="12.75" customHeight="1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</row>
    <row r="431" spans="1:25" ht="12.75" customHeight="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</row>
    <row r="432" spans="1:25" ht="12.75" customHeight="1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</row>
    <row r="433" spans="1:25" ht="12.75" customHeight="1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</row>
    <row r="434" spans="1:25" ht="12.75" customHeight="1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</row>
    <row r="435" spans="1:25" ht="12.75" customHeight="1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</row>
    <row r="436" spans="1:25" ht="12.75" customHeight="1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</row>
    <row r="437" spans="1:25" ht="12.75" customHeight="1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</row>
    <row r="438" spans="1:25" ht="12.75" customHeight="1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</row>
    <row r="439" spans="1:25" ht="12.75" customHeight="1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</row>
    <row r="440" spans="1:25" ht="12.75" customHeight="1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</row>
    <row r="441" spans="1:25" ht="12.75" customHeight="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</row>
    <row r="442" spans="1:25" ht="12.75" customHeight="1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</row>
    <row r="443" spans="1:25" ht="12.75" customHeight="1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</row>
    <row r="444" spans="1:25" ht="12.75" customHeight="1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</row>
    <row r="445" spans="1:25" ht="12.75" customHeight="1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</row>
    <row r="446" spans="1:25" ht="12.75" customHeight="1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</row>
    <row r="447" spans="1:25" ht="12.75" customHeight="1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</row>
    <row r="448" spans="1:25" ht="12.75" customHeight="1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</row>
    <row r="449" spans="1:25" ht="12.75" customHeight="1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</row>
    <row r="450" spans="1:25" ht="12.75" customHeight="1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</row>
    <row r="451" spans="1:25" ht="12.75" customHeight="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</row>
    <row r="452" spans="1:25" ht="12.75" customHeight="1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</row>
    <row r="453" spans="1:25" ht="12.75" customHeight="1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</row>
    <row r="454" spans="1:25" ht="12.75" customHeight="1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</row>
    <row r="455" spans="1:25" ht="12.75" customHeight="1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</row>
    <row r="456" spans="1:25" ht="12.75" customHeight="1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</row>
    <row r="457" spans="1:25" ht="12.75" customHeight="1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</row>
    <row r="458" spans="1:25" ht="12.75" customHeight="1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</row>
    <row r="459" spans="1:25" ht="12.75" customHeight="1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</row>
    <row r="460" spans="1:25" ht="12.75" customHeight="1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</row>
    <row r="461" spans="1:25" ht="12.75" customHeight="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</row>
    <row r="462" spans="1:25" ht="12.75" customHeight="1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</row>
    <row r="463" spans="1:25" ht="12.75" customHeight="1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</row>
    <row r="464" spans="1:25" ht="12.75" customHeight="1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</row>
    <row r="465" spans="1:25" ht="12.75" customHeight="1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</row>
    <row r="466" spans="1:25" ht="12.75" customHeight="1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</row>
    <row r="467" spans="1:25" ht="12.75" customHeight="1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</row>
    <row r="468" spans="1:25" ht="12.75" customHeight="1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</row>
    <row r="469" spans="1:25" ht="12.75" customHeight="1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</row>
    <row r="470" spans="1:25" ht="12.75" customHeight="1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</row>
    <row r="471" spans="1:25" ht="12.75" customHeight="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</row>
    <row r="472" spans="1:25" ht="12.75" customHeight="1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</row>
    <row r="473" spans="1:25" ht="12.75" customHeight="1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</row>
    <row r="474" spans="1:25" ht="12.75" customHeight="1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</row>
    <row r="475" spans="1:25" ht="12.75" customHeight="1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</row>
    <row r="476" spans="1:25" ht="12.75" customHeight="1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</row>
    <row r="477" spans="1:25" ht="12.75" customHeight="1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</row>
    <row r="478" spans="1:25" ht="12.75" customHeight="1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</row>
    <row r="479" spans="1:25" ht="12.75" customHeight="1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</row>
    <row r="480" spans="1:25" ht="12.75" customHeight="1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</row>
    <row r="481" spans="1:25" ht="12.75" customHeight="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</row>
    <row r="482" spans="1:25" ht="12.75" customHeight="1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</row>
    <row r="483" spans="1:25" ht="12.75" customHeight="1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</row>
    <row r="484" spans="1:25" ht="12.75" customHeight="1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</row>
    <row r="485" spans="1:25" ht="12.75" customHeight="1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</row>
    <row r="486" spans="1:25" ht="12.75" customHeight="1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</row>
    <row r="487" spans="1:25" ht="12.75" customHeight="1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</row>
    <row r="488" spans="1:25" ht="12.75" customHeight="1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</row>
    <row r="489" spans="1:25" ht="12.75" customHeight="1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</row>
    <row r="490" spans="1:25" ht="12.75" customHeight="1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</row>
    <row r="491" spans="1:25" ht="12.75" customHeight="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</row>
    <row r="492" spans="1:25" ht="12.75" customHeight="1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</row>
    <row r="493" spans="1:25" ht="12.75" customHeight="1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</row>
    <row r="494" spans="1:25" ht="12.75" customHeight="1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</row>
    <row r="495" spans="1:25" ht="12.75" customHeight="1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</row>
    <row r="496" spans="1:25" ht="12.75" customHeight="1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</row>
    <row r="497" spans="1:25" ht="12.75" customHeight="1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</row>
    <row r="498" spans="1:25" ht="12.75" customHeight="1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</row>
    <row r="499" spans="1:25" ht="12.75" customHeight="1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</row>
    <row r="500" spans="1:25" ht="12.75" customHeight="1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</row>
    <row r="501" spans="1:25" ht="12.75" customHeight="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</row>
    <row r="502" spans="1:25" ht="12.75" customHeight="1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</row>
    <row r="503" spans="1:25" ht="12.75" customHeight="1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</row>
    <row r="504" spans="1:25" ht="12.75" customHeight="1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</row>
    <row r="505" spans="1:25" ht="12.75" customHeight="1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</row>
    <row r="506" spans="1:25" ht="12.75" customHeight="1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</row>
    <row r="507" spans="1:25" ht="12.75" customHeight="1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</row>
    <row r="508" spans="1:25" ht="12.75" customHeight="1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</row>
    <row r="509" spans="1:25" ht="12.75" customHeight="1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</row>
    <row r="510" spans="1:25" ht="12.75" customHeight="1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</row>
    <row r="511" spans="1:25" ht="12.75" customHeight="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</row>
    <row r="512" spans="1:25" ht="12.75" customHeight="1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</row>
    <row r="513" spans="1:25" ht="12.75" customHeight="1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</row>
    <row r="514" spans="1:25" ht="12.75" customHeight="1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</row>
    <row r="515" spans="1:25" ht="12.75" customHeight="1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</row>
    <row r="516" spans="1:25" ht="12.75" customHeight="1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</row>
    <row r="517" spans="1:25" ht="12.75" customHeight="1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</row>
    <row r="518" spans="1:25" ht="12.75" customHeight="1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</row>
    <row r="519" spans="1:25" ht="12.75" customHeight="1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</row>
    <row r="520" spans="1:25" ht="12.75" customHeight="1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</row>
    <row r="521" spans="1:25" ht="12.75" customHeight="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</row>
    <row r="522" spans="1:25" ht="12.75" customHeight="1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</row>
    <row r="523" spans="1:25" ht="12.75" customHeight="1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</row>
    <row r="524" spans="1:25" ht="12.75" customHeight="1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</row>
    <row r="525" spans="1:25" ht="12.75" customHeight="1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</row>
    <row r="526" spans="1:25" ht="12.75" customHeight="1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</row>
    <row r="527" spans="1:25" ht="12.75" customHeight="1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</row>
    <row r="528" spans="1:25" ht="12.75" customHeight="1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</row>
    <row r="529" spans="1:25" ht="12.75" customHeight="1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</row>
    <row r="530" spans="1:25" ht="12.75" customHeight="1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</row>
    <row r="531" spans="1:25" ht="12.75" customHeight="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</row>
    <row r="532" spans="1:25" ht="12.75" customHeight="1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</row>
    <row r="533" spans="1:25" ht="12.75" customHeight="1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</row>
    <row r="534" spans="1:25" ht="12.75" customHeight="1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</row>
    <row r="535" spans="1:25" ht="12.75" customHeight="1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</row>
    <row r="536" spans="1:25" ht="12.75" customHeight="1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</row>
    <row r="537" spans="1:25" ht="12.75" customHeight="1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</row>
    <row r="538" spans="1:25" ht="12.75" customHeight="1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</row>
    <row r="539" spans="1:25" ht="12.75" customHeight="1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</row>
    <row r="540" spans="1:25" ht="12.75" customHeight="1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</row>
    <row r="541" spans="1:25" ht="12.75" customHeight="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</row>
    <row r="542" spans="1:25" ht="12.75" customHeight="1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</row>
    <row r="543" spans="1:25" ht="12.75" customHeight="1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</row>
    <row r="544" spans="1:25" ht="12.75" customHeight="1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</row>
    <row r="545" spans="1:25" ht="12.75" customHeight="1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</row>
    <row r="546" spans="1:25" ht="12.75" customHeight="1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</row>
    <row r="547" spans="1:25" ht="12.75" customHeight="1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</row>
    <row r="548" spans="1:25" ht="12.75" customHeight="1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</row>
    <row r="549" spans="1:25" ht="12.75" customHeight="1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</row>
    <row r="550" spans="1:25" ht="12.75" customHeight="1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</row>
    <row r="551" spans="1:25" ht="12.75" customHeight="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</row>
    <row r="552" spans="1:25" ht="12.75" customHeight="1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</row>
    <row r="553" spans="1:25" ht="12.75" customHeight="1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</row>
    <row r="554" spans="1:25" ht="12.75" customHeight="1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</row>
    <row r="555" spans="1:25" ht="12.75" customHeight="1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</row>
    <row r="556" spans="1:25" ht="12.75" customHeight="1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</row>
    <row r="557" spans="1:25" ht="12.75" customHeight="1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</row>
    <row r="558" spans="1:25" ht="12.75" customHeight="1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</row>
    <row r="559" spans="1:25" ht="12.75" customHeight="1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</row>
    <row r="560" spans="1:25" ht="12.75" customHeight="1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</row>
    <row r="561" spans="1:25" ht="12.75" customHeight="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</row>
    <row r="562" spans="1:25" ht="12.75" customHeight="1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</row>
    <row r="563" spans="1:25" ht="12.75" customHeight="1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</row>
    <row r="564" spans="1:25" ht="12.75" customHeight="1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</row>
    <row r="565" spans="1:25" ht="12.75" customHeight="1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</row>
    <row r="566" spans="1:25" ht="12.75" customHeight="1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</row>
    <row r="567" spans="1:25" ht="12.75" customHeight="1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</row>
    <row r="568" spans="1:25" ht="12.75" customHeight="1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</row>
    <row r="569" spans="1:25" ht="12.75" customHeight="1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</row>
    <row r="570" spans="1:25" ht="12.75" customHeight="1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</row>
    <row r="571" spans="1:25" ht="12.75" customHeight="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</row>
    <row r="572" spans="1:25" ht="12.75" customHeight="1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</row>
    <row r="573" spans="1:25" ht="12.75" customHeight="1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</row>
    <row r="574" spans="1:25" ht="12.75" customHeight="1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</row>
    <row r="575" spans="1:25" ht="12.75" customHeight="1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</row>
    <row r="576" spans="1:25" ht="12.75" customHeight="1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</row>
    <row r="577" spans="1:25" ht="12.75" customHeight="1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</row>
    <row r="578" spans="1:25" ht="12.75" customHeight="1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</row>
    <row r="579" spans="1:25" ht="12.75" customHeight="1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</row>
    <row r="580" spans="1:25" ht="12.75" customHeight="1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</row>
    <row r="581" spans="1:25" ht="12.75" customHeight="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</row>
    <row r="582" spans="1:25" ht="12.75" customHeight="1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</row>
    <row r="583" spans="1:25" ht="12.75" customHeight="1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</row>
    <row r="584" spans="1:25" ht="12.75" customHeight="1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</row>
    <row r="585" spans="1:25" ht="12.75" customHeight="1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</row>
    <row r="586" spans="1:25" ht="12.75" customHeight="1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</row>
    <row r="587" spans="1:25" ht="12.75" customHeight="1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</row>
    <row r="588" spans="1:25" ht="12.75" customHeight="1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</row>
    <row r="589" spans="1:25" ht="12.75" customHeight="1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</row>
    <row r="590" spans="1:25" ht="12.75" customHeight="1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</row>
    <row r="591" spans="1:25" ht="12.75" customHeight="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</row>
    <row r="592" spans="1:25" ht="12.75" customHeight="1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</row>
    <row r="593" spans="1:25" ht="12.75" customHeight="1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</row>
    <row r="594" spans="1:25" ht="12.75" customHeight="1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</row>
    <row r="595" spans="1:25" ht="12.75" customHeight="1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</row>
    <row r="596" spans="1:25" ht="12.75" customHeight="1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</row>
    <row r="597" spans="1:25" ht="12.75" customHeight="1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</row>
    <row r="598" spans="1:25" ht="12.75" customHeight="1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</row>
    <row r="599" spans="1:25" ht="12.75" customHeight="1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</row>
    <row r="600" spans="1:25" ht="12.75" customHeight="1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</row>
    <row r="601" spans="1:25" ht="12.75" customHeight="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</row>
    <row r="602" spans="1:25" ht="12.75" customHeight="1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</row>
    <row r="603" spans="1:25" ht="12.75" customHeight="1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</row>
    <row r="604" spans="1:25" ht="12.75" customHeight="1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</row>
    <row r="605" spans="1:25" ht="12.75" customHeight="1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</row>
    <row r="606" spans="1:25" ht="12.75" customHeight="1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</row>
    <row r="607" spans="1:25" ht="12.75" customHeight="1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</row>
    <row r="608" spans="1:25" ht="12.75" customHeight="1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</row>
    <row r="609" spans="1:25" ht="12.75" customHeight="1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</row>
    <row r="610" spans="1:25" ht="12.75" customHeight="1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</row>
    <row r="611" spans="1:25" ht="12.75" customHeight="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</row>
    <row r="612" spans="1:25" ht="12.75" customHeight="1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</row>
    <row r="613" spans="1:25" ht="12.75" customHeight="1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</row>
    <row r="614" spans="1:25" ht="12.75" customHeight="1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</row>
    <row r="615" spans="1:25" ht="12.75" customHeight="1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</row>
    <row r="616" spans="1:25" ht="12.75" customHeight="1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</row>
    <row r="617" spans="1:25" ht="12.75" customHeight="1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</row>
    <row r="618" spans="1:25" ht="12.75" customHeight="1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</row>
    <row r="619" spans="1:25" ht="12.75" customHeight="1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</row>
    <row r="620" spans="1:25" ht="12.75" customHeight="1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</row>
    <row r="621" spans="1:25" ht="12.75" customHeight="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</row>
    <row r="622" spans="1:25" ht="12.75" customHeight="1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</row>
    <row r="623" spans="1:25" ht="12.75" customHeight="1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</row>
    <row r="624" spans="1:25" ht="12.75" customHeight="1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</row>
    <row r="625" spans="1:25" ht="12.75" customHeight="1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</row>
    <row r="626" spans="1:25" ht="12.75" customHeight="1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</row>
    <row r="627" spans="1:25" ht="12.75" customHeight="1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</row>
    <row r="628" spans="1:25" ht="12.75" customHeight="1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</row>
    <row r="629" spans="1:25" ht="12.75" customHeight="1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</row>
    <row r="630" spans="1:25" ht="12.75" customHeight="1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</row>
    <row r="631" spans="1:25" ht="12.75" customHeight="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</row>
    <row r="632" spans="1:25" ht="12.75" customHeight="1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</row>
    <row r="633" spans="1:25" ht="12.75" customHeight="1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</row>
    <row r="634" spans="1:25" ht="12.75" customHeight="1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</row>
    <row r="635" spans="1:25" ht="12.75" customHeight="1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</row>
    <row r="636" spans="1:25" ht="12.75" customHeight="1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</row>
    <row r="637" spans="1:25" ht="12.75" customHeight="1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</row>
    <row r="638" spans="1:25" ht="12.75" customHeight="1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</row>
    <row r="639" spans="1:25" ht="12.75" customHeight="1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</row>
    <row r="640" spans="1:25" ht="12.75" customHeight="1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</row>
    <row r="641" spans="1:25" ht="12.75" customHeight="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</row>
    <row r="642" spans="1:25" ht="12.75" customHeight="1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</row>
    <row r="643" spans="1:25" ht="12.75" customHeight="1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</row>
    <row r="644" spans="1:25" ht="12.75" customHeight="1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</row>
    <row r="645" spans="1:25" ht="12.75" customHeight="1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</row>
    <row r="646" spans="1:25" ht="12.75" customHeight="1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</row>
    <row r="647" spans="1:25" ht="12.75" customHeight="1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</row>
    <row r="648" spans="1:25" ht="12.75" customHeight="1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</row>
    <row r="649" spans="1:25" ht="12.75" customHeight="1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</row>
    <row r="650" spans="1:25" ht="12.75" customHeight="1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</row>
    <row r="651" spans="1:25" ht="12.75" customHeight="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</row>
    <row r="652" spans="1:25" ht="12.75" customHeight="1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</row>
    <row r="653" spans="1:25" ht="12.75" customHeight="1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</row>
    <row r="654" spans="1:25" ht="12.75" customHeight="1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</row>
    <row r="655" spans="1:25" ht="12.75" customHeight="1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</row>
    <row r="656" spans="1:25" ht="12.75" customHeight="1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</row>
    <row r="657" spans="1:25" ht="12.75" customHeight="1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</row>
    <row r="658" spans="1:25" ht="12.75" customHeight="1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</row>
    <row r="659" spans="1:25" ht="12.75" customHeight="1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</row>
    <row r="660" spans="1:25" ht="12.75" customHeight="1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</row>
    <row r="661" spans="1:25" ht="12.75" customHeight="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</row>
    <row r="662" spans="1:25" ht="12.75" customHeight="1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</row>
    <row r="663" spans="1:25" ht="12.75" customHeight="1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</row>
    <row r="664" spans="1:25" ht="12.75" customHeight="1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</row>
    <row r="665" spans="1:25" ht="12.75" customHeight="1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</row>
    <row r="666" spans="1:25" ht="12.75" customHeight="1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</row>
    <row r="667" spans="1:25" ht="12.75" customHeight="1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</row>
    <row r="668" spans="1:25" ht="12.75" customHeight="1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</row>
    <row r="669" spans="1:25" ht="12.75" customHeight="1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</row>
    <row r="670" spans="1:25" ht="12.75" customHeight="1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</row>
    <row r="671" spans="1:25" ht="12.75" customHeight="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</row>
    <row r="672" spans="1:25" ht="12.75" customHeight="1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</row>
    <row r="673" spans="1:25" ht="12.75" customHeight="1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</row>
    <row r="674" spans="1:25" ht="12.75" customHeight="1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</row>
    <row r="675" spans="1:25" ht="12.75" customHeight="1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</row>
    <row r="676" spans="1:25" ht="12.75" customHeight="1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</row>
    <row r="677" spans="1:25" ht="12.75" customHeight="1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</row>
    <row r="678" spans="1:25" ht="12.75" customHeight="1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</row>
    <row r="679" spans="1:25" ht="12.75" customHeight="1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</row>
    <row r="680" spans="1:25" ht="12.75" customHeight="1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</row>
    <row r="681" spans="1:25" ht="12.75" customHeight="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</row>
    <row r="682" spans="1:25" ht="12.75" customHeight="1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</row>
    <row r="683" spans="1:25" ht="12.75" customHeight="1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</row>
    <row r="684" spans="1:25" ht="12.75" customHeight="1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</row>
    <row r="685" spans="1:25" ht="12.75" customHeight="1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</row>
    <row r="686" spans="1:25" ht="12.75" customHeight="1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</row>
    <row r="687" spans="1:25" ht="12.75" customHeight="1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</row>
    <row r="688" spans="1:25" ht="12.75" customHeight="1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</row>
    <row r="689" spans="1:25" ht="12.75" customHeight="1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</row>
    <row r="690" spans="1:25" ht="12.75" customHeight="1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</row>
    <row r="691" spans="1:25" ht="12.75" customHeight="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</row>
    <row r="692" spans="1:25" ht="12.75" customHeight="1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</row>
    <row r="693" spans="1:25" ht="12.75" customHeight="1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</row>
    <row r="694" spans="1:25" ht="12.75" customHeight="1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</row>
    <row r="695" spans="1:25" ht="12.75" customHeight="1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</row>
    <row r="696" spans="1:25" ht="12.75" customHeight="1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</row>
    <row r="697" spans="1:25" ht="12.75" customHeight="1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</row>
    <row r="698" spans="1:25" ht="12.75" customHeight="1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</row>
    <row r="699" spans="1:25" ht="12.75" customHeight="1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</row>
    <row r="700" spans="1:25" ht="12.75" customHeight="1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</row>
    <row r="701" spans="1:25" ht="12.75" customHeight="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</row>
    <row r="702" spans="1:25" ht="12.75" customHeight="1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</row>
    <row r="703" spans="1:25" ht="12.75" customHeight="1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</row>
    <row r="704" spans="1:25" ht="12.75" customHeight="1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</row>
    <row r="705" spans="1:25" ht="12.75" customHeight="1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</row>
    <row r="706" spans="1:25" ht="12.75" customHeight="1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</row>
    <row r="707" spans="1:25" ht="12.75" customHeight="1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</row>
    <row r="708" spans="1:25" ht="12.75" customHeight="1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</row>
    <row r="709" spans="1:25" ht="12.75" customHeight="1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</row>
    <row r="710" spans="1:25" ht="12.75" customHeight="1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</row>
    <row r="711" spans="1:25" ht="12.75" customHeight="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</row>
    <row r="712" spans="1:25" ht="12.75" customHeight="1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</row>
    <row r="713" spans="1:25" ht="12.75" customHeight="1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</row>
    <row r="714" spans="1:25" ht="12.75" customHeight="1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</row>
    <row r="715" spans="1:25" ht="12.75" customHeight="1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</row>
    <row r="716" spans="1:25" ht="12.75" customHeight="1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</row>
    <row r="717" spans="1:25" ht="12.75" customHeight="1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</row>
    <row r="718" spans="1:25" ht="12.75" customHeight="1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</row>
    <row r="719" spans="1:25" ht="12.75" customHeight="1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</row>
    <row r="720" spans="1:25" ht="12.75" customHeight="1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</row>
    <row r="721" spans="1:25" ht="12.75" customHeight="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</row>
    <row r="722" spans="1:25" ht="12.75" customHeight="1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</row>
    <row r="723" spans="1:25" ht="12.75" customHeight="1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</row>
    <row r="724" spans="1:25" ht="12.75" customHeight="1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</row>
    <row r="725" spans="1:25" ht="12.75" customHeight="1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</row>
    <row r="726" spans="1:25" ht="12.75" customHeight="1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</row>
    <row r="727" spans="1:25" ht="12.75" customHeight="1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</row>
    <row r="728" spans="1:25" ht="12.75" customHeight="1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</row>
    <row r="729" spans="1:25" ht="12.75" customHeight="1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</row>
    <row r="730" spans="1:25" ht="12.75" customHeight="1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</row>
    <row r="731" spans="1:25" ht="12.75" customHeight="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</row>
    <row r="732" spans="1:25" ht="12.75" customHeight="1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</row>
    <row r="733" spans="1:25" ht="12.75" customHeight="1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</row>
    <row r="734" spans="1:25" ht="12.75" customHeight="1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</row>
    <row r="735" spans="1:25" ht="12.75" customHeight="1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</row>
    <row r="736" spans="1:25" ht="12.75" customHeight="1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</row>
    <row r="737" spans="1:25" ht="12.75" customHeight="1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</row>
    <row r="738" spans="1:25" ht="12.75" customHeight="1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</row>
    <row r="739" spans="1:25" ht="12.75" customHeight="1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</row>
    <row r="740" spans="1:25" ht="12.75" customHeight="1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</row>
    <row r="741" spans="1:25" ht="12.75" customHeight="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</row>
    <row r="742" spans="1:25" ht="12.75" customHeight="1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</row>
    <row r="743" spans="1:25" ht="12.75" customHeight="1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</row>
    <row r="744" spans="1:25" ht="12.75" customHeight="1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</row>
    <row r="745" spans="1:25" ht="12.75" customHeight="1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</row>
    <row r="746" spans="1:25" ht="12.75" customHeight="1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</row>
    <row r="747" spans="1:25" ht="12.75" customHeight="1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</row>
    <row r="748" spans="1:25" ht="12.75" customHeight="1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</row>
    <row r="749" spans="1:25" ht="12.75" customHeight="1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</row>
    <row r="750" spans="1:25" ht="12.75" customHeight="1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</row>
    <row r="751" spans="1:25" ht="12.75" customHeight="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</row>
    <row r="752" spans="1:25" ht="12.75" customHeight="1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</row>
    <row r="753" spans="1:25" ht="12.75" customHeight="1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</row>
    <row r="754" spans="1:25" ht="12.75" customHeight="1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</row>
    <row r="755" spans="1:25" ht="12.75" customHeight="1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</row>
    <row r="756" spans="1:25" ht="12.75" customHeight="1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</row>
    <row r="757" spans="1:25" ht="12.75" customHeight="1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</row>
    <row r="758" spans="1:25" ht="12.75" customHeight="1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</row>
    <row r="759" spans="1:25" ht="12.75" customHeight="1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</row>
    <row r="760" spans="1:25" ht="12.75" customHeight="1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</row>
    <row r="761" spans="1:25" ht="12.75" customHeight="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</row>
    <row r="762" spans="1:25" ht="12.75" customHeight="1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</row>
    <row r="763" spans="1:25" ht="12.75" customHeight="1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</row>
    <row r="764" spans="1:25" ht="12.75" customHeight="1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</row>
    <row r="765" spans="1:25" ht="12.75" customHeight="1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</row>
    <row r="766" spans="1:25" ht="12.75" customHeight="1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</row>
    <row r="767" spans="1:25" ht="12.75" customHeight="1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</row>
    <row r="768" spans="1:25" ht="12.75" customHeight="1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</row>
    <row r="769" spans="1:25" ht="12.75" customHeight="1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</row>
    <row r="770" spans="1:25" ht="12.75" customHeight="1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</row>
    <row r="771" spans="1:25" ht="12.75" customHeight="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</row>
    <row r="772" spans="1:25" ht="12.75" customHeight="1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</row>
    <row r="773" spans="1:25" ht="12.75" customHeight="1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</row>
    <row r="774" spans="1:25" ht="12.75" customHeight="1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</row>
    <row r="775" spans="1:25" ht="12.75" customHeight="1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</row>
    <row r="776" spans="1:25" ht="12.75" customHeight="1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</row>
    <row r="777" spans="1:25" ht="12.75" customHeight="1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</row>
    <row r="778" spans="1:25" ht="12.75" customHeight="1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</row>
    <row r="779" spans="1:25" ht="12.75" customHeight="1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</row>
    <row r="780" spans="1:25" ht="12.75" customHeight="1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</row>
    <row r="781" spans="1:25" ht="12.75" customHeight="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</row>
    <row r="782" spans="1:25" ht="12.75" customHeight="1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</row>
    <row r="783" spans="1:25" ht="12.75" customHeight="1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</row>
    <row r="784" spans="1:25" ht="12.75" customHeight="1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</row>
    <row r="785" spans="1:25" ht="12.75" customHeight="1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</row>
    <row r="786" spans="1:25" ht="12.75" customHeight="1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</row>
    <row r="787" spans="1:25" ht="12.75" customHeight="1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</row>
    <row r="788" spans="1:25" ht="12.75" customHeight="1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</row>
    <row r="789" spans="1:25" ht="12.75" customHeight="1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</row>
    <row r="790" spans="1:25" ht="12.75" customHeight="1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</row>
    <row r="791" spans="1:25" ht="12.75" customHeight="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</row>
    <row r="792" spans="1:25" ht="12.75" customHeight="1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</row>
    <row r="793" spans="1:25" ht="12.75" customHeight="1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</row>
    <row r="794" spans="1:25" ht="12.75" customHeight="1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</row>
    <row r="795" spans="1:25" ht="12.75" customHeight="1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</row>
    <row r="796" spans="1:25" ht="12.75" customHeight="1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</row>
    <row r="797" spans="1:25" ht="12.75" customHeight="1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</row>
    <row r="798" spans="1:25" ht="12.75" customHeight="1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</row>
    <row r="799" spans="1:25" ht="12.75" customHeight="1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</row>
    <row r="800" spans="1:25" ht="12.75" customHeight="1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</row>
    <row r="801" spans="1:25" ht="12.75" customHeight="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</row>
    <row r="802" spans="1:25" ht="12.75" customHeight="1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</row>
    <row r="803" spans="1:25" ht="12.75" customHeight="1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</row>
    <row r="804" spans="1:25" ht="12.75" customHeight="1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</row>
    <row r="805" spans="1:25" ht="12.75" customHeight="1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</row>
    <row r="806" spans="1:25" ht="12.75" customHeight="1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</row>
    <row r="807" spans="1:25" ht="12.75" customHeight="1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</row>
    <row r="808" spans="1:25" ht="12.75" customHeight="1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</row>
    <row r="809" spans="1:25" ht="12.75" customHeight="1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</row>
    <row r="810" spans="1:25" ht="12.75" customHeight="1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</row>
    <row r="811" spans="1:25" ht="12.75" customHeight="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</row>
    <row r="812" spans="1:25" ht="12.75" customHeight="1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</row>
    <row r="813" spans="1:25" ht="12.75" customHeight="1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</row>
    <row r="814" spans="1:25" ht="12.75" customHeight="1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</row>
    <row r="815" spans="1:25" ht="12.75" customHeight="1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</row>
    <row r="816" spans="1:25" ht="12.75" customHeight="1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</row>
    <row r="817" spans="1:25" ht="12.75" customHeight="1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</row>
    <row r="818" spans="1:25" ht="12.75" customHeight="1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</row>
    <row r="819" spans="1:25" ht="12.75" customHeight="1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</row>
    <row r="820" spans="1:25" ht="12.75" customHeight="1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</row>
    <row r="821" spans="1:25" ht="12.75" customHeight="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</row>
    <row r="822" spans="1:25" ht="12.75" customHeight="1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</row>
    <row r="823" spans="1:25" ht="12.75" customHeight="1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</row>
    <row r="824" spans="1:25" ht="12.75" customHeight="1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</row>
    <row r="825" spans="1:25" ht="12.75" customHeight="1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</row>
    <row r="826" spans="1:25" ht="12.75" customHeight="1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</row>
    <row r="827" spans="1:25" ht="12.75" customHeight="1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</row>
    <row r="828" spans="1:25" ht="12.75" customHeight="1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</row>
    <row r="829" spans="1:25" ht="12.75" customHeight="1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</row>
    <row r="830" spans="1:25" ht="12.75" customHeight="1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</row>
    <row r="831" spans="1:25" ht="12.75" customHeight="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</row>
    <row r="832" spans="1:25" ht="12.75" customHeight="1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</row>
    <row r="833" spans="1:25" ht="12.75" customHeight="1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</row>
    <row r="834" spans="1:25" ht="12.75" customHeight="1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</row>
    <row r="835" spans="1:25" ht="12.75" customHeight="1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</row>
    <row r="836" spans="1:25" ht="12.75" customHeight="1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</row>
    <row r="837" spans="1:25" ht="12.75" customHeight="1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</row>
    <row r="838" spans="1:25" ht="12.75" customHeight="1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</row>
    <row r="839" spans="1:25" ht="12.75" customHeight="1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</row>
    <row r="840" spans="1:25" ht="12.75" customHeight="1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</row>
    <row r="841" spans="1:25" ht="12.75" customHeight="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</row>
    <row r="842" spans="1:25" ht="12.75" customHeight="1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</row>
    <row r="843" spans="1:25" ht="12.75" customHeight="1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</row>
    <row r="844" spans="1:25" ht="12.75" customHeight="1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</row>
    <row r="845" spans="1:25" ht="12.75" customHeight="1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</row>
    <row r="846" spans="1:25" ht="12.75" customHeight="1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</row>
    <row r="847" spans="1:25" ht="12.75" customHeight="1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</row>
    <row r="848" spans="1:25" ht="12.75" customHeight="1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</row>
    <row r="849" spans="1:25" ht="12.75" customHeight="1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</row>
    <row r="850" spans="1:25" ht="12.75" customHeight="1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</row>
    <row r="851" spans="1:25" ht="12.75" customHeight="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</row>
    <row r="852" spans="1:25" ht="12.75" customHeight="1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</row>
    <row r="853" spans="1:25" ht="12.75" customHeight="1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</row>
    <row r="854" spans="1:25" ht="12.75" customHeight="1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</row>
    <row r="855" spans="1:25" ht="12.75" customHeight="1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</row>
    <row r="856" spans="1:25" ht="12.75" customHeight="1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</row>
    <row r="857" spans="1:25" ht="12.75" customHeight="1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</row>
    <row r="858" spans="1:25" ht="12.75" customHeight="1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</row>
    <row r="859" spans="1:25" ht="12.75" customHeight="1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</row>
    <row r="860" spans="1:25" ht="12.75" customHeight="1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</row>
    <row r="861" spans="1:25" ht="12.75" customHeight="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</row>
    <row r="862" spans="1:25" ht="12.75" customHeight="1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</row>
    <row r="863" spans="1:25" ht="12.75" customHeight="1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</row>
    <row r="864" spans="1:25" ht="12.75" customHeight="1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</row>
    <row r="865" spans="1:25" ht="12.75" customHeight="1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</row>
    <row r="866" spans="1:25" ht="12.75" customHeight="1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</row>
    <row r="867" spans="1:25" ht="12.75" customHeight="1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</row>
    <row r="868" spans="1:25" ht="12.75" customHeight="1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</row>
    <row r="869" spans="1:25" ht="12.75" customHeight="1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</row>
    <row r="870" spans="1:25" ht="12.75" customHeight="1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</row>
    <row r="871" spans="1:25" ht="12.75" customHeight="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</row>
    <row r="872" spans="1:25" ht="12.75" customHeight="1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</row>
    <row r="873" spans="1:25" ht="12.75" customHeight="1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</row>
    <row r="874" spans="1:25" ht="12.75" customHeight="1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</row>
    <row r="875" spans="1:25" ht="12.75" customHeight="1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</row>
    <row r="876" spans="1:25" ht="12.75" customHeight="1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</row>
    <row r="877" spans="1:25" ht="12.75" customHeight="1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</row>
    <row r="878" spans="1:25" ht="12.75" customHeight="1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</row>
    <row r="879" spans="1:25" ht="12.75" customHeight="1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</row>
    <row r="880" spans="1:25" ht="12.75" customHeight="1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</row>
    <row r="881" spans="1:25" ht="12.75" customHeight="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</row>
    <row r="882" spans="1:25" ht="12.75" customHeight="1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</row>
    <row r="883" spans="1:25" ht="12.75" customHeight="1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</row>
    <row r="884" spans="1:25" ht="12.75" customHeight="1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</row>
    <row r="885" spans="1:25" ht="12.75" customHeight="1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</row>
    <row r="886" spans="1:25" ht="12.75" customHeight="1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</row>
    <row r="887" spans="1:25" ht="12.75" customHeight="1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</row>
    <row r="888" spans="1:25" ht="12.75" customHeight="1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</row>
    <row r="889" spans="1:25" ht="12.75" customHeight="1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</row>
    <row r="890" spans="1:25" ht="12.75" customHeight="1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</row>
    <row r="891" spans="1:25" ht="12.75" customHeight="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</row>
    <row r="892" spans="1:25" ht="12.75" customHeight="1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</row>
    <row r="893" spans="1:25" ht="12.75" customHeight="1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</row>
    <row r="894" spans="1:25" ht="12.75" customHeight="1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</row>
    <row r="895" spans="1:25" ht="12.75" customHeight="1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</row>
    <row r="896" spans="1:25" ht="12.75" customHeight="1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</row>
    <row r="897" spans="1:25" ht="12.75" customHeight="1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</row>
    <row r="898" spans="1:25" ht="12.75" customHeight="1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</row>
    <row r="899" spans="1:25" ht="12.75" customHeight="1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</row>
    <row r="900" spans="1:25" ht="12.75" customHeight="1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</row>
    <row r="901" spans="1:25" ht="12.75" customHeight="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</row>
    <row r="902" spans="1:25" ht="12.75" customHeight="1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</row>
    <row r="903" spans="1:25" ht="12.75" customHeight="1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</row>
    <row r="904" spans="1:25" ht="12.75" customHeight="1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</row>
    <row r="905" spans="1:25" ht="12.75" customHeight="1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</row>
    <row r="906" spans="1:25" ht="12.75" customHeight="1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</row>
    <row r="907" spans="1:25" ht="12.75" customHeight="1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</row>
    <row r="908" spans="1:25" ht="12.75" customHeight="1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</row>
    <row r="909" spans="1:25" ht="12.75" customHeight="1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</row>
    <row r="910" spans="1:25" ht="12.75" customHeight="1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</row>
    <row r="911" spans="1:25" ht="12.75" customHeight="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</row>
    <row r="912" spans="1:25" ht="12.75" customHeight="1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</row>
    <row r="913" spans="1:25" ht="12.75" customHeight="1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</row>
    <row r="914" spans="1:25" ht="12.75" customHeight="1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</row>
    <row r="915" spans="1:25" ht="12.75" customHeight="1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</row>
    <row r="916" spans="1:25" ht="12.75" customHeight="1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</row>
    <row r="917" spans="1:25" ht="12.75" customHeight="1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</row>
    <row r="918" spans="1:25" ht="12.75" customHeight="1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</row>
    <row r="919" spans="1:25" ht="12.75" customHeight="1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</row>
    <row r="920" spans="1:25" ht="12.75" customHeight="1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</row>
    <row r="921" spans="1:25" ht="12.75" customHeight="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</row>
    <row r="922" spans="1:25" ht="12.75" customHeight="1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</row>
    <row r="923" spans="1:25" ht="12.75" customHeight="1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</row>
    <row r="924" spans="1:25" ht="12.75" customHeight="1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</row>
    <row r="925" spans="1:25" ht="12.75" customHeight="1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</row>
    <row r="926" spans="1:25" ht="12.75" customHeight="1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</row>
    <row r="927" spans="1:25" ht="12.75" customHeight="1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</row>
    <row r="928" spans="1:25" ht="12.75" customHeight="1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</row>
    <row r="929" spans="1:25" ht="12.75" customHeight="1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</row>
    <row r="930" spans="1:25" ht="12.75" customHeight="1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</row>
    <row r="931" spans="1:25" ht="12.75" customHeight="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</row>
    <row r="932" spans="1:25" ht="12.75" customHeight="1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</row>
    <row r="933" spans="1:25" ht="12.75" customHeight="1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</row>
    <row r="934" spans="1:25" ht="12.75" customHeight="1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</row>
    <row r="935" spans="1:25" ht="12.75" customHeight="1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</row>
    <row r="936" spans="1:25" ht="12.75" customHeight="1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</row>
    <row r="937" spans="1:25" ht="12.75" customHeight="1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</row>
    <row r="938" spans="1:25" ht="12.75" customHeight="1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</row>
    <row r="939" spans="1:25" ht="12.75" customHeight="1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</row>
    <row r="940" spans="1:25" ht="12.75" customHeight="1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</row>
    <row r="941" spans="1:25" ht="12.75" customHeight="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</row>
    <row r="942" spans="1:25" ht="12.75" customHeight="1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</row>
    <row r="943" spans="1:25" ht="12.75" customHeight="1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</row>
    <row r="944" spans="1:25" ht="12.75" customHeight="1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</row>
    <row r="945" spans="1:25" ht="12.75" customHeight="1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</row>
    <row r="946" spans="1:25" ht="12.75" customHeight="1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</row>
    <row r="947" spans="1:25" ht="12.75" customHeight="1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</row>
    <row r="948" spans="1:25" ht="12.75" customHeight="1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</row>
    <row r="949" spans="1:25" ht="12.75" customHeight="1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</row>
    <row r="950" spans="1:25" ht="12.75" customHeight="1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</row>
    <row r="951" spans="1:25" ht="12.75" customHeight="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</row>
    <row r="952" spans="1:25" ht="12.75" customHeight="1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</row>
    <row r="953" spans="1:25" ht="12.75" customHeight="1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</row>
    <row r="954" spans="1:25" ht="12.75" customHeight="1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</row>
    <row r="955" spans="1:25" ht="12.75" customHeight="1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</row>
    <row r="956" spans="1:25" ht="12.75" customHeight="1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</row>
    <row r="957" spans="1:25" ht="12.75" customHeight="1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</row>
    <row r="958" spans="1:25" ht="12.75" customHeight="1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</row>
    <row r="959" spans="1:25" ht="12.75" customHeight="1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</row>
    <row r="960" spans="1:25" ht="12.75" customHeight="1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</row>
    <row r="961" spans="1:25" ht="12.75" customHeight="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</row>
    <row r="962" spans="1:25" ht="12.75" customHeight="1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</row>
    <row r="963" spans="1:25" ht="12.75" customHeight="1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</row>
    <row r="964" spans="1:25" ht="12.75" customHeight="1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</row>
    <row r="965" spans="1:25" ht="12.75" customHeight="1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</row>
    <row r="966" spans="1:25" ht="12.75" customHeight="1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</row>
    <row r="967" spans="1:25" ht="12.75" customHeight="1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</row>
    <row r="968" spans="1:25" ht="12.75" customHeight="1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</row>
    <row r="969" spans="1:25" ht="12.75" customHeight="1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</row>
    <row r="970" spans="1:25" ht="12.75" customHeight="1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</row>
    <row r="971" spans="1:25" ht="12.75" customHeight="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</row>
    <row r="972" spans="1:25" ht="12.75" customHeight="1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</row>
    <row r="973" spans="1:25" ht="12.75" customHeight="1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</row>
    <row r="974" spans="1:25" ht="12.75" customHeight="1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</row>
    <row r="975" spans="1:25" ht="12.75" customHeight="1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</row>
    <row r="976" spans="1:25" ht="12.75" customHeight="1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</row>
    <row r="977" spans="1:25" ht="12.75" customHeight="1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</row>
    <row r="978" spans="1:25" ht="12.75" customHeight="1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</row>
    <row r="979" spans="1:25" ht="12.75" customHeight="1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</row>
    <row r="980" spans="1:25" ht="12.75" customHeight="1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</row>
    <row r="981" spans="1:25" ht="12.75" customHeight="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</row>
    <row r="982" spans="1:25" ht="12.75" customHeight="1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</row>
    <row r="983" spans="1:25" ht="12.75" customHeight="1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</row>
    <row r="984" spans="1:25" ht="12.75" customHeight="1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</row>
    <row r="985" spans="1:25" ht="12.75" customHeight="1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</row>
    <row r="986" spans="1:25" ht="12.75" customHeight="1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</row>
    <row r="987" spans="1:25" ht="12.75" customHeight="1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</row>
  </sheetData>
  <sortState xmlns:xlrd2="http://schemas.microsoft.com/office/spreadsheetml/2017/richdata2" ref="A9:AB13">
    <sortCondition descending="1" ref="W9:W13"/>
  </sortState>
  <pageMargins left="0.25" right="0.25" top="0.75" bottom="0.75" header="0" footer="0"/>
  <pageSetup paperSize="9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FFFF00"/>
  </sheetPr>
  <dimension ref="A1:AA979"/>
  <sheetViews>
    <sheetView zoomScale="120" zoomScaleNormal="120" workbookViewId="0">
      <selection activeCell="G2" sqref="G2"/>
    </sheetView>
  </sheetViews>
  <sheetFormatPr defaultColWidth="14.44140625" defaultRowHeight="15" customHeight="1"/>
  <cols>
    <col min="1" max="1" width="4.33203125" style="65" customWidth="1"/>
    <col min="2" max="2" width="9" style="65" bestFit="1" customWidth="1"/>
    <col min="3" max="3" width="14.21875" style="65" bestFit="1" customWidth="1"/>
    <col min="4" max="4" width="10.33203125" style="65" bestFit="1" customWidth="1"/>
    <col min="5" max="5" width="10.5546875" style="65" bestFit="1" customWidth="1"/>
    <col min="6" max="6" width="10" style="65" bestFit="1" customWidth="1"/>
    <col min="7" max="7" width="17.6640625" style="65" bestFit="1" customWidth="1"/>
    <col min="8" max="10" width="6.109375" style="65" customWidth="1"/>
    <col min="11" max="11" width="4.5546875" style="65" bestFit="1" customWidth="1"/>
    <col min="12" max="14" width="6.109375" style="65" customWidth="1"/>
    <col min="15" max="15" width="6.5546875" style="65" customWidth="1"/>
    <col min="16" max="16" width="4.44140625" style="65" bestFit="1" customWidth="1"/>
    <col min="17" max="26" width="8.6640625" style="65" customWidth="1"/>
    <col min="27" max="16384" width="14.44140625" style="65"/>
  </cols>
  <sheetData>
    <row r="1" spans="1:27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</row>
    <row r="2" spans="1:27" customFormat="1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7" ht="12" customHeight="1">
      <c r="A3" s="64"/>
      <c r="B3" s="64"/>
      <c r="C3" s="64"/>
      <c r="D3" s="64"/>
      <c r="E3" s="64"/>
      <c r="F3" s="64"/>
      <c r="G3" s="66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 spans="1:27" ht="12" customHeight="1">
      <c r="A4" s="64"/>
      <c r="B4" s="64"/>
      <c r="C4" s="76" t="s">
        <v>27</v>
      </c>
      <c r="D4" s="76"/>
      <c r="E4" s="76" t="s">
        <v>35</v>
      </c>
      <c r="F4" s="76"/>
      <c r="G4" s="76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 spans="1:27" ht="12" customHeight="1" thickBot="1">
      <c r="A5" s="64"/>
      <c r="B5" s="64"/>
      <c r="C5" s="64"/>
      <c r="D5" s="64"/>
      <c r="E5" s="64"/>
      <c r="F5" s="64"/>
      <c r="G5" s="64"/>
      <c r="H5" s="160" t="s">
        <v>28</v>
      </c>
      <c r="I5" s="161"/>
      <c r="J5" s="161"/>
      <c r="K5" s="161"/>
      <c r="L5" s="161"/>
      <c r="M5" s="161"/>
      <c r="N5" s="162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 spans="1:27" ht="12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81" t="s">
        <v>11</v>
      </c>
      <c r="I6" s="81" t="s">
        <v>13</v>
      </c>
      <c r="J6" s="81" t="s">
        <v>14</v>
      </c>
      <c r="K6" s="116" t="s">
        <v>21</v>
      </c>
      <c r="L6" s="81" t="s">
        <v>15</v>
      </c>
      <c r="M6" s="81" t="s">
        <v>29</v>
      </c>
      <c r="N6" s="81" t="s">
        <v>30</v>
      </c>
      <c r="O6" s="94" t="s">
        <v>25</v>
      </c>
      <c r="P6" s="83" t="s">
        <v>12</v>
      </c>
    </row>
    <row r="7" spans="1:27" customFormat="1" ht="16.5" customHeight="1">
      <c r="A7" s="48">
        <v>1</v>
      </c>
      <c r="B7" s="4" t="s">
        <v>82</v>
      </c>
      <c r="C7" s="34" t="s">
        <v>149</v>
      </c>
      <c r="D7" s="27">
        <v>39941</v>
      </c>
      <c r="E7" s="26" t="s">
        <v>39</v>
      </c>
      <c r="F7" s="26" t="s">
        <v>40</v>
      </c>
      <c r="G7" s="26" t="s">
        <v>76</v>
      </c>
      <c r="H7" s="139">
        <v>5.21</v>
      </c>
      <c r="I7" s="140" t="s">
        <v>549</v>
      </c>
      <c r="J7" s="140">
        <v>5.23</v>
      </c>
      <c r="K7" s="143">
        <v>8</v>
      </c>
      <c r="L7" s="140" t="s">
        <v>549</v>
      </c>
      <c r="M7" s="140">
        <v>5.18</v>
      </c>
      <c r="N7" s="140">
        <v>5.48</v>
      </c>
      <c r="O7" s="141">
        <f t="shared" ref="O7:O24" si="0">MAX(H7:J7,L7:N7)</f>
        <v>5.48</v>
      </c>
      <c r="P7" s="142" t="str">
        <f t="shared" ref="P7:P24" si="1">IF(ISBLANK(O7),"",IF(O7="NM","",IF(O7="DNS","",IF(O7&lt;3.6,"",IF(O7&gt;=6.62,"TSM",IF(O7&gt;=6.3,"SM",IF(O7&gt;=6,"KSM",IF(O7&gt;=5.6,"I A",IF(O7&gt;=5.15,"II A",IF(O7&gt;=4.6,"III A",IF(O7&gt;=4.2,"I JA",IF(O7&gt;=3.85,"II JA",IF(O7&gt;=3.6,"III JA")))))))))))))</f>
        <v>II A</v>
      </c>
    </row>
    <row r="8" spans="1:27" customFormat="1" ht="16.5" customHeight="1">
      <c r="A8" s="48">
        <v>2</v>
      </c>
      <c r="B8" s="4" t="s">
        <v>68</v>
      </c>
      <c r="C8" s="34" t="s">
        <v>69</v>
      </c>
      <c r="D8" s="27">
        <v>40143</v>
      </c>
      <c r="E8" s="26" t="s">
        <v>39</v>
      </c>
      <c r="F8" s="26" t="s">
        <v>40</v>
      </c>
      <c r="G8" s="26" t="s">
        <v>70</v>
      </c>
      <c r="H8" s="139" t="s">
        <v>549</v>
      </c>
      <c r="I8" s="140">
        <v>5.03</v>
      </c>
      <c r="J8" s="140">
        <v>4.6900000000000004</v>
      </c>
      <c r="K8" s="143">
        <v>7</v>
      </c>
      <c r="L8" s="140">
        <v>4.6500000000000004</v>
      </c>
      <c r="M8" s="140">
        <v>4.83</v>
      </c>
      <c r="N8" s="140">
        <v>4.8899999999999997</v>
      </c>
      <c r="O8" s="141">
        <f t="shared" si="0"/>
        <v>5.03</v>
      </c>
      <c r="P8" s="142" t="str">
        <f t="shared" si="1"/>
        <v>III A</v>
      </c>
    </row>
    <row r="9" spans="1:27" customFormat="1" ht="16.5" customHeight="1">
      <c r="A9" s="48">
        <v>3</v>
      </c>
      <c r="B9" s="4" t="s">
        <v>214</v>
      </c>
      <c r="C9" s="34" t="s">
        <v>276</v>
      </c>
      <c r="D9" s="27">
        <v>40139</v>
      </c>
      <c r="E9" s="26" t="s">
        <v>268</v>
      </c>
      <c r="F9" s="26" t="s">
        <v>466</v>
      </c>
      <c r="G9" s="114" t="s">
        <v>277</v>
      </c>
      <c r="H9" s="139">
        <v>4.3899999999999997</v>
      </c>
      <c r="I9" s="140">
        <v>4.6399999999999997</v>
      </c>
      <c r="J9" s="140">
        <v>4.95</v>
      </c>
      <c r="K9" s="143">
        <v>6</v>
      </c>
      <c r="L9" s="140">
        <v>4.72</v>
      </c>
      <c r="M9" s="140">
        <v>4.97</v>
      </c>
      <c r="N9" s="140">
        <v>5.0199999999999996</v>
      </c>
      <c r="O9" s="141">
        <f t="shared" si="0"/>
        <v>5.0199999999999996</v>
      </c>
      <c r="P9" s="142" t="str">
        <f t="shared" si="1"/>
        <v>III A</v>
      </c>
    </row>
    <row r="10" spans="1:27" customFormat="1" ht="16.5" customHeight="1">
      <c r="A10" s="48">
        <v>4</v>
      </c>
      <c r="B10" s="4" t="s">
        <v>43</v>
      </c>
      <c r="C10" s="34" t="s">
        <v>343</v>
      </c>
      <c r="D10" s="27">
        <v>40032</v>
      </c>
      <c r="E10" s="26" t="s">
        <v>80</v>
      </c>
      <c r="F10" s="26" t="s">
        <v>200</v>
      </c>
      <c r="G10" s="26" t="s">
        <v>201</v>
      </c>
      <c r="H10" s="139">
        <v>4.75</v>
      </c>
      <c r="I10" s="140">
        <v>4.84</v>
      </c>
      <c r="J10" s="140">
        <v>4.8600000000000003</v>
      </c>
      <c r="K10" s="143">
        <v>5</v>
      </c>
      <c r="L10" s="140">
        <v>5</v>
      </c>
      <c r="M10" s="140">
        <v>4.8600000000000003</v>
      </c>
      <c r="N10" s="140">
        <v>4.93</v>
      </c>
      <c r="O10" s="141">
        <f t="shared" si="0"/>
        <v>5</v>
      </c>
      <c r="P10" s="142" t="str">
        <f t="shared" si="1"/>
        <v>III A</v>
      </c>
    </row>
    <row r="11" spans="1:27" customFormat="1" ht="16.5" customHeight="1">
      <c r="A11" s="48">
        <v>5</v>
      </c>
      <c r="B11" s="4" t="s">
        <v>66</v>
      </c>
      <c r="C11" s="34" t="s">
        <v>293</v>
      </c>
      <c r="D11" s="27">
        <v>40110</v>
      </c>
      <c r="E11" s="26" t="s">
        <v>39</v>
      </c>
      <c r="F11" s="26" t="s">
        <v>40</v>
      </c>
      <c r="G11" s="26" t="s">
        <v>70</v>
      </c>
      <c r="H11" s="139">
        <v>4.55</v>
      </c>
      <c r="I11" s="140">
        <v>4.08</v>
      </c>
      <c r="J11" s="140" t="s">
        <v>549</v>
      </c>
      <c r="K11" s="143">
        <v>3</v>
      </c>
      <c r="L11" s="140">
        <v>4.57</v>
      </c>
      <c r="M11" s="140">
        <v>4.54</v>
      </c>
      <c r="N11" s="140">
        <v>4.8099999999999996</v>
      </c>
      <c r="O11" s="141">
        <f t="shared" si="0"/>
        <v>4.8099999999999996</v>
      </c>
      <c r="P11" s="142" t="str">
        <f t="shared" si="1"/>
        <v>III A</v>
      </c>
    </row>
    <row r="12" spans="1:27" customFormat="1" ht="16.5" customHeight="1">
      <c r="A12" s="48">
        <v>6</v>
      </c>
      <c r="B12" s="4" t="s">
        <v>206</v>
      </c>
      <c r="C12" s="34" t="s">
        <v>207</v>
      </c>
      <c r="D12" s="27">
        <v>40388</v>
      </c>
      <c r="E12" s="26" t="s">
        <v>39</v>
      </c>
      <c r="F12" s="26" t="s">
        <v>40</v>
      </c>
      <c r="G12" s="26" t="s">
        <v>41</v>
      </c>
      <c r="H12" s="139">
        <v>4.5999999999999996</v>
      </c>
      <c r="I12" s="140">
        <v>4.7</v>
      </c>
      <c r="J12" s="140">
        <v>4.79</v>
      </c>
      <c r="K12" s="143">
        <v>4</v>
      </c>
      <c r="L12" s="140">
        <v>4.7699999999999996</v>
      </c>
      <c r="M12" s="140">
        <v>4.6399999999999997</v>
      </c>
      <c r="N12" s="140" t="s">
        <v>549</v>
      </c>
      <c r="O12" s="141">
        <f t="shared" si="0"/>
        <v>4.79</v>
      </c>
      <c r="P12" s="142" t="str">
        <f t="shared" si="1"/>
        <v>III A</v>
      </c>
    </row>
    <row r="13" spans="1:27" customFormat="1" ht="16.5" customHeight="1">
      <c r="A13" s="48">
        <v>7</v>
      </c>
      <c r="B13" s="4" t="s">
        <v>157</v>
      </c>
      <c r="C13" s="34" t="s">
        <v>158</v>
      </c>
      <c r="D13" s="27">
        <v>40050</v>
      </c>
      <c r="E13" s="26" t="s">
        <v>39</v>
      </c>
      <c r="F13" s="26" t="s">
        <v>40</v>
      </c>
      <c r="G13" s="26" t="s">
        <v>70</v>
      </c>
      <c r="H13" s="139" t="s">
        <v>549</v>
      </c>
      <c r="I13" s="140">
        <v>4.46</v>
      </c>
      <c r="J13" s="140">
        <v>4.0999999999999996</v>
      </c>
      <c r="K13" s="143">
        <v>2</v>
      </c>
      <c r="L13" s="140" t="s">
        <v>549</v>
      </c>
      <c r="M13" s="140">
        <v>4.3099999999999996</v>
      </c>
      <c r="N13" s="140" t="s">
        <v>549</v>
      </c>
      <c r="O13" s="141">
        <f t="shared" si="0"/>
        <v>4.46</v>
      </c>
      <c r="P13" s="142" t="str">
        <f t="shared" si="1"/>
        <v>I JA</v>
      </c>
    </row>
    <row r="14" spans="1:27" customFormat="1" ht="16.5" customHeight="1">
      <c r="A14" s="48">
        <v>8</v>
      </c>
      <c r="B14" s="4" t="s">
        <v>65</v>
      </c>
      <c r="C14" s="34" t="s">
        <v>151</v>
      </c>
      <c r="D14" s="27">
        <v>40531</v>
      </c>
      <c r="E14" s="26" t="s">
        <v>80</v>
      </c>
      <c r="F14" s="26" t="s">
        <v>200</v>
      </c>
      <c r="G14" s="26" t="s">
        <v>201</v>
      </c>
      <c r="H14" s="139">
        <v>4.28</v>
      </c>
      <c r="I14" s="140">
        <v>4.3499999999999996</v>
      </c>
      <c r="J14" s="140">
        <v>4.26</v>
      </c>
      <c r="K14" s="143">
        <v>1</v>
      </c>
      <c r="L14" s="140">
        <v>4.4000000000000004</v>
      </c>
      <c r="M14" s="140">
        <v>4.37</v>
      </c>
      <c r="N14" s="140">
        <v>4.3600000000000003</v>
      </c>
      <c r="O14" s="141">
        <f t="shared" si="0"/>
        <v>4.4000000000000004</v>
      </c>
      <c r="P14" s="142" t="str">
        <f t="shared" si="1"/>
        <v>I JA</v>
      </c>
    </row>
    <row r="15" spans="1:27" customFormat="1" ht="16.5" customHeight="1">
      <c r="A15" s="48">
        <v>9</v>
      </c>
      <c r="B15" s="4" t="s">
        <v>58</v>
      </c>
      <c r="C15" s="34" t="s">
        <v>182</v>
      </c>
      <c r="D15" s="27">
        <v>40385</v>
      </c>
      <c r="E15" s="26" t="s">
        <v>39</v>
      </c>
      <c r="F15" s="26" t="s">
        <v>40</v>
      </c>
      <c r="G15" s="26" t="s">
        <v>173</v>
      </c>
      <c r="H15" s="139">
        <v>4.09</v>
      </c>
      <c r="I15" s="140">
        <v>4.0599999999999996</v>
      </c>
      <c r="J15" s="140">
        <v>4.0199999999999996</v>
      </c>
      <c r="K15" s="143"/>
      <c r="L15" s="140"/>
      <c r="M15" s="140"/>
      <c r="N15" s="140"/>
      <c r="O15" s="141">
        <f t="shared" si="0"/>
        <v>4.09</v>
      </c>
      <c r="P15" s="142" t="str">
        <f t="shared" si="1"/>
        <v>II JA</v>
      </c>
    </row>
    <row r="16" spans="1:27" customFormat="1" ht="16.5" customHeight="1">
      <c r="A16" s="48">
        <v>10</v>
      </c>
      <c r="B16" s="4" t="s">
        <v>176</v>
      </c>
      <c r="C16" s="34" t="s">
        <v>177</v>
      </c>
      <c r="D16" s="27">
        <v>40284</v>
      </c>
      <c r="E16" s="26" t="s">
        <v>39</v>
      </c>
      <c r="F16" s="26" t="s">
        <v>40</v>
      </c>
      <c r="G16" s="26" t="s">
        <v>173</v>
      </c>
      <c r="H16" s="139">
        <v>3.42</v>
      </c>
      <c r="I16" s="140">
        <v>3.68</v>
      </c>
      <c r="J16" s="140">
        <v>3.89</v>
      </c>
      <c r="K16" s="143"/>
      <c r="L16" s="140"/>
      <c r="M16" s="140"/>
      <c r="N16" s="140"/>
      <c r="O16" s="141">
        <f t="shared" si="0"/>
        <v>3.89</v>
      </c>
      <c r="P16" s="142" t="str">
        <f t="shared" si="1"/>
        <v>II JA</v>
      </c>
    </row>
    <row r="17" spans="1:16" customFormat="1" ht="16.5" customHeight="1">
      <c r="A17" s="48">
        <v>11</v>
      </c>
      <c r="B17" s="4" t="s">
        <v>66</v>
      </c>
      <c r="C17" s="34" t="s">
        <v>163</v>
      </c>
      <c r="D17" s="27">
        <v>40187</v>
      </c>
      <c r="E17" s="26" t="s">
        <v>39</v>
      </c>
      <c r="F17" s="26" t="s">
        <v>40</v>
      </c>
      <c r="G17" s="26" t="s">
        <v>46</v>
      </c>
      <c r="H17" s="139">
        <v>3.87</v>
      </c>
      <c r="I17" s="140">
        <v>3.54</v>
      </c>
      <c r="J17" s="140" t="s">
        <v>549</v>
      </c>
      <c r="K17" s="143"/>
      <c r="L17" s="140"/>
      <c r="M17" s="140"/>
      <c r="N17" s="140"/>
      <c r="O17" s="141">
        <f t="shared" si="0"/>
        <v>3.87</v>
      </c>
      <c r="P17" s="142" t="str">
        <f t="shared" si="1"/>
        <v>II JA</v>
      </c>
    </row>
    <row r="18" spans="1:16" customFormat="1" ht="16.5" customHeight="1">
      <c r="A18" s="48">
        <v>12</v>
      </c>
      <c r="B18" s="4" t="s">
        <v>360</v>
      </c>
      <c r="C18" s="34" t="s">
        <v>361</v>
      </c>
      <c r="D18" s="27">
        <v>41006</v>
      </c>
      <c r="E18" s="26" t="s">
        <v>39</v>
      </c>
      <c r="F18" s="26" t="s">
        <v>40</v>
      </c>
      <c r="G18" s="26" t="s">
        <v>81</v>
      </c>
      <c r="H18" s="139">
        <v>3.76</v>
      </c>
      <c r="I18" s="140">
        <v>3.83</v>
      </c>
      <c r="J18" s="140">
        <v>3.8</v>
      </c>
      <c r="K18" s="143"/>
      <c r="L18" s="140"/>
      <c r="M18" s="140"/>
      <c r="N18" s="140"/>
      <c r="O18" s="141">
        <f t="shared" si="0"/>
        <v>3.83</v>
      </c>
      <c r="P18" s="142" t="str">
        <f t="shared" si="1"/>
        <v>III JA</v>
      </c>
    </row>
    <row r="19" spans="1:16" customFormat="1" ht="16.5" customHeight="1">
      <c r="A19" s="48">
        <v>13</v>
      </c>
      <c r="B19" s="4" t="s">
        <v>351</v>
      </c>
      <c r="C19" s="34" t="s">
        <v>352</v>
      </c>
      <c r="D19" s="27">
        <v>40500</v>
      </c>
      <c r="E19" s="26" t="s">
        <v>39</v>
      </c>
      <c r="F19" s="26" t="s">
        <v>40</v>
      </c>
      <c r="G19" s="26" t="s">
        <v>264</v>
      </c>
      <c r="H19" s="139">
        <v>3.81</v>
      </c>
      <c r="I19" s="140">
        <v>3.47</v>
      </c>
      <c r="J19" s="140">
        <v>3.7</v>
      </c>
      <c r="K19" s="143"/>
      <c r="L19" s="140"/>
      <c r="M19" s="140"/>
      <c r="N19" s="140"/>
      <c r="O19" s="141">
        <f t="shared" si="0"/>
        <v>3.81</v>
      </c>
      <c r="P19" s="142" t="str">
        <f t="shared" si="1"/>
        <v>III JA</v>
      </c>
    </row>
    <row r="20" spans="1:16" customFormat="1" ht="16.5" customHeight="1">
      <c r="A20" s="48">
        <v>14</v>
      </c>
      <c r="B20" s="4" t="s">
        <v>159</v>
      </c>
      <c r="C20" s="34" t="s">
        <v>382</v>
      </c>
      <c r="D20" s="27">
        <v>41200</v>
      </c>
      <c r="E20" s="26" t="s">
        <v>63</v>
      </c>
      <c r="F20" s="26" t="s">
        <v>374</v>
      </c>
      <c r="G20" s="26" t="s">
        <v>67</v>
      </c>
      <c r="H20" s="139">
        <v>3.81</v>
      </c>
      <c r="I20" s="140">
        <v>3.64</v>
      </c>
      <c r="J20" s="140">
        <v>3.53</v>
      </c>
      <c r="K20" s="143"/>
      <c r="L20" s="140"/>
      <c r="M20" s="140"/>
      <c r="N20" s="140"/>
      <c r="O20" s="141">
        <f t="shared" si="0"/>
        <v>3.81</v>
      </c>
      <c r="P20" s="142" t="str">
        <f t="shared" si="1"/>
        <v>III JA</v>
      </c>
    </row>
    <row r="21" spans="1:16" customFormat="1" ht="16.5" customHeight="1">
      <c r="A21" s="48">
        <v>15</v>
      </c>
      <c r="B21" s="4" t="s">
        <v>180</v>
      </c>
      <c r="C21" s="34" t="s">
        <v>500</v>
      </c>
      <c r="D21" s="27">
        <v>41022</v>
      </c>
      <c r="E21" s="26" t="s">
        <v>39</v>
      </c>
      <c r="F21" s="26" t="s">
        <v>40</v>
      </c>
      <c r="G21" s="26" t="s">
        <v>295</v>
      </c>
      <c r="H21" s="139">
        <v>3.66</v>
      </c>
      <c r="I21" s="140">
        <v>3.8</v>
      </c>
      <c r="J21" s="140">
        <v>2.86</v>
      </c>
      <c r="K21" s="143"/>
      <c r="L21" s="140"/>
      <c r="M21" s="140"/>
      <c r="N21" s="140"/>
      <c r="O21" s="141">
        <f t="shared" si="0"/>
        <v>3.8</v>
      </c>
      <c r="P21" s="142" t="str">
        <f t="shared" si="1"/>
        <v>III JA</v>
      </c>
    </row>
    <row r="22" spans="1:16" customFormat="1" ht="16.5" customHeight="1">
      <c r="A22" s="48">
        <v>16</v>
      </c>
      <c r="B22" s="4" t="s">
        <v>362</v>
      </c>
      <c r="C22" s="34" t="s">
        <v>361</v>
      </c>
      <c r="D22" s="27">
        <v>41006</v>
      </c>
      <c r="E22" s="26" t="s">
        <v>39</v>
      </c>
      <c r="F22" s="26" t="s">
        <v>40</v>
      </c>
      <c r="G22" s="26" t="s">
        <v>81</v>
      </c>
      <c r="H22" s="139">
        <v>3.6</v>
      </c>
      <c r="I22" s="140">
        <v>3.69</v>
      </c>
      <c r="J22" s="140">
        <v>3.68</v>
      </c>
      <c r="K22" s="143"/>
      <c r="L22" s="140"/>
      <c r="M22" s="140"/>
      <c r="N22" s="140"/>
      <c r="O22" s="141">
        <f t="shared" si="0"/>
        <v>3.69</v>
      </c>
      <c r="P22" s="142" t="str">
        <f t="shared" si="1"/>
        <v>III JA</v>
      </c>
    </row>
    <row r="23" spans="1:16" customFormat="1" ht="16.5" customHeight="1">
      <c r="A23" s="48">
        <v>17</v>
      </c>
      <c r="B23" s="4" t="s">
        <v>296</v>
      </c>
      <c r="C23" s="34" t="s">
        <v>324</v>
      </c>
      <c r="D23" s="27">
        <v>39959</v>
      </c>
      <c r="E23" s="26" t="s">
        <v>39</v>
      </c>
      <c r="F23" s="26" t="s">
        <v>40</v>
      </c>
      <c r="G23" s="26" t="s">
        <v>46</v>
      </c>
      <c r="H23" s="139">
        <v>3.27</v>
      </c>
      <c r="I23" s="140">
        <v>3.22</v>
      </c>
      <c r="J23" s="140">
        <v>3.16</v>
      </c>
      <c r="K23" s="143"/>
      <c r="L23" s="140"/>
      <c r="M23" s="140"/>
      <c r="N23" s="140"/>
      <c r="O23" s="141">
        <f t="shared" si="0"/>
        <v>3.27</v>
      </c>
      <c r="P23" s="142" t="str">
        <f t="shared" si="1"/>
        <v/>
      </c>
    </row>
    <row r="24" spans="1:16" customFormat="1" ht="16.5" customHeight="1">
      <c r="A24" s="48">
        <v>18</v>
      </c>
      <c r="B24" s="4" t="s">
        <v>498</v>
      </c>
      <c r="C24" s="34" t="s">
        <v>499</v>
      </c>
      <c r="D24" s="27">
        <v>40525</v>
      </c>
      <c r="E24" s="26" t="s">
        <v>39</v>
      </c>
      <c r="F24" s="26" t="s">
        <v>40</v>
      </c>
      <c r="G24" s="26" t="s">
        <v>70</v>
      </c>
      <c r="H24" s="139">
        <v>3.22</v>
      </c>
      <c r="I24" s="140">
        <v>3.26</v>
      </c>
      <c r="J24" s="140">
        <v>3.22</v>
      </c>
      <c r="K24" s="143"/>
      <c r="L24" s="140"/>
      <c r="M24" s="140"/>
      <c r="N24" s="140"/>
      <c r="O24" s="141">
        <f t="shared" si="0"/>
        <v>3.26</v>
      </c>
      <c r="P24" s="142" t="str">
        <f t="shared" si="1"/>
        <v/>
      </c>
    </row>
    <row r="25" spans="1:16" ht="12" customHeight="1"/>
    <row r="26" spans="1:16" ht="12" customHeight="1"/>
    <row r="27" spans="1:16" ht="12" customHeight="1"/>
    <row r="28" spans="1:16" ht="12" customHeight="1"/>
    <row r="29" spans="1:16" ht="12" customHeight="1"/>
    <row r="30" spans="1:16" ht="12" customHeight="1"/>
    <row r="31" spans="1:16" ht="12" customHeight="1"/>
    <row r="32" spans="1:1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</sheetData>
  <sortState xmlns:xlrd2="http://schemas.microsoft.com/office/spreadsheetml/2017/richdata2" ref="A7:AA31">
    <sortCondition descending="1" ref="O7:O31"/>
  </sortState>
  <mergeCells count="1">
    <mergeCell ref="H5:N5"/>
  </mergeCells>
  <pageMargins left="0.70866141732283472" right="0.74803149606299213" top="0.39370078740157483" bottom="0.23622047244094491" header="0" footer="0"/>
  <pageSetup paperSize="9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FFFF00"/>
  </sheetPr>
  <dimension ref="A1:AA981"/>
  <sheetViews>
    <sheetView zoomScale="120" zoomScaleNormal="120" workbookViewId="0">
      <selection activeCell="G2" sqref="G2"/>
    </sheetView>
  </sheetViews>
  <sheetFormatPr defaultColWidth="14.44140625" defaultRowHeight="15" customHeight="1"/>
  <cols>
    <col min="1" max="1" width="4.44140625" style="65" customWidth="1"/>
    <col min="2" max="2" width="7.77734375" style="65" bestFit="1" customWidth="1"/>
    <col min="3" max="3" width="11.88671875" style="65" bestFit="1" customWidth="1"/>
    <col min="4" max="4" width="10.33203125" style="65" bestFit="1" customWidth="1"/>
    <col min="5" max="5" width="10.5546875" style="65" bestFit="1" customWidth="1"/>
    <col min="6" max="6" width="6.88671875" style="65" bestFit="1" customWidth="1"/>
    <col min="7" max="7" width="14.77734375" style="65" bestFit="1" customWidth="1"/>
    <col min="8" max="10" width="6.109375" style="65" customWidth="1"/>
    <col min="11" max="11" width="4.5546875" style="65" bestFit="1" customWidth="1"/>
    <col min="12" max="14" width="6.109375" style="65" customWidth="1"/>
    <col min="15" max="15" width="6.5546875" style="65" customWidth="1"/>
    <col min="16" max="16" width="4.44140625" style="65" bestFit="1" customWidth="1"/>
    <col min="17" max="26" width="8.6640625" style="65" customWidth="1"/>
    <col min="27" max="16384" width="14.44140625" style="65"/>
  </cols>
  <sheetData>
    <row r="1" spans="1:27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</row>
    <row r="2" spans="1:27" customFormat="1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7" ht="16.5" customHeight="1">
      <c r="A3" s="67"/>
      <c r="B3" s="68"/>
      <c r="C3" s="69"/>
      <c r="D3" s="70"/>
      <c r="E3" s="71"/>
      <c r="F3" s="71"/>
      <c r="G3" s="71"/>
      <c r="H3" s="72"/>
      <c r="I3" s="72"/>
      <c r="J3" s="72"/>
      <c r="K3" s="72"/>
      <c r="L3" s="72"/>
      <c r="M3" s="72"/>
      <c r="N3" s="72"/>
      <c r="O3" s="74"/>
      <c r="P3" s="75"/>
    </row>
    <row r="4" spans="1:27" ht="12" customHeight="1">
      <c r="A4" s="64"/>
      <c r="B4" s="64"/>
      <c r="C4" s="76" t="s">
        <v>27</v>
      </c>
      <c r="D4" s="76"/>
      <c r="E4" s="76"/>
      <c r="F4" s="76" t="s">
        <v>34</v>
      </c>
      <c r="G4" s="76"/>
      <c r="H4" s="64"/>
      <c r="I4" s="64"/>
      <c r="J4" s="64"/>
      <c r="K4" s="64"/>
      <c r="L4" s="64"/>
      <c r="M4" s="64"/>
      <c r="N4" s="64"/>
      <c r="O4" s="64"/>
    </row>
    <row r="5" spans="1:27" ht="12" customHeight="1" thickBot="1">
      <c r="A5" s="64"/>
      <c r="B5" s="64"/>
      <c r="C5" s="64"/>
      <c r="D5" s="64"/>
      <c r="E5" s="64"/>
      <c r="F5" s="64"/>
      <c r="G5" s="64"/>
      <c r="H5" s="160" t="s">
        <v>28</v>
      </c>
      <c r="I5" s="161"/>
      <c r="J5" s="161"/>
      <c r="K5" s="161"/>
      <c r="L5" s="161"/>
      <c r="M5" s="161"/>
      <c r="N5" s="162"/>
      <c r="O5" s="64"/>
      <c r="T5" s="96"/>
    </row>
    <row r="6" spans="1:27" ht="12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81" t="s">
        <v>11</v>
      </c>
      <c r="I6" s="81" t="s">
        <v>13</v>
      </c>
      <c r="J6" s="81" t="s">
        <v>14</v>
      </c>
      <c r="K6" s="116" t="s">
        <v>21</v>
      </c>
      <c r="L6" s="81" t="s">
        <v>15</v>
      </c>
      <c r="M6" s="81" t="s">
        <v>29</v>
      </c>
      <c r="N6" s="81" t="s">
        <v>30</v>
      </c>
      <c r="O6" s="82" t="s">
        <v>25</v>
      </c>
      <c r="P6" s="83" t="s">
        <v>12</v>
      </c>
      <c r="T6" s="96"/>
    </row>
    <row r="7" spans="1:27" ht="16.5" customHeight="1">
      <c r="A7" s="84">
        <v>1</v>
      </c>
      <c r="B7" s="4" t="s">
        <v>271</v>
      </c>
      <c r="C7" s="34" t="s">
        <v>272</v>
      </c>
      <c r="D7" s="27">
        <v>39846</v>
      </c>
      <c r="E7" s="26" t="s">
        <v>268</v>
      </c>
      <c r="F7" s="26" t="s">
        <v>445</v>
      </c>
      <c r="G7" s="26" t="s">
        <v>270</v>
      </c>
      <c r="H7" s="95">
        <v>6.64</v>
      </c>
      <c r="I7" s="95">
        <v>6.42</v>
      </c>
      <c r="J7" s="95">
        <v>6.33</v>
      </c>
      <c r="K7" s="144">
        <v>8</v>
      </c>
      <c r="L7" s="95">
        <v>6.56</v>
      </c>
      <c r="M7" s="95" t="s">
        <v>549</v>
      </c>
      <c r="N7" s="95" t="s">
        <v>103</v>
      </c>
      <c r="O7" s="119">
        <f t="shared" ref="O7:O16" si="0">MAX(H7:J7,L7:N7)</f>
        <v>6.64</v>
      </c>
      <c r="P7" s="87" t="str">
        <f t="shared" ref="P7:P16" si="1">IF(ISBLANK(O7),"",IF(O7="NM","",IF(O7="DNS","",IF(O7&lt;4,"",IF(O7&gt;=8.05,"TSM",IF(O7&gt;=7.65,"SM",IF(O7&gt;=7.2,"KSM",IF(O7&gt;=6.7,"I A",IF(O7&gt;=6.2,"II A",IF(O7&gt;=5.6,"III A",IF(O7&gt;=5,"I JA",IF(O7&gt;=4.45,"II JA",IF(O7&gt;=4,"III JA")))))))))))))</f>
        <v>II A</v>
      </c>
    </row>
    <row r="8" spans="1:27" ht="16.5" customHeight="1">
      <c r="A8" s="84">
        <v>2</v>
      </c>
      <c r="B8" s="4" t="s">
        <v>146</v>
      </c>
      <c r="C8" s="34" t="s">
        <v>467</v>
      </c>
      <c r="D8" s="27">
        <v>40459</v>
      </c>
      <c r="E8" s="26" t="s">
        <v>268</v>
      </c>
      <c r="F8" s="26" t="s">
        <v>466</v>
      </c>
      <c r="G8" s="26" t="s">
        <v>270</v>
      </c>
      <c r="H8" s="95">
        <v>6.06</v>
      </c>
      <c r="I8" s="95">
        <v>6.01</v>
      </c>
      <c r="J8" s="95">
        <v>6.32</v>
      </c>
      <c r="K8" s="144">
        <v>7</v>
      </c>
      <c r="L8" s="95">
        <v>6.09</v>
      </c>
      <c r="M8" s="95">
        <v>5.21</v>
      </c>
      <c r="N8" s="95">
        <v>5.72</v>
      </c>
      <c r="O8" s="119">
        <f t="shared" si="0"/>
        <v>6.32</v>
      </c>
      <c r="P8" s="87" t="str">
        <f t="shared" si="1"/>
        <v>II A</v>
      </c>
    </row>
    <row r="9" spans="1:27" ht="16.5" customHeight="1">
      <c r="A9" s="84">
        <v>3</v>
      </c>
      <c r="B9" s="4" t="s">
        <v>258</v>
      </c>
      <c r="C9" s="34" t="s">
        <v>259</v>
      </c>
      <c r="D9" s="27">
        <v>39828</v>
      </c>
      <c r="E9" s="26" t="s">
        <v>39</v>
      </c>
      <c r="F9" s="26" t="s">
        <v>40</v>
      </c>
      <c r="G9" s="26" t="s">
        <v>70</v>
      </c>
      <c r="H9" s="95">
        <v>6.16</v>
      </c>
      <c r="I9" s="95">
        <v>6.02</v>
      </c>
      <c r="J9" s="95">
        <v>6.21</v>
      </c>
      <c r="K9" s="144">
        <v>6</v>
      </c>
      <c r="L9" s="95">
        <v>5.77</v>
      </c>
      <c r="M9" s="95">
        <v>5.71</v>
      </c>
      <c r="N9" s="95">
        <v>5.81</v>
      </c>
      <c r="O9" s="119">
        <f t="shared" si="0"/>
        <v>6.21</v>
      </c>
      <c r="P9" s="87" t="str">
        <f t="shared" si="1"/>
        <v>II A</v>
      </c>
    </row>
    <row r="10" spans="1:27" ht="16.5" customHeight="1">
      <c r="A10" s="84">
        <v>4</v>
      </c>
      <c r="B10" s="4" t="s">
        <v>153</v>
      </c>
      <c r="C10" s="34" t="s">
        <v>154</v>
      </c>
      <c r="D10" s="27">
        <v>40281</v>
      </c>
      <c r="E10" s="26" t="s">
        <v>39</v>
      </c>
      <c r="F10" s="26" t="s">
        <v>40</v>
      </c>
      <c r="G10" s="26" t="s">
        <v>222</v>
      </c>
      <c r="H10" s="95">
        <v>5.59</v>
      </c>
      <c r="I10" s="95">
        <v>5.71</v>
      </c>
      <c r="J10" s="95" t="s">
        <v>549</v>
      </c>
      <c r="K10" s="144">
        <v>5</v>
      </c>
      <c r="L10" s="95">
        <v>5.72</v>
      </c>
      <c r="M10" s="95">
        <v>5.97</v>
      </c>
      <c r="N10" s="95">
        <v>5.93</v>
      </c>
      <c r="O10" s="119">
        <f t="shared" si="0"/>
        <v>5.97</v>
      </c>
      <c r="P10" s="87" t="str">
        <f t="shared" si="1"/>
        <v>III A</v>
      </c>
    </row>
    <row r="11" spans="1:27" ht="16.5" customHeight="1">
      <c r="A11" s="84">
        <v>5</v>
      </c>
      <c r="B11" s="4" t="s">
        <v>134</v>
      </c>
      <c r="C11" s="34" t="s">
        <v>519</v>
      </c>
      <c r="D11" s="27">
        <v>40377</v>
      </c>
      <c r="E11" s="26" t="s">
        <v>39</v>
      </c>
      <c r="F11" s="26" t="s">
        <v>40</v>
      </c>
      <c r="G11" s="26" t="s">
        <v>260</v>
      </c>
      <c r="H11" s="95" t="s">
        <v>549</v>
      </c>
      <c r="I11" s="95">
        <v>5.6</v>
      </c>
      <c r="J11" s="95" t="s">
        <v>549</v>
      </c>
      <c r="K11" s="144">
        <v>4</v>
      </c>
      <c r="L11" s="95">
        <v>5.94</v>
      </c>
      <c r="M11" s="95">
        <v>5.01</v>
      </c>
      <c r="N11" s="95">
        <v>4.22</v>
      </c>
      <c r="O11" s="119">
        <f t="shared" si="0"/>
        <v>5.94</v>
      </c>
      <c r="P11" s="87" t="str">
        <f t="shared" si="1"/>
        <v>III A</v>
      </c>
    </row>
    <row r="12" spans="1:27" ht="16.5" customHeight="1">
      <c r="A12" s="84">
        <v>6</v>
      </c>
      <c r="B12" s="4" t="s">
        <v>254</v>
      </c>
      <c r="C12" s="34" t="s">
        <v>255</v>
      </c>
      <c r="D12" s="27">
        <v>40292</v>
      </c>
      <c r="E12" s="26" t="s">
        <v>39</v>
      </c>
      <c r="F12" s="26" t="s">
        <v>40</v>
      </c>
      <c r="G12" s="26" t="s">
        <v>60</v>
      </c>
      <c r="H12" s="95">
        <v>5.41</v>
      </c>
      <c r="I12" s="95">
        <v>5.36</v>
      </c>
      <c r="J12" s="95">
        <v>5.44</v>
      </c>
      <c r="K12" s="144">
        <v>3</v>
      </c>
      <c r="L12" s="95">
        <v>4.1900000000000004</v>
      </c>
      <c r="M12" s="95">
        <v>5.66</v>
      </c>
      <c r="N12" s="95" t="s">
        <v>549</v>
      </c>
      <c r="O12" s="119">
        <f t="shared" si="0"/>
        <v>5.66</v>
      </c>
      <c r="P12" s="87" t="str">
        <f t="shared" si="1"/>
        <v>III A</v>
      </c>
    </row>
    <row r="13" spans="1:27" ht="16.5" customHeight="1">
      <c r="A13" s="84">
        <v>7</v>
      </c>
      <c r="B13" s="4" t="s">
        <v>303</v>
      </c>
      <c r="C13" s="34" t="s">
        <v>304</v>
      </c>
      <c r="D13" s="27">
        <v>40155</v>
      </c>
      <c r="E13" s="26" t="s">
        <v>39</v>
      </c>
      <c r="F13" s="26" t="s">
        <v>40</v>
      </c>
      <c r="G13" s="114" t="s">
        <v>348</v>
      </c>
      <c r="H13" s="95">
        <v>5</v>
      </c>
      <c r="I13" s="95">
        <v>5.14</v>
      </c>
      <c r="J13" s="95">
        <v>5.1100000000000003</v>
      </c>
      <c r="K13" s="144">
        <v>2</v>
      </c>
      <c r="L13" s="95">
        <v>5.26</v>
      </c>
      <c r="M13" s="95" t="s">
        <v>549</v>
      </c>
      <c r="N13" s="95">
        <v>4.97</v>
      </c>
      <c r="O13" s="119">
        <f t="shared" si="0"/>
        <v>5.26</v>
      </c>
      <c r="P13" s="87" t="str">
        <f t="shared" si="1"/>
        <v>I JA</v>
      </c>
    </row>
    <row r="14" spans="1:27" ht="16.5" customHeight="1">
      <c r="A14" s="84">
        <v>8</v>
      </c>
      <c r="B14" s="4" t="s">
        <v>129</v>
      </c>
      <c r="C14" s="34" t="s">
        <v>100</v>
      </c>
      <c r="D14" s="27">
        <v>40119</v>
      </c>
      <c r="E14" s="26" t="s">
        <v>39</v>
      </c>
      <c r="F14" s="26" t="s">
        <v>40</v>
      </c>
      <c r="G14" s="26" t="s">
        <v>46</v>
      </c>
      <c r="H14" s="95">
        <v>5.09</v>
      </c>
      <c r="I14" s="95">
        <v>5.07</v>
      </c>
      <c r="J14" s="95" t="s">
        <v>549</v>
      </c>
      <c r="K14" s="144">
        <v>1</v>
      </c>
      <c r="L14" s="95" t="s">
        <v>549</v>
      </c>
      <c r="M14" s="95" t="s">
        <v>549</v>
      </c>
      <c r="N14" s="95" t="s">
        <v>549</v>
      </c>
      <c r="O14" s="119">
        <f t="shared" si="0"/>
        <v>5.09</v>
      </c>
      <c r="P14" s="87" t="str">
        <f t="shared" si="1"/>
        <v>I JA</v>
      </c>
    </row>
    <row r="15" spans="1:27" ht="16.5" customHeight="1">
      <c r="A15" s="84">
        <v>9</v>
      </c>
      <c r="B15" s="4" t="s">
        <v>517</v>
      </c>
      <c r="C15" s="34" t="s">
        <v>518</v>
      </c>
      <c r="D15" s="27">
        <v>40331</v>
      </c>
      <c r="E15" s="26" t="s">
        <v>39</v>
      </c>
      <c r="F15" s="26" t="s">
        <v>40</v>
      </c>
      <c r="G15" s="26" t="s">
        <v>260</v>
      </c>
      <c r="H15" s="95">
        <v>5.01</v>
      </c>
      <c r="I15" s="95">
        <v>4.9000000000000004</v>
      </c>
      <c r="J15" s="95" t="s">
        <v>103</v>
      </c>
      <c r="K15" s="144"/>
      <c r="L15" s="95"/>
      <c r="M15" s="95"/>
      <c r="N15" s="95"/>
      <c r="O15" s="119">
        <f t="shared" si="0"/>
        <v>5.01</v>
      </c>
      <c r="P15" s="87" t="str">
        <f t="shared" si="1"/>
        <v>I JA</v>
      </c>
    </row>
    <row r="16" spans="1:27" ht="16.5" customHeight="1">
      <c r="A16" s="84">
        <v>10</v>
      </c>
      <c r="B16" s="4" t="s">
        <v>305</v>
      </c>
      <c r="C16" s="34" t="s">
        <v>520</v>
      </c>
      <c r="D16" s="27">
        <v>40010</v>
      </c>
      <c r="E16" s="26" t="s">
        <v>39</v>
      </c>
      <c r="F16" s="26" t="s">
        <v>40</v>
      </c>
      <c r="G16" s="26" t="s">
        <v>260</v>
      </c>
      <c r="H16" s="95">
        <v>5.01</v>
      </c>
      <c r="I16" s="95">
        <v>4.87</v>
      </c>
      <c r="J16" s="95" t="s">
        <v>103</v>
      </c>
      <c r="K16" s="144"/>
      <c r="L16" s="95"/>
      <c r="M16" s="95"/>
      <c r="N16" s="95"/>
      <c r="O16" s="119">
        <f t="shared" si="0"/>
        <v>5.01</v>
      </c>
      <c r="P16" s="87" t="str">
        <f t="shared" si="1"/>
        <v>I JA</v>
      </c>
    </row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</sheetData>
  <autoFilter ref="O7:O16" xr:uid="{00000000-0009-0000-0000-00001D000000}"/>
  <sortState xmlns:xlrd2="http://schemas.microsoft.com/office/spreadsheetml/2017/richdata2" ref="A7:AA21">
    <sortCondition descending="1" ref="O7:O21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FF00"/>
  </sheetPr>
  <dimension ref="A1:AA984"/>
  <sheetViews>
    <sheetView zoomScale="160" zoomScaleNormal="160" workbookViewId="0">
      <selection activeCell="J15" sqref="J15"/>
    </sheetView>
  </sheetViews>
  <sheetFormatPr defaultColWidth="14.44140625" defaultRowHeight="15" customHeight="1"/>
  <cols>
    <col min="1" max="1" width="4.44140625" style="65" customWidth="1"/>
    <col min="2" max="2" width="8.109375" style="65" bestFit="1" customWidth="1"/>
    <col min="3" max="3" width="12.77734375" style="65" bestFit="1" customWidth="1"/>
    <col min="4" max="4" width="10.33203125" style="65" bestFit="1" customWidth="1"/>
    <col min="5" max="5" width="10.44140625" style="65" bestFit="1" customWidth="1"/>
    <col min="6" max="6" width="10.109375" style="65" bestFit="1" customWidth="1"/>
    <col min="7" max="7" width="14.5546875" style="65" bestFit="1" customWidth="1"/>
    <col min="8" max="10" width="6.109375" style="65" customWidth="1"/>
    <col min="11" max="11" width="4" style="65" hidden="1" customWidth="1"/>
    <col min="12" max="14" width="6.109375" style="65" customWidth="1"/>
    <col min="15" max="15" width="6.5546875" style="65" customWidth="1"/>
    <col min="16" max="16" width="4.88671875" style="65" bestFit="1" customWidth="1"/>
    <col min="17" max="26" width="8.6640625" style="65" customWidth="1"/>
    <col min="27" max="16384" width="14.44140625" style="65"/>
  </cols>
  <sheetData>
    <row r="1" spans="1:27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</row>
    <row r="2" spans="1:27" customFormat="1" ht="12.75" customHeight="1">
      <c r="A2" s="124" t="s">
        <v>318</v>
      </c>
      <c r="B2" s="7"/>
      <c r="C2" s="7"/>
      <c r="D2" s="7"/>
      <c r="E2" s="7"/>
      <c r="G2" s="66">
        <v>46044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7" ht="16.5" customHeight="1">
      <c r="A3" s="67"/>
      <c r="B3" s="68"/>
      <c r="C3" s="69"/>
      <c r="D3" s="70"/>
      <c r="E3" s="71"/>
      <c r="F3" s="71"/>
      <c r="G3" s="71"/>
      <c r="H3" s="72"/>
      <c r="I3" s="72"/>
      <c r="J3" s="72"/>
      <c r="K3" s="73"/>
      <c r="L3" s="72"/>
      <c r="M3" s="72"/>
      <c r="N3" s="72"/>
      <c r="O3" s="74"/>
      <c r="P3" s="75"/>
    </row>
    <row r="4" spans="1:27" ht="12" customHeight="1">
      <c r="A4" s="64"/>
      <c r="B4" s="64"/>
      <c r="C4" s="76" t="s">
        <v>31</v>
      </c>
      <c r="D4" s="76"/>
      <c r="E4" s="76"/>
      <c r="F4" s="76" t="s">
        <v>35</v>
      </c>
      <c r="G4" s="76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 spans="1:27" ht="12" customHeight="1" thickBot="1">
      <c r="A5" s="64"/>
      <c r="B5" s="64"/>
      <c r="C5" s="64"/>
      <c r="D5" s="64"/>
      <c r="E5" s="64"/>
      <c r="F5" s="64"/>
      <c r="G5" s="64"/>
      <c r="H5" s="163" t="s">
        <v>28</v>
      </c>
      <c r="I5" s="164"/>
      <c r="J5" s="164"/>
      <c r="K5" s="164"/>
      <c r="L5" s="164"/>
      <c r="M5" s="164"/>
      <c r="N5" s="165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 spans="1:27" ht="12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81" t="s">
        <v>11</v>
      </c>
      <c r="I6" s="81" t="s">
        <v>13</v>
      </c>
      <c r="J6" s="81" t="s">
        <v>14</v>
      </c>
      <c r="K6" s="82" t="s">
        <v>21</v>
      </c>
      <c r="L6" s="81" t="s">
        <v>15</v>
      </c>
      <c r="M6" s="81" t="s">
        <v>29</v>
      </c>
      <c r="N6" s="81" t="s">
        <v>30</v>
      </c>
      <c r="O6" s="82" t="s">
        <v>25</v>
      </c>
      <c r="P6" s="83" t="s">
        <v>12</v>
      </c>
    </row>
    <row r="7" spans="1:27" ht="16.5" customHeight="1">
      <c r="A7" s="84">
        <v>1</v>
      </c>
      <c r="B7" s="4" t="s">
        <v>155</v>
      </c>
      <c r="C7" s="34" t="s">
        <v>156</v>
      </c>
      <c r="D7" s="27">
        <v>39916</v>
      </c>
      <c r="E7" s="26" t="s">
        <v>39</v>
      </c>
      <c r="F7" s="26" t="s">
        <v>40</v>
      </c>
      <c r="G7" s="26" t="s">
        <v>70</v>
      </c>
      <c r="H7" s="85" t="s">
        <v>549</v>
      </c>
      <c r="I7" s="85">
        <v>12.15</v>
      </c>
      <c r="J7" s="85" t="s">
        <v>549</v>
      </c>
      <c r="K7" s="86"/>
      <c r="L7" s="85">
        <v>12.1</v>
      </c>
      <c r="M7" s="85" t="s">
        <v>549</v>
      </c>
      <c r="N7" s="85">
        <v>12.05</v>
      </c>
      <c r="O7" s="117">
        <f t="shared" ref="O7:O13" si="0">MAX(H7:J7,L7:N7)</f>
        <v>12.15</v>
      </c>
      <c r="P7" s="87" t="str">
        <f t="shared" ref="P7:P13" si="1">IF(ISBLANK(O7),"",IF(O7="NM","",IF(O7="DNS","",IF(O7&lt;8.5,"",IF(O7&gt;=14,"TSM",IF(O7&gt;=13.45,"SM",IF(O7&gt;=12.8,"KSM",IF(O7&gt;=12,"I A",IF(O7&gt;=11.2,"II A",IF(O7&gt;=10.4,"III A",IF(O7&gt;=9.65,"I JA",IF(O7&gt;=9,"II JA",IF(O7&gt;=8.5,"III JA")))))))))))))</f>
        <v>I A</v>
      </c>
    </row>
    <row r="8" spans="1:27" ht="16.5" customHeight="1">
      <c r="A8" s="84">
        <v>2</v>
      </c>
      <c r="B8" s="4" t="s">
        <v>68</v>
      </c>
      <c r="C8" s="34" t="s">
        <v>69</v>
      </c>
      <c r="D8" s="27">
        <v>40143</v>
      </c>
      <c r="E8" s="26" t="s">
        <v>39</v>
      </c>
      <c r="F8" s="26" t="s">
        <v>40</v>
      </c>
      <c r="G8" s="26" t="s">
        <v>70</v>
      </c>
      <c r="H8" s="85">
        <v>10.25</v>
      </c>
      <c r="I8" s="85">
        <v>10.73</v>
      </c>
      <c r="J8" s="85">
        <v>10.7</v>
      </c>
      <c r="K8" s="86"/>
      <c r="L8" s="85">
        <v>10.02</v>
      </c>
      <c r="M8" s="85">
        <v>10.33</v>
      </c>
      <c r="N8" s="85">
        <v>10.52</v>
      </c>
      <c r="O8" s="117">
        <f t="shared" si="0"/>
        <v>10.73</v>
      </c>
      <c r="P8" s="87" t="str">
        <f t="shared" si="1"/>
        <v>III A</v>
      </c>
    </row>
    <row r="9" spans="1:27" ht="16.5" customHeight="1">
      <c r="A9" s="84">
        <v>3</v>
      </c>
      <c r="B9" s="4" t="s">
        <v>43</v>
      </c>
      <c r="C9" s="34" t="s">
        <v>343</v>
      </c>
      <c r="D9" s="27">
        <v>40032</v>
      </c>
      <c r="E9" s="26" t="s">
        <v>80</v>
      </c>
      <c r="F9" s="26" t="s">
        <v>200</v>
      </c>
      <c r="G9" s="26" t="s">
        <v>201</v>
      </c>
      <c r="H9" s="85" t="s">
        <v>549</v>
      </c>
      <c r="I9" s="85">
        <v>10.64</v>
      </c>
      <c r="J9" s="85">
        <v>10.64</v>
      </c>
      <c r="K9" s="86"/>
      <c r="L9" s="85">
        <v>10.5</v>
      </c>
      <c r="M9" s="85">
        <v>10.57</v>
      </c>
      <c r="N9" s="85" t="s">
        <v>549</v>
      </c>
      <c r="O9" s="117">
        <f t="shared" si="0"/>
        <v>10.64</v>
      </c>
      <c r="P9" s="87" t="str">
        <f t="shared" si="1"/>
        <v>III A</v>
      </c>
    </row>
    <row r="10" spans="1:27" ht="16.5" customHeight="1">
      <c r="A10" s="84">
        <v>4</v>
      </c>
      <c r="B10" s="4" t="s">
        <v>157</v>
      </c>
      <c r="C10" s="34" t="s">
        <v>158</v>
      </c>
      <c r="D10" s="27">
        <v>40050</v>
      </c>
      <c r="E10" s="26" t="s">
        <v>39</v>
      </c>
      <c r="F10" s="26" t="s">
        <v>40</v>
      </c>
      <c r="G10" s="26" t="s">
        <v>70</v>
      </c>
      <c r="H10" s="85" t="s">
        <v>549</v>
      </c>
      <c r="I10" s="85">
        <v>9.9700000000000006</v>
      </c>
      <c r="J10" s="85">
        <v>10.28</v>
      </c>
      <c r="K10" s="86"/>
      <c r="L10" s="85">
        <v>10.32</v>
      </c>
      <c r="M10" s="85">
        <v>10.25</v>
      </c>
      <c r="N10" s="85">
        <v>10.51</v>
      </c>
      <c r="O10" s="117">
        <f t="shared" si="0"/>
        <v>10.51</v>
      </c>
      <c r="P10" s="87" t="str">
        <f t="shared" si="1"/>
        <v>III A</v>
      </c>
    </row>
    <row r="11" spans="1:27" ht="16.5" customHeight="1">
      <c r="A11" s="84">
        <v>5</v>
      </c>
      <c r="B11" s="4" t="s">
        <v>397</v>
      </c>
      <c r="C11" s="34" t="s">
        <v>398</v>
      </c>
      <c r="D11" s="27">
        <v>40441</v>
      </c>
      <c r="E11" s="26" t="s">
        <v>63</v>
      </c>
      <c r="F11" s="26" t="s">
        <v>374</v>
      </c>
      <c r="G11" s="26" t="s">
        <v>396</v>
      </c>
      <c r="H11" s="85">
        <v>10.08</v>
      </c>
      <c r="I11" s="85">
        <v>9.8800000000000008</v>
      </c>
      <c r="J11" s="85">
        <v>10.06</v>
      </c>
      <c r="K11" s="86"/>
      <c r="L11" s="85">
        <v>9.68</v>
      </c>
      <c r="M11" s="85">
        <v>10.130000000000001</v>
      </c>
      <c r="N11" s="85">
        <v>10.24</v>
      </c>
      <c r="O11" s="117">
        <f t="shared" si="0"/>
        <v>10.24</v>
      </c>
      <c r="P11" s="87" t="str">
        <f t="shared" si="1"/>
        <v>I JA</v>
      </c>
    </row>
    <row r="12" spans="1:27" ht="16.5" customHeight="1">
      <c r="A12" s="84">
        <v>6</v>
      </c>
      <c r="B12" s="4" t="s">
        <v>65</v>
      </c>
      <c r="C12" s="34" t="s">
        <v>151</v>
      </c>
      <c r="D12" s="27">
        <v>40531</v>
      </c>
      <c r="E12" s="26" t="s">
        <v>80</v>
      </c>
      <c r="F12" s="26" t="s">
        <v>200</v>
      </c>
      <c r="G12" s="26" t="s">
        <v>201</v>
      </c>
      <c r="H12" s="85">
        <v>10.039999999999999</v>
      </c>
      <c r="I12" s="85">
        <v>9.9499999999999993</v>
      </c>
      <c r="J12" s="85">
        <v>9.65</v>
      </c>
      <c r="K12" s="86"/>
      <c r="L12" s="85" t="s">
        <v>549</v>
      </c>
      <c r="M12" s="85" t="s">
        <v>103</v>
      </c>
      <c r="N12" s="85" t="s">
        <v>103</v>
      </c>
      <c r="O12" s="117">
        <f t="shared" si="0"/>
        <v>10.039999999999999</v>
      </c>
      <c r="P12" s="87" t="str">
        <f t="shared" si="1"/>
        <v>I JA</v>
      </c>
    </row>
    <row r="13" spans="1:27" ht="16.5" customHeight="1">
      <c r="A13" s="84">
        <v>7</v>
      </c>
      <c r="B13" s="4" t="s">
        <v>66</v>
      </c>
      <c r="C13" s="34" t="s">
        <v>293</v>
      </c>
      <c r="D13" s="27">
        <v>40110</v>
      </c>
      <c r="E13" s="26" t="s">
        <v>39</v>
      </c>
      <c r="F13" s="26" t="s">
        <v>40</v>
      </c>
      <c r="G13" s="26" t="s">
        <v>70</v>
      </c>
      <c r="H13" s="85">
        <v>9.93</v>
      </c>
      <c r="I13" s="85" t="s">
        <v>549</v>
      </c>
      <c r="J13" s="85" t="s">
        <v>549</v>
      </c>
      <c r="K13" s="86"/>
      <c r="L13" s="85">
        <v>9.19</v>
      </c>
      <c r="M13" s="85" t="s">
        <v>549</v>
      </c>
      <c r="N13" s="85" t="s">
        <v>549</v>
      </c>
      <c r="O13" s="117">
        <f t="shared" si="0"/>
        <v>9.93</v>
      </c>
      <c r="P13" s="87" t="str">
        <f t="shared" si="1"/>
        <v>I JA</v>
      </c>
    </row>
    <row r="14" spans="1:27" ht="16.5" customHeight="1">
      <c r="A14" s="67"/>
      <c r="B14" s="68"/>
      <c r="C14" s="69"/>
      <c r="D14" s="91"/>
      <c r="E14" s="71"/>
      <c r="F14" s="71"/>
      <c r="G14" s="71"/>
      <c r="H14" s="72"/>
      <c r="I14" s="72"/>
      <c r="J14" s="72"/>
      <c r="K14" s="73"/>
      <c r="L14" s="72"/>
      <c r="M14" s="72"/>
      <c r="N14" s="72"/>
      <c r="O14" s="74"/>
      <c r="P14" s="92"/>
    </row>
    <row r="15" spans="1:27" ht="12" customHeight="1">
      <c r="A15" s="64"/>
      <c r="B15" s="64"/>
      <c r="C15" s="76" t="s">
        <v>31</v>
      </c>
      <c r="D15" s="76"/>
      <c r="E15" s="76"/>
      <c r="F15" s="76" t="s">
        <v>34</v>
      </c>
      <c r="G15" s="76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 spans="1:27" ht="12" customHeight="1" thickBot="1">
      <c r="A16" s="64"/>
      <c r="B16" s="64"/>
      <c r="C16" s="64"/>
      <c r="D16" s="64"/>
      <c r="E16" s="64"/>
      <c r="F16" s="64"/>
      <c r="G16" s="64"/>
      <c r="H16" s="163" t="s">
        <v>28</v>
      </c>
      <c r="I16" s="164"/>
      <c r="J16" s="164"/>
      <c r="K16" s="164"/>
      <c r="L16" s="164"/>
      <c r="M16" s="164"/>
      <c r="N16" s="165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 spans="1:16" ht="12" customHeight="1" thickBot="1">
      <c r="A17" s="77" t="s">
        <v>540</v>
      </c>
      <c r="B17" s="78" t="s">
        <v>1</v>
      </c>
      <c r="C17" s="79" t="s">
        <v>2</v>
      </c>
      <c r="D17" s="80" t="s">
        <v>3</v>
      </c>
      <c r="E17" s="80" t="s">
        <v>172</v>
      </c>
      <c r="F17" s="80" t="s">
        <v>16</v>
      </c>
      <c r="G17" s="80" t="s">
        <v>4</v>
      </c>
      <c r="H17" s="81" t="s">
        <v>11</v>
      </c>
      <c r="I17" s="81" t="s">
        <v>13</v>
      </c>
      <c r="J17" s="81" t="s">
        <v>14</v>
      </c>
      <c r="K17" s="82" t="s">
        <v>21</v>
      </c>
      <c r="L17" s="81" t="s">
        <v>15</v>
      </c>
      <c r="M17" s="81" t="s">
        <v>29</v>
      </c>
      <c r="N17" s="81" t="s">
        <v>30</v>
      </c>
      <c r="O17" s="82" t="s">
        <v>25</v>
      </c>
      <c r="P17" s="83" t="s">
        <v>12</v>
      </c>
    </row>
    <row r="18" spans="1:16" ht="16.5" customHeight="1">
      <c r="A18" s="88">
        <v>1</v>
      </c>
      <c r="B18" s="4" t="s">
        <v>258</v>
      </c>
      <c r="C18" s="34" t="s">
        <v>259</v>
      </c>
      <c r="D18" s="27">
        <v>39828</v>
      </c>
      <c r="E18" s="26" t="s">
        <v>39</v>
      </c>
      <c r="F18" s="26" t="s">
        <v>40</v>
      </c>
      <c r="G18" s="26" t="s">
        <v>70</v>
      </c>
      <c r="H18" s="89">
        <v>12.91</v>
      </c>
      <c r="I18" s="89">
        <v>11.35</v>
      </c>
      <c r="J18" s="89" t="s">
        <v>103</v>
      </c>
      <c r="K18" s="89" t="s">
        <v>103</v>
      </c>
      <c r="L18" s="89" t="s">
        <v>103</v>
      </c>
      <c r="M18" s="89" t="s">
        <v>103</v>
      </c>
      <c r="N18" s="89" t="s">
        <v>103</v>
      </c>
      <c r="O18" s="117">
        <f>MAX(H18:J18,L18:N18)</f>
        <v>12.91</v>
      </c>
      <c r="P18" s="87" t="str">
        <f>IF(ISBLANK(O18),"",IF(O18="NM","",IF(O18="DNS","",IF(O18&lt;9.7,"",IF(O18&gt;=16.65,"TSM",IF(O18&gt;=16.1,"SM",IF(O18&gt;=15.2,"KSM",IF(O18&gt;=14.2,"I A",IF(O18&gt;=13.2,"II A",IF(O18&gt;=12.2,"III A",IF(O18&gt;=11.2,"I JA",IF(O18&gt;=10.3,"II JA",IF(O18&gt;=9.7,"III JA")))))))))))))</f>
        <v>III A</v>
      </c>
    </row>
    <row r="19" spans="1:16" ht="16.5" customHeight="1">
      <c r="A19" s="88">
        <v>2</v>
      </c>
      <c r="B19" s="4" t="s">
        <v>99</v>
      </c>
      <c r="C19" s="34" t="s">
        <v>203</v>
      </c>
      <c r="D19" s="27">
        <v>40755</v>
      </c>
      <c r="E19" s="26" t="s">
        <v>80</v>
      </c>
      <c r="F19" s="26" t="s">
        <v>200</v>
      </c>
      <c r="G19" s="26"/>
      <c r="H19" s="89">
        <v>12.67</v>
      </c>
      <c r="I19" s="89">
        <v>12.48</v>
      </c>
      <c r="J19" s="89">
        <v>12.47</v>
      </c>
      <c r="K19" s="90"/>
      <c r="L19" s="89">
        <v>12.33</v>
      </c>
      <c r="M19" s="89">
        <v>12.35</v>
      </c>
      <c r="N19" s="89">
        <v>12.45</v>
      </c>
      <c r="O19" s="117">
        <f>MAX(H19:J19,L19:N19)</f>
        <v>12.67</v>
      </c>
      <c r="P19" s="87" t="str">
        <f>IF(ISBLANK(O19),"",IF(O19="NM","",IF(O19="DNS","",IF(O19&lt;9.7,"",IF(O19&gt;=16.65,"TSM",IF(O19&gt;=16.1,"SM",IF(O19&gt;=15.2,"KSM",IF(O19&gt;=14.2,"I A",IF(O19&gt;=13.2,"II A",IF(O19&gt;=12.2,"III A",IF(O19&gt;=11.2,"I JA",IF(O19&gt;=10.3,"II JA",IF(O19&gt;=9.7,"III JA")))))))))))))</f>
        <v>III A</v>
      </c>
    </row>
    <row r="20" spans="1:16" ht="12" customHeight="1">
      <c r="O20" s="93"/>
    </row>
    <row r="21" spans="1:16" ht="12" customHeight="1">
      <c r="O21" s="93"/>
    </row>
    <row r="22" spans="1:16" ht="12" customHeight="1">
      <c r="O22" s="93"/>
    </row>
    <row r="23" spans="1:16" ht="12" customHeight="1">
      <c r="O23" s="93"/>
    </row>
    <row r="24" spans="1:16" ht="12" customHeight="1">
      <c r="O24" s="93"/>
    </row>
    <row r="25" spans="1:16" ht="12" customHeight="1">
      <c r="O25" s="93"/>
    </row>
    <row r="26" spans="1:16" ht="12" customHeight="1">
      <c r="O26" s="93"/>
    </row>
    <row r="27" spans="1:16" ht="12" customHeight="1">
      <c r="O27" s="93"/>
    </row>
    <row r="28" spans="1:16" ht="12" customHeight="1">
      <c r="O28" s="93"/>
    </row>
    <row r="29" spans="1:16" ht="12" customHeight="1">
      <c r="O29" s="93"/>
    </row>
    <row r="30" spans="1:16" ht="12" customHeight="1">
      <c r="O30" s="93"/>
    </row>
    <row r="31" spans="1:16" ht="12" customHeight="1">
      <c r="O31" s="93"/>
    </row>
    <row r="32" spans="1:16" ht="12" customHeight="1">
      <c r="O32" s="93"/>
    </row>
    <row r="33" spans="15:15" ht="12" customHeight="1">
      <c r="O33" s="93"/>
    </row>
    <row r="34" spans="15:15" ht="12" customHeight="1">
      <c r="O34" s="93"/>
    </row>
    <row r="35" spans="15:15" ht="12" customHeight="1">
      <c r="O35" s="93"/>
    </row>
    <row r="36" spans="15:15" ht="12" customHeight="1">
      <c r="O36" s="93"/>
    </row>
    <row r="37" spans="15:15" ht="12" customHeight="1">
      <c r="O37" s="93"/>
    </row>
    <row r="38" spans="15:15" ht="12" customHeight="1">
      <c r="O38" s="93"/>
    </row>
    <row r="39" spans="15:15" ht="12" customHeight="1">
      <c r="O39" s="93"/>
    </row>
    <row r="40" spans="15:15" ht="12" customHeight="1">
      <c r="O40" s="93"/>
    </row>
    <row r="41" spans="15:15" ht="12" customHeight="1">
      <c r="O41" s="93"/>
    </row>
    <row r="42" spans="15:15" ht="12" customHeight="1">
      <c r="O42" s="93"/>
    </row>
    <row r="43" spans="15:15" ht="12" customHeight="1">
      <c r="O43" s="93"/>
    </row>
    <row r="44" spans="15:15" ht="12" customHeight="1">
      <c r="O44" s="93"/>
    </row>
    <row r="45" spans="15:15" ht="12" customHeight="1">
      <c r="O45" s="93"/>
    </row>
    <row r="46" spans="15:15" ht="12" customHeight="1">
      <c r="O46" s="93"/>
    </row>
    <row r="47" spans="15:15" ht="12" customHeight="1">
      <c r="O47" s="93"/>
    </row>
    <row r="48" spans="15:15" ht="12" customHeight="1">
      <c r="O48" s="93"/>
    </row>
    <row r="49" spans="15:15" ht="12" customHeight="1">
      <c r="O49" s="93"/>
    </row>
    <row r="50" spans="15:15" ht="12" customHeight="1">
      <c r="O50" s="93"/>
    </row>
    <row r="51" spans="15:15" ht="12" customHeight="1">
      <c r="O51" s="93"/>
    </row>
    <row r="52" spans="15:15" ht="12" customHeight="1">
      <c r="O52" s="93"/>
    </row>
    <row r="53" spans="15:15" ht="12" customHeight="1">
      <c r="O53" s="93"/>
    </row>
    <row r="54" spans="15:15" ht="12" customHeight="1">
      <c r="O54" s="93"/>
    </row>
    <row r="55" spans="15:15" ht="12" customHeight="1">
      <c r="O55" s="93"/>
    </row>
    <row r="56" spans="15:15" ht="12" customHeight="1">
      <c r="O56" s="93"/>
    </row>
    <row r="57" spans="15:15" ht="12" customHeight="1">
      <c r="O57" s="93"/>
    </row>
    <row r="58" spans="15:15" ht="12" customHeight="1">
      <c r="O58" s="93"/>
    </row>
    <row r="59" spans="15:15" ht="12" customHeight="1">
      <c r="O59" s="93"/>
    </row>
    <row r="60" spans="15:15" ht="12" customHeight="1">
      <c r="O60" s="93"/>
    </row>
    <row r="61" spans="15:15" ht="12" customHeight="1">
      <c r="O61" s="93"/>
    </row>
    <row r="62" spans="15:15" ht="12" customHeight="1">
      <c r="O62" s="93"/>
    </row>
    <row r="63" spans="15:15" ht="12" customHeight="1">
      <c r="O63" s="93"/>
    </row>
    <row r="64" spans="15:15" ht="12" customHeight="1">
      <c r="O64" s="93"/>
    </row>
    <row r="65" spans="15:15" ht="12" customHeight="1">
      <c r="O65" s="93"/>
    </row>
    <row r="66" spans="15:15" ht="12" customHeight="1">
      <c r="O66" s="93"/>
    </row>
    <row r="67" spans="15:15" ht="12" customHeight="1">
      <c r="O67" s="93"/>
    </row>
    <row r="68" spans="15:15" ht="12" customHeight="1">
      <c r="O68" s="93"/>
    </row>
    <row r="69" spans="15:15" ht="12" customHeight="1">
      <c r="O69" s="93"/>
    </row>
    <row r="70" spans="15:15" ht="12" customHeight="1">
      <c r="O70" s="93"/>
    </row>
    <row r="71" spans="15:15" ht="12" customHeight="1">
      <c r="O71" s="93"/>
    </row>
    <row r="72" spans="15:15" ht="12" customHeight="1">
      <c r="O72" s="93"/>
    </row>
    <row r="73" spans="15:15" ht="12" customHeight="1">
      <c r="O73" s="93"/>
    </row>
    <row r="74" spans="15:15" ht="12" customHeight="1">
      <c r="O74" s="93"/>
    </row>
    <row r="75" spans="15:15" ht="12" customHeight="1">
      <c r="O75" s="93"/>
    </row>
    <row r="76" spans="15:15" ht="12" customHeight="1">
      <c r="O76" s="93"/>
    </row>
    <row r="77" spans="15:15" ht="12" customHeight="1">
      <c r="O77" s="93"/>
    </row>
    <row r="78" spans="15:15" ht="12" customHeight="1">
      <c r="O78" s="93"/>
    </row>
    <row r="79" spans="15:15" ht="12" customHeight="1">
      <c r="O79" s="93"/>
    </row>
    <row r="80" spans="15:15" ht="12" customHeight="1">
      <c r="O80" s="93"/>
    </row>
    <row r="81" spans="15:15" ht="12" customHeight="1">
      <c r="O81" s="93"/>
    </row>
    <row r="82" spans="15:15" ht="12" customHeight="1">
      <c r="O82" s="93"/>
    </row>
    <row r="83" spans="15:15" ht="12" customHeight="1">
      <c r="O83" s="93"/>
    </row>
    <row r="84" spans="15:15" ht="12" customHeight="1">
      <c r="O84" s="93"/>
    </row>
    <row r="85" spans="15:15" ht="12" customHeight="1">
      <c r="O85" s="93"/>
    </row>
    <row r="86" spans="15:15" ht="12" customHeight="1">
      <c r="O86" s="93"/>
    </row>
    <row r="87" spans="15:15" ht="12" customHeight="1">
      <c r="O87" s="93"/>
    </row>
    <row r="88" spans="15:15" ht="12" customHeight="1">
      <c r="O88" s="93"/>
    </row>
    <row r="89" spans="15:15" ht="12" customHeight="1">
      <c r="O89" s="93"/>
    </row>
    <row r="90" spans="15:15" ht="12" customHeight="1">
      <c r="O90" s="93"/>
    </row>
    <row r="91" spans="15:15" ht="12" customHeight="1">
      <c r="O91" s="93"/>
    </row>
    <row r="92" spans="15:15" ht="12" customHeight="1">
      <c r="O92" s="93"/>
    </row>
    <row r="93" spans="15:15" ht="12" customHeight="1">
      <c r="O93" s="93"/>
    </row>
    <row r="94" spans="15:15" ht="12" customHeight="1">
      <c r="O94" s="93"/>
    </row>
    <row r="95" spans="15:15" ht="12" customHeight="1">
      <c r="O95" s="93"/>
    </row>
    <row r="96" spans="15:15" ht="12" customHeight="1">
      <c r="O96" s="93"/>
    </row>
    <row r="97" spans="15:15" ht="12" customHeight="1">
      <c r="O97" s="93"/>
    </row>
    <row r="98" spans="15:15" ht="12" customHeight="1">
      <c r="O98" s="93"/>
    </row>
    <row r="99" spans="15:15" ht="12" customHeight="1">
      <c r="O99" s="93"/>
    </row>
    <row r="100" spans="15:15" ht="12" customHeight="1">
      <c r="O100" s="93"/>
    </row>
    <row r="101" spans="15:15" ht="12" customHeight="1">
      <c r="O101" s="93"/>
    </row>
    <row r="102" spans="15:15" ht="12" customHeight="1">
      <c r="O102" s="93"/>
    </row>
    <row r="103" spans="15:15" ht="12" customHeight="1">
      <c r="O103" s="93"/>
    </row>
    <row r="104" spans="15:15" ht="12" customHeight="1">
      <c r="O104" s="93"/>
    </row>
    <row r="105" spans="15:15" ht="12" customHeight="1">
      <c r="O105" s="93"/>
    </row>
    <row r="106" spans="15:15" ht="12" customHeight="1">
      <c r="O106" s="93"/>
    </row>
    <row r="107" spans="15:15" ht="12" customHeight="1">
      <c r="O107" s="93"/>
    </row>
    <row r="108" spans="15:15" ht="12" customHeight="1">
      <c r="O108" s="93"/>
    </row>
    <row r="109" spans="15:15" ht="12" customHeight="1">
      <c r="O109" s="93"/>
    </row>
    <row r="110" spans="15:15" ht="12" customHeight="1">
      <c r="O110" s="93"/>
    </row>
    <row r="111" spans="15:15" ht="12" customHeight="1">
      <c r="O111" s="93"/>
    </row>
    <row r="112" spans="15:15" ht="12" customHeight="1">
      <c r="O112" s="93"/>
    </row>
    <row r="113" spans="15:15" ht="12" customHeight="1">
      <c r="O113" s="93"/>
    </row>
    <row r="114" spans="15:15" ht="12" customHeight="1">
      <c r="O114" s="93"/>
    </row>
    <row r="115" spans="15:15" ht="12" customHeight="1">
      <c r="O115" s="93"/>
    </row>
    <row r="116" spans="15:15" ht="12" customHeight="1">
      <c r="O116" s="93"/>
    </row>
    <row r="117" spans="15:15" ht="12" customHeight="1">
      <c r="O117" s="93"/>
    </row>
    <row r="118" spans="15:15" ht="12" customHeight="1">
      <c r="O118" s="93"/>
    </row>
    <row r="119" spans="15:15" ht="12" customHeight="1">
      <c r="O119" s="93"/>
    </row>
    <row r="120" spans="15:15" ht="12" customHeight="1">
      <c r="O120" s="93"/>
    </row>
    <row r="121" spans="15:15" ht="12" customHeight="1">
      <c r="O121" s="93"/>
    </row>
    <row r="122" spans="15:15" ht="12" customHeight="1">
      <c r="O122" s="93"/>
    </row>
    <row r="123" spans="15:15" ht="12" customHeight="1">
      <c r="O123" s="93"/>
    </row>
    <row r="124" spans="15:15" ht="12" customHeight="1">
      <c r="O124" s="93"/>
    </row>
    <row r="125" spans="15:15" ht="12" customHeight="1">
      <c r="O125" s="93"/>
    </row>
    <row r="126" spans="15:15" ht="12" customHeight="1">
      <c r="O126" s="93"/>
    </row>
    <row r="127" spans="15:15" ht="12" customHeight="1">
      <c r="O127" s="93"/>
    </row>
    <row r="128" spans="15:15" ht="12" customHeight="1">
      <c r="O128" s="93"/>
    </row>
    <row r="129" spans="15:15" ht="12" customHeight="1">
      <c r="O129" s="93"/>
    </row>
    <row r="130" spans="15:15" ht="12" customHeight="1">
      <c r="O130" s="93"/>
    </row>
    <row r="131" spans="15:15" ht="12" customHeight="1">
      <c r="O131" s="93"/>
    </row>
    <row r="132" spans="15:15" ht="12" customHeight="1">
      <c r="O132" s="93"/>
    </row>
    <row r="133" spans="15:15" ht="12" customHeight="1">
      <c r="O133" s="93"/>
    </row>
    <row r="134" spans="15:15" ht="12" customHeight="1">
      <c r="O134" s="93"/>
    </row>
    <row r="135" spans="15:15" ht="12" customHeight="1">
      <c r="O135" s="93"/>
    </row>
    <row r="136" spans="15:15" ht="12" customHeight="1">
      <c r="O136" s="93"/>
    </row>
    <row r="137" spans="15:15" ht="12" customHeight="1">
      <c r="O137" s="93"/>
    </row>
    <row r="138" spans="15:15" ht="12" customHeight="1">
      <c r="O138" s="93"/>
    </row>
    <row r="139" spans="15:15" ht="12" customHeight="1">
      <c r="O139" s="93"/>
    </row>
    <row r="140" spans="15:15" ht="12" customHeight="1">
      <c r="O140" s="93"/>
    </row>
    <row r="141" spans="15:15" ht="12" customHeight="1">
      <c r="O141" s="93"/>
    </row>
    <row r="142" spans="15:15" ht="12" customHeight="1">
      <c r="O142" s="93"/>
    </row>
    <row r="143" spans="15:15" ht="12" customHeight="1">
      <c r="O143" s="93"/>
    </row>
    <row r="144" spans="15:15" ht="12" customHeight="1">
      <c r="O144" s="93"/>
    </row>
    <row r="145" spans="15:15" ht="12" customHeight="1">
      <c r="O145" s="93"/>
    </row>
    <row r="146" spans="15:15" ht="12" customHeight="1">
      <c r="O146" s="93"/>
    </row>
    <row r="147" spans="15:15" ht="12" customHeight="1">
      <c r="O147" s="93"/>
    </row>
    <row r="148" spans="15:15" ht="12" customHeight="1">
      <c r="O148" s="93"/>
    </row>
    <row r="149" spans="15:15" ht="12" customHeight="1">
      <c r="O149" s="93"/>
    </row>
    <row r="150" spans="15:15" ht="12" customHeight="1">
      <c r="O150" s="93"/>
    </row>
    <row r="151" spans="15:15" ht="12" customHeight="1">
      <c r="O151" s="93"/>
    </row>
    <row r="152" spans="15:15" ht="12" customHeight="1">
      <c r="O152" s="93"/>
    </row>
    <row r="153" spans="15:15" ht="12" customHeight="1">
      <c r="O153" s="93"/>
    </row>
    <row r="154" spans="15:15" ht="12" customHeight="1">
      <c r="O154" s="93"/>
    </row>
    <row r="155" spans="15:15" ht="12" customHeight="1">
      <c r="O155" s="93"/>
    </row>
    <row r="156" spans="15:15" ht="12" customHeight="1">
      <c r="O156" s="93"/>
    </row>
    <row r="157" spans="15:15" ht="12" customHeight="1">
      <c r="O157" s="93"/>
    </row>
    <row r="158" spans="15:15" ht="12" customHeight="1">
      <c r="O158" s="93"/>
    </row>
    <row r="159" spans="15:15" ht="12" customHeight="1">
      <c r="O159" s="93"/>
    </row>
    <row r="160" spans="15:15" ht="12" customHeight="1">
      <c r="O160" s="93"/>
    </row>
    <row r="161" spans="15:15" ht="12" customHeight="1">
      <c r="O161" s="93"/>
    </row>
    <row r="162" spans="15:15" ht="12" customHeight="1">
      <c r="O162" s="93"/>
    </row>
    <row r="163" spans="15:15" ht="12" customHeight="1">
      <c r="O163" s="93"/>
    </row>
    <row r="164" spans="15:15" ht="12" customHeight="1">
      <c r="O164" s="93"/>
    </row>
    <row r="165" spans="15:15" ht="12" customHeight="1">
      <c r="O165" s="93"/>
    </row>
    <row r="166" spans="15:15" ht="12" customHeight="1">
      <c r="O166" s="93"/>
    </row>
    <row r="167" spans="15:15" ht="12" customHeight="1">
      <c r="O167" s="93"/>
    </row>
    <row r="168" spans="15:15" ht="12" customHeight="1">
      <c r="O168" s="93"/>
    </row>
    <row r="169" spans="15:15" ht="12" customHeight="1">
      <c r="O169" s="93"/>
    </row>
    <row r="170" spans="15:15" ht="12" customHeight="1">
      <c r="O170" s="93"/>
    </row>
    <row r="171" spans="15:15" ht="12" customHeight="1">
      <c r="O171" s="93"/>
    </row>
    <row r="172" spans="15:15" ht="12" customHeight="1">
      <c r="O172" s="93"/>
    </row>
    <row r="173" spans="15:15" ht="12" customHeight="1">
      <c r="O173" s="93"/>
    </row>
    <row r="174" spans="15:15" ht="12" customHeight="1">
      <c r="O174" s="93"/>
    </row>
    <row r="175" spans="15:15" ht="12" customHeight="1">
      <c r="O175" s="93"/>
    </row>
    <row r="176" spans="15:15" ht="12" customHeight="1">
      <c r="O176" s="93"/>
    </row>
    <row r="177" spans="15:15" ht="12" customHeight="1">
      <c r="O177" s="93"/>
    </row>
    <row r="178" spans="15:15" ht="12" customHeight="1">
      <c r="O178" s="93"/>
    </row>
    <row r="179" spans="15:15" ht="12" customHeight="1">
      <c r="O179" s="93"/>
    </row>
    <row r="180" spans="15:15" ht="12" customHeight="1">
      <c r="O180" s="93"/>
    </row>
    <row r="181" spans="15:15" ht="12" customHeight="1">
      <c r="O181" s="93"/>
    </row>
    <row r="182" spans="15:15" ht="12" customHeight="1">
      <c r="O182" s="93"/>
    </row>
    <row r="183" spans="15:15" ht="12" customHeight="1">
      <c r="O183" s="93"/>
    </row>
    <row r="184" spans="15:15" ht="12" customHeight="1">
      <c r="O184" s="93"/>
    </row>
    <row r="185" spans="15:15" ht="12" customHeight="1">
      <c r="O185" s="93"/>
    </row>
    <row r="186" spans="15:15" ht="12" customHeight="1">
      <c r="O186" s="93"/>
    </row>
    <row r="187" spans="15:15" ht="12" customHeight="1">
      <c r="O187" s="93"/>
    </row>
    <row r="188" spans="15:15" ht="12" customHeight="1">
      <c r="O188" s="93"/>
    </row>
    <row r="189" spans="15:15" ht="12" customHeight="1">
      <c r="O189" s="93"/>
    </row>
    <row r="190" spans="15:15" ht="12" customHeight="1">
      <c r="O190" s="93"/>
    </row>
    <row r="191" spans="15:15" ht="12" customHeight="1">
      <c r="O191" s="93"/>
    </row>
    <row r="192" spans="15:15" ht="12" customHeight="1">
      <c r="O192" s="93"/>
    </row>
    <row r="193" spans="15:15" ht="12" customHeight="1">
      <c r="O193" s="93"/>
    </row>
    <row r="194" spans="15:15" ht="12" customHeight="1">
      <c r="O194" s="93"/>
    </row>
    <row r="195" spans="15:15" ht="12" customHeight="1">
      <c r="O195" s="93"/>
    </row>
    <row r="196" spans="15:15" ht="12" customHeight="1">
      <c r="O196" s="93"/>
    </row>
    <row r="197" spans="15:15" ht="12" customHeight="1">
      <c r="O197" s="93"/>
    </row>
    <row r="198" spans="15:15" ht="12" customHeight="1">
      <c r="O198" s="93"/>
    </row>
    <row r="199" spans="15:15" ht="12" customHeight="1">
      <c r="O199" s="93"/>
    </row>
    <row r="200" spans="15:15" ht="12" customHeight="1">
      <c r="O200" s="93"/>
    </row>
    <row r="201" spans="15:15" ht="12" customHeight="1">
      <c r="O201" s="93"/>
    </row>
    <row r="202" spans="15:15" ht="12" customHeight="1">
      <c r="O202" s="93"/>
    </row>
    <row r="203" spans="15:15" ht="12" customHeight="1">
      <c r="O203" s="93"/>
    </row>
    <row r="204" spans="15:15" ht="12" customHeight="1">
      <c r="O204" s="93"/>
    </row>
    <row r="205" spans="15:15" ht="12" customHeight="1">
      <c r="O205" s="93"/>
    </row>
    <row r="206" spans="15:15" ht="12" customHeight="1">
      <c r="O206" s="93"/>
    </row>
    <row r="207" spans="15:15" ht="12" customHeight="1">
      <c r="O207" s="93"/>
    </row>
    <row r="208" spans="15:15" ht="12" customHeight="1">
      <c r="O208" s="93"/>
    </row>
    <row r="209" spans="15:15" ht="12" customHeight="1">
      <c r="O209" s="93"/>
    </row>
    <row r="210" spans="15:15" ht="12" customHeight="1">
      <c r="O210" s="93"/>
    </row>
    <row r="211" spans="15:15" ht="12" customHeight="1">
      <c r="O211" s="93"/>
    </row>
    <row r="212" spans="15:15" ht="12" customHeight="1">
      <c r="O212" s="93"/>
    </row>
    <row r="213" spans="15:15" ht="12" customHeight="1">
      <c r="O213" s="93"/>
    </row>
    <row r="214" spans="15:15" ht="12" customHeight="1">
      <c r="O214" s="93"/>
    </row>
    <row r="215" spans="15:15" ht="12" customHeight="1">
      <c r="O215" s="93"/>
    </row>
    <row r="216" spans="15:15" ht="12" customHeight="1">
      <c r="O216" s="93"/>
    </row>
    <row r="217" spans="15:15" ht="12" customHeight="1">
      <c r="O217" s="93"/>
    </row>
    <row r="218" spans="15:15" ht="12" customHeight="1">
      <c r="O218" s="93"/>
    </row>
    <row r="219" spans="15:15" ht="12" customHeight="1">
      <c r="O219" s="93"/>
    </row>
    <row r="220" spans="15:15" ht="12" customHeight="1">
      <c r="O220" s="93"/>
    </row>
    <row r="221" spans="15:15" ht="12" customHeight="1">
      <c r="O221" s="93"/>
    </row>
    <row r="222" spans="15:15" ht="12" customHeight="1">
      <c r="O222" s="93"/>
    </row>
    <row r="223" spans="15:15" ht="12" customHeight="1">
      <c r="O223" s="93"/>
    </row>
    <row r="224" spans="15:15" ht="12" customHeight="1">
      <c r="O224" s="93"/>
    </row>
    <row r="225" spans="15:15" ht="12" customHeight="1">
      <c r="O225" s="93"/>
    </row>
    <row r="226" spans="15:15" ht="12" customHeight="1">
      <c r="O226" s="93"/>
    </row>
    <row r="227" spans="15:15" ht="12" customHeight="1">
      <c r="O227" s="93"/>
    </row>
    <row r="228" spans="15:15" ht="12" customHeight="1">
      <c r="O228" s="93"/>
    </row>
    <row r="229" spans="15:15" ht="12" customHeight="1">
      <c r="O229" s="93"/>
    </row>
    <row r="230" spans="15:15" ht="12" customHeight="1">
      <c r="O230" s="93"/>
    </row>
    <row r="231" spans="15:15" ht="12" customHeight="1">
      <c r="O231" s="93"/>
    </row>
    <row r="232" spans="15:15" ht="12" customHeight="1">
      <c r="O232" s="93"/>
    </row>
    <row r="233" spans="15:15" ht="12" customHeight="1">
      <c r="O233" s="93"/>
    </row>
    <row r="234" spans="15:15" ht="12" customHeight="1">
      <c r="O234" s="93"/>
    </row>
    <row r="235" spans="15:15" ht="12" customHeight="1">
      <c r="O235" s="93"/>
    </row>
    <row r="236" spans="15:15" ht="12" customHeight="1">
      <c r="O236" s="93"/>
    </row>
    <row r="237" spans="15:15" ht="12" customHeight="1">
      <c r="O237" s="93"/>
    </row>
    <row r="238" spans="15:15" ht="12" customHeight="1">
      <c r="O238" s="93"/>
    </row>
    <row r="239" spans="15:15" ht="12" customHeight="1">
      <c r="O239" s="93"/>
    </row>
    <row r="240" spans="15:15" ht="12" customHeight="1">
      <c r="O240" s="93"/>
    </row>
    <row r="241" spans="15:15" ht="12" customHeight="1">
      <c r="O241" s="93"/>
    </row>
    <row r="242" spans="15:15" ht="12" customHeight="1">
      <c r="O242" s="93"/>
    </row>
    <row r="243" spans="15:15" ht="12" customHeight="1">
      <c r="O243" s="93"/>
    </row>
    <row r="244" spans="15:15" ht="12" customHeight="1">
      <c r="O244" s="93"/>
    </row>
    <row r="245" spans="15:15" ht="12" customHeight="1">
      <c r="O245" s="93"/>
    </row>
    <row r="246" spans="15:15" ht="12" customHeight="1">
      <c r="O246" s="93"/>
    </row>
    <row r="247" spans="15:15" ht="12" customHeight="1">
      <c r="O247" s="93"/>
    </row>
    <row r="248" spans="15:15" ht="12" customHeight="1">
      <c r="O248" s="93"/>
    </row>
    <row r="249" spans="15:15" ht="12" customHeight="1">
      <c r="O249" s="93"/>
    </row>
    <row r="250" spans="15:15" ht="12" customHeight="1">
      <c r="O250" s="93"/>
    </row>
    <row r="251" spans="15:15" ht="12" customHeight="1">
      <c r="O251" s="93"/>
    </row>
    <row r="252" spans="15:15" ht="12" customHeight="1">
      <c r="O252" s="93"/>
    </row>
    <row r="253" spans="15:15" ht="12" customHeight="1">
      <c r="O253" s="93"/>
    </row>
    <row r="254" spans="15:15" ht="12" customHeight="1">
      <c r="O254" s="93"/>
    </row>
    <row r="255" spans="15:15" ht="12" customHeight="1">
      <c r="O255" s="93"/>
    </row>
    <row r="256" spans="15:15" ht="12" customHeight="1">
      <c r="O256" s="93"/>
    </row>
    <row r="257" spans="15:15" ht="12" customHeight="1">
      <c r="O257" s="93"/>
    </row>
    <row r="258" spans="15:15" ht="12" customHeight="1">
      <c r="O258" s="93"/>
    </row>
    <row r="259" spans="15:15" ht="12" customHeight="1">
      <c r="O259" s="93"/>
    </row>
    <row r="260" spans="15:15" ht="12" customHeight="1">
      <c r="O260" s="93"/>
    </row>
    <row r="261" spans="15:15" ht="12" customHeight="1">
      <c r="O261" s="93"/>
    </row>
    <row r="262" spans="15:15" ht="12" customHeight="1">
      <c r="O262" s="93"/>
    </row>
    <row r="263" spans="15:15" ht="12" customHeight="1">
      <c r="O263" s="93"/>
    </row>
    <row r="264" spans="15:15" ht="12" customHeight="1">
      <c r="O264" s="93"/>
    </row>
    <row r="265" spans="15:15" ht="12" customHeight="1">
      <c r="O265" s="93"/>
    </row>
    <row r="266" spans="15:15" ht="12" customHeight="1">
      <c r="O266" s="93"/>
    </row>
    <row r="267" spans="15:15" ht="12" customHeight="1">
      <c r="O267" s="93"/>
    </row>
    <row r="268" spans="15:15" ht="12" customHeight="1">
      <c r="O268" s="93"/>
    </row>
    <row r="269" spans="15:15" ht="12" customHeight="1">
      <c r="O269" s="93"/>
    </row>
    <row r="270" spans="15:15" ht="12" customHeight="1">
      <c r="O270" s="93"/>
    </row>
    <row r="271" spans="15:15" ht="12" customHeight="1">
      <c r="O271" s="93"/>
    </row>
    <row r="272" spans="15:15" ht="12" customHeight="1">
      <c r="O272" s="93"/>
    </row>
    <row r="273" spans="15:15" ht="12" customHeight="1">
      <c r="O273" s="93"/>
    </row>
    <row r="274" spans="15:15" ht="12" customHeight="1">
      <c r="O274" s="93"/>
    </row>
    <row r="275" spans="15:15" ht="12" customHeight="1">
      <c r="O275" s="93"/>
    </row>
    <row r="276" spans="15:15" ht="12" customHeight="1">
      <c r="O276" s="93"/>
    </row>
    <row r="277" spans="15:15" ht="12" customHeight="1">
      <c r="O277" s="93"/>
    </row>
    <row r="278" spans="15:15" ht="12" customHeight="1">
      <c r="O278" s="93"/>
    </row>
    <row r="279" spans="15:15" ht="12" customHeight="1">
      <c r="O279" s="93"/>
    </row>
    <row r="280" spans="15:15" ht="12" customHeight="1">
      <c r="O280" s="93"/>
    </row>
    <row r="281" spans="15:15" ht="12" customHeight="1">
      <c r="O281" s="93"/>
    </row>
    <row r="282" spans="15:15" ht="12" customHeight="1">
      <c r="O282" s="93"/>
    </row>
    <row r="283" spans="15:15" ht="12" customHeight="1">
      <c r="O283" s="93"/>
    </row>
    <row r="284" spans="15:15" ht="12" customHeight="1">
      <c r="O284" s="93"/>
    </row>
    <row r="285" spans="15:15" ht="12" customHeight="1">
      <c r="O285" s="93"/>
    </row>
    <row r="286" spans="15:15" ht="12" customHeight="1">
      <c r="O286" s="93"/>
    </row>
    <row r="287" spans="15:15" ht="12" customHeight="1">
      <c r="O287" s="93"/>
    </row>
    <row r="288" spans="15:15" ht="12" customHeight="1">
      <c r="O288" s="93"/>
    </row>
    <row r="289" spans="15:15" ht="12" customHeight="1">
      <c r="O289" s="93"/>
    </row>
    <row r="290" spans="15:15" ht="12" customHeight="1">
      <c r="O290" s="93"/>
    </row>
    <row r="291" spans="15:15" ht="12" customHeight="1">
      <c r="O291" s="93"/>
    </row>
    <row r="292" spans="15:15" ht="12" customHeight="1">
      <c r="O292" s="93"/>
    </row>
    <row r="293" spans="15:15" ht="12" customHeight="1">
      <c r="O293" s="93"/>
    </row>
    <row r="294" spans="15:15" ht="12" customHeight="1">
      <c r="O294" s="93"/>
    </row>
    <row r="295" spans="15:15" ht="12" customHeight="1">
      <c r="O295" s="93"/>
    </row>
    <row r="296" spans="15:15" ht="12" customHeight="1">
      <c r="O296" s="93"/>
    </row>
    <row r="297" spans="15:15" ht="12" customHeight="1">
      <c r="O297" s="93"/>
    </row>
    <row r="298" spans="15:15" ht="12" customHeight="1">
      <c r="O298" s="93"/>
    </row>
    <row r="299" spans="15:15" ht="12" customHeight="1">
      <c r="O299" s="93"/>
    </row>
    <row r="300" spans="15:15" ht="12" customHeight="1">
      <c r="O300" s="93"/>
    </row>
    <row r="301" spans="15:15" ht="12" customHeight="1">
      <c r="O301" s="93"/>
    </row>
    <row r="302" spans="15:15" ht="12" customHeight="1">
      <c r="O302" s="93"/>
    </row>
    <row r="303" spans="15:15" ht="12" customHeight="1">
      <c r="O303" s="93"/>
    </row>
    <row r="304" spans="15:15" ht="12" customHeight="1">
      <c r="O304" s="93"/>
    </row>
    <row r="305" spans="15:15" ht="12" customHeight="1">
      <c r="O305" s="93"/>
    </row>
    <row r="306" spans="15:15" ht="12" customHeight="1">
      <c r="O306" s="93"/>
    </row>
    <row r="307" spans="15:15" ht="12" customHeight="1">
      <c r="O307" s="93"/>
    </row>
    <row r="308" spans="15:15" ht="12" customHeight="1">
      <c r="O308" s="93"/>
    </row>
    <row r="309" spans="15:15" ht="12" customHeight="1">
      <c r="O309" s="93"/>
    </row>
    <row r="310" spans="15:15" ht="12" customHeight="1">
      <c r="O310" s="93"/>
    </row>
    <row r="311" spans="15:15" ht="12" customHeight="1">
      <c r="O311" s="93"/>
    </row>
    <row r="312" spans="15:15" ht="12" customHeight="1">
      <c r="O312" s="93"/>
    </row>
    <row r="313" spans="15:15" ht="12" customHeight="1">
      <c r="O313" s="93"/>
    </row>
    <row r="314" spans="15:15" ht="12" customHeight="1">
      <c r="O314" s="93"/>
    </row>
    <row r="315" spans="15:15" ht="12" customHeight="1">
      <c r="O315" s="93"/>
    </row>
    <row r="316" spans="15:15" ht="12" customHeight="1">
      <c r="O316" s="93"/>
    </row>
    <row r="317" spans="15:15" ht="12" customHeight="1">
      <c r="O317" s="93"/>
    </row>
    <row r="318" spans="15:15" ht="12" customHeight="1">
      <c r="O318" s="93"/>
    </row>
    <row r="319" spans="15:15" ht="12" customHeight="1">
      <c r="O319" s="93"/>
    </row>
    <row r="320" spans="15:15" ht="12" customHeight="1">
      <c r="O320" s="93"/>
    </row>
    <row r="321" spans="15:15" ht="12" customHeight="1">
      <c r="O321" s="93"/>
    </row>
    <row r="322" spans="15:15" ht="12" customHeight="1">
      <c r="O322" s="93"/>
    </row>
    <row r="323" spans="15:15" ht="12" customHeight="1">
      <c r="O323" s="93"/>
    </row>
    <row r="324" spans="15:15" ht="12" customHeight="1">
      <c r="O324" s="93"/>
    </row>
    <row r="325" spans="15:15" ht="12" customHeight="1">
      <c r="O325" s="93"/>
    </row>
    <row r="326" spans="15:15" ht="12" customHeight="1">
      <c r="O326" s="93"/>
    </row>
    <row r="327" spans="15:15" ht="12" customHeight="1">
      <c r="O327" s="93"/>
    </row>
    <row r="328" spans="15:15" ht="12" customHeight="1">
      <c r="O328" s="93"/>
    </row>
    <row r="329" spans="15:15" ht="12" customHeight="1">
      <c r="O329" s="93"/>
    </row>
    <row r="330" spans="15:15" ht="12" customHeight="1">
      <c r="O330" s="93"/>
    </row>
    <row r="331" spans="15:15" ht="12" customHeight="1">
      <c r="O331" s="93"/>
    </row>
    <row r="332" spans="15:15" ht="12" customHeight="1">
      <c r="O332" s="93"/>
    </row>
    <row r="333" spans="15:15" ht="12" customHeight="1">
      <c r="O333" s="93"/>
    </row>
    <row r="334" spans="15:15" ht="12" customHeight="1">
      <c r="O334" s="93"/>
    </row>
    <row r="335" spans="15:15" ht="12" customHeight="1">
      <c r="O335" s="93"/>
    </row>
    <row r="336" spans="15:15" ht="12" customHeight="1">
      <c r="O336" s="93"/>
    </row>
    <row r="337" spans="15:15" ht="12" customHeight="1">
      <c r="O337" s="93"/>
    </row>
    <row r="338" spans="15:15" ht="12" customHeight="1">
      <c r="O338" s="93"/>
    </row>
    <row r="339" spans="15:15" ht="12" customHeight="1">
      <c r="O339" s="93"/>
    </row>
    <row r="340" spans="15:15" ht="12" customHeight="1">
      <c r="O340" s="93"/>
    </row>
    <row r="341" spans="15:15" ht="12" customHeight="1">
      <c r="O341" s="93"/>
    </row>
    <row r="342" spans="15:15" ht="12" customHeight="1">
      <c r="O342" s="93"/>
    </row>
    <row r="343" spans="15:15" ht="12" customHeight="1">
      <c r="O343" s="93"/>
    </row>
    <row r="344" spans="15:15" ht="12" customHeight="1">
      <c r="O344" s="93"/>
    </row>
    <row r="345" spans="15:15" ht="12" customHeight="1">
      <c r="O345" s="93"/>
    </row>
    <row r="346" spans="15:15" ht="12" customHeight="1">
      <c r="O346" s="93"/>
    </row>
    <row r="347" spans="15:15" ht="12" customHeight="1">
      <c r="O347" s="93"/>
    </row>
    <row r="348" spans="15:15" ht="12" customHeight="1">
      <c r="O348" s="93"/>
    </row>
    <row r="349" spans="15:15" ht="12" customHeight="1">
      <c r="O349" s="93"/>
    </row>
    <row r="350" spans="15:15" ht="12" customHeight="1">
      <c r="O350" s="93"/>
    </row>
    <row r="351" spans="15:15" ht="12" customHeight="1">
      <c r="O351" s="93"/>
    </row>
    <row r="352" spans="15:15" ht="12" customHeight="1">
      <c r="O352" s="93"/>
    </row>
    <row r="353" spans="15:15" ht="12" customHeight="1">
      <c r="O353" s="93"/>
    </row>
    <row r="354" spans="15:15" ht="12" customHeight="1">
      <c r="O354" s="93"/>
    </row>
    <row r="355" spans="15:15" ht="12" customHeight="1">
      <c r="O355" s="93"/>
    </row>
    <row r="356" spans="15:15" ht="12" customHeight="1">
      <c r="O356" s="93"/>
    </row>
    <row r="357" spans="15:15" ht="12" customHeight="1">
      <c r="O357" s="93"/>
    </row>
    <row r="358" spans="15:15" ht="12" customHeight="1">
      <c r="O358" s="93"/>
    </row>
    <row r="359" spans="15:15" ht="12" customHeight="1">
      <c r="O359" s="93"/>
    </row>
    <row r="360" spans="15:15" ht="12" customHeight="1">
      <c r="O360" s="93"/>
    </row>
    <row r="361" spans="15:15" ht="12" customHeight="1">
      <c r="O361" s="93"/>
    </row>
    <row r="362" spans="15:15" ht="12" customHeight="1">
      <c r="O362" s="93"/>
    </row>
    <row r="363" spans="15:15" ht="12" customHeight="1">
      <c r="O363" s="93"/>
    </row>
    <row r="364" spans="15:15" ht="12" customHeight="1">
      <c r="O364" s="93"/>
    </row>
    <row r="365" spans="15:15" ht="12" customHeight="1">
      <c r="O365" s="93"/>
    </row>
    <row r="366" spans="15:15" ht="12" customHeight="1">
      <c r="O366" s="93"/>
    </row>
    <row r="367" spans="15:15" ht="12" customHeight="1">
      <c r="O367" s="93"/>
    </row>
    <row r="368" spans="15:15" ht="12" customHeight="1">
      <c r="O368" s="93"/>
    </row>
    <row r="369" spans="15:15" ht="12" customHeight="1">
      <c r="O369" s="93"/>
    </row>
    <row r="370" spans="15:15" ht="12" customHeight="1">
      <c r="O370" s="93"/>
    </row>
    <row r="371" spans="15:15" ht="12" customHeight="1">
      <c r="O371" s="93"/>
    </row>
    <row r="372" spans="15:15" ht="12" customHeight="1">
      <c r="O372" s="93"/>
    </row>
    <row r="373" spans="15:15" ht="12" customHeight="1">
      <c r="O373" s="93"/>
    </row>
    <row r="374" spans="15:15" ht="12" customHeight="1">
      <c r="O374" s="93"/>
    </row>
    <row r="375" spans="15:15" ht="12" customHeight="1">
      <c r="O375" s="93"/>
    </row>
    <row r="376" spans="15:15" ht="12" customHeight="1">
      <c r="O376" s="93"/>
    </row>
    <row r="377" spans="15:15" ht="12" customHeight="1">
      <c r="O377" s="93"/>
    </row>
    <row r="378" spans="15:15" ht="12" customHeight="1">
      <c r="O378" s="93"/>
    </row>
    <row r="379" spans="15:15" ht="12" customHeight="1">
      <c r="O379" s="93"/>
    </row>
    <row r="380" spans="15:15" ht="12" customHeight="1">
      <c r="O380" s="93"/>
    </row>
    <row r="381" spans="15:15" ht="12" customHeight="1">
      <c r="O381" s="93"/>
    </row>
    <row r="382" spans="15:15" ht="12" customHeight="1">
      <c r="O382" s="93"/>
    </row>
    <row r="383" spans="15:15" ht="12" customHeight="1">
      <c r="O383" s="93"/>
    </row>
    <row r="384" spans="15:15" ht="12" customHeight="1">
      <c r="O384" s="93"/>
    </row>
    <row r="385" spans="15:15" ht="12" customHeight="1">
      <c r="O385" s="93"/>
    </row>
    <row r="386" spans="15:15" ht="12" customHeight="1">
      <c r="O386" s="93"/>
    </row>
    <row r="387" spans="15:15" ht="12" customHeight="1">
      <c r="O387" s="93"/>
    </row>
    <row r="388" spans="15:15" ht="12" customHeight="1">
      <c r="O388" s="93"/>
    </row>
    <row r="389" spans="15:15" ht="12" customHeight="1">
      <c r="O389" s="93"/>
    </row>
    <row r="390" spans="15:15" ht="12" customHeight="1">
      <c r="O390" s="93"/>
    </row>
    <row r="391" spans="15:15" ht="12" customHeight="1">
      <c r="O391" s="93"/>
    </row>
    <row r="392" spans="15:15" ht="12" customHeight="1">
      <c r="O392" s="93"/>
    </row>
    <row r="393" spans="15:15" ht="12" customHeight="1">
      <c r="O393" s="93"/>
    </row>
    <row r="394" spans="15:15" ht="12" customHeight="1">
      <c r="O394" s="93"/>
    </row>
    <row r="395" spans="15:15" ht="12" customHeight="1">
      <c r="O395" s="93"/>
    </row>
    <row r="396" spans="15:15" ht="12" customHeight="1">
      <c r="O396" s="93"/>
    </row>
    <row r="397" spans="15:15" ht="12" customHeight="1">
      <c r="O397" s="93"/>
    </row>
    <row r="398" spans="15:15" ht="12" customHeight="1">
      <c r="O398" s="93"/>
    </row>
    <row r="399" spans="15:15" ht="12" customHeight="1">
      <c r="O399" s="93"/>
    </row>
    <row r="400" spans="15:15" ht="12" customHeight="1">
      <c r="O400" s="93"/>
    </row>
    <row r="401" spans="15:15" ht="12" customHeight="1">
      <c r="O401" s="93"/>
    </row>
    <row r="402" spans="15:15" ht="12" customHeight="1">
      <c r="O402" s="93"/>
    </row>
    <row r="403" spans="15:15" ht="12" customHeight="1">
      <c r="O403" s="93"/>
    </row>
    <row r="404" spans="15:15" ht="12" customHeight="1">
      <c r="O404" s="93"/>
    </row>
    <row r="405" spans="15:15" ht="12" customHeight="1">
      <c r="O405" s="93"/>
    </row>
    <row r="406" spans="15:15" ht="12" customHeight="1">
      <c r="O406" s="93"/>
    </row>
    <row r="407" spans="15:15" ht="12" customHeight="1">
      <c r="O407" s="93"/>
    </row>
    <row r="408" spans="15:15" ht="12" customHeight="1">
      <c r="O408" s="93"/>
    </row>
    <row r="409" spans="15:15" ht="12" customHeight="1">
      <c r="O409" s="93"/>
    </row>
    <row r="410" spans="15:15" ht="12" customHeight="1">
      <c r="O410" s="93"/>
    </row>
    <row r="411" spans="15:15" ht="12" customHeight="1">
      <c r="O411" s="93"/>
    </row>
    <row r="412" spans="15:15" ht="12" customHeight="1">
      <c r="O412" s="93"/>
    </row>
    <row r="413" spans="15:15" ht="12" customHeight="1">
      <c r="O413" s="93"/>
    </row>
    <row r="414" spans="15:15" ht="12" customHeight="1">
      <c r="O414" s="93"/>
    </row>
    <row r="415" spans="15:15" ht="12" customHeight="1">
      <c r="O415" s="93"/>
    </row>
    <row r="416" spans="15:15" ht="12" customHeight="1">
      <c r="O416" s="93"/>
    </row>
    <row r="417" spans="15:15" ht="12" customHeight="1">
      <c r="O417" s="93"/>
    </row>
    <row r="418" spans="15:15" ht="12" customHeight="1">
      <c r="O418" s="93"/>
    </row>
    <row r="419" spans="15:15" ht="12" customHeight="1">
      <c r="O419" s="93"/>
    </row>
    <row r="420" spans="15:15" ht="12" customHeight="1">
      <c r="O420" s="93"/>
    </row>
    <row r="421" spans="15:15" ht="12" customHeight="1">
      <c r="O421" s="93"/>
    </row>
    <row r="422" spans="15:15" ht="12" customHeight="1">
      <c r="O422" s="93"/>
    </row>
    <row r="423" spans="15:15" ht="12" customHeight="1">
      <c r="O423" s="93"/>
    </row>
    <row r="424" spans="15:15" ht="12" customHeight="1">
      <c r="O424" s="93"/>
    </row>
    <row r="425" spans="15:15" ht="12" customHeight="1">
      <c r="O425" s="93"/>
    </row>
    <row r="426" spans="15:15" ht="12" customHeight="1">
      <c r="O426" s="93"/>
    </row>
    <row r="427" spans="15:15" ht="12" customHeight="1">
      <c r="O427" s="93"/>
    </row>
    <row r="428" spans="15:15" ht="12" customHeight="1">
      <c r="O428" s="93"/>
    </row>
    <row r="429" spans="15:15" ht="12" customHeight="1">
      <c r="O429" s="93"/>
    </row>
    <row r="430" spans="15:15" ht="12" customHeight="1">
      <c r="O430" s="93"/>
    </row>
    <row r="431" spans="15:15" ht="12" customHeight="1">
      <c r="O431" s="93"/>
    </row>
    <row r="432" spans="15:15" ht="12" customHeight="1">
      <c r="O432" s="93"/>
    </row>
    <row r="433" spans="15:15" ht="12" customHeight="1">
      <c r="O433" s="93"/>
    </row>
    <row r="434" spans="15:15" ht="12" customHeight="1">
      <c r="O434" s="93"/>
    </row>
    <row r="435" spans="15:15" ht="12" customHeight="1">
      <c r="O435" s="93"/>
    </row>
    <row r="436" spans="15:15" ht="12" customHeight="1">
      <c r="O436" s="93"/>
    </row>
    <row r="437" spans="15:15" ht="12" customHeight="1">
      <c r="O437" s="93"/>
    </row>
    <row r="438" spans="15:15" ht="12" customHeight="1">
      <c r="O438" s="93"/>
    </row>
    <row r="439" spans="15:15" ht="12" customHeight="1">
      <c r="O439" s="93"/>
    </row>
    <row r="440" spans="15:15" ht="12" customHeight="1">
      <c r="O440" s="93"/>
    </row>
    <row r="441" spans="15:15" ht="12" customHeight="1">
      <c r="O441" s="93"/>
    </row>
    <row r="442" spans="15:15" ht="12" customHeight="1">
      <c r="O442" s="93"/>
    </row>
    <row r="443" spans="15:15" ht="12" customHeight="1">
      <c r="O443" s="93"/>
    </row>
    <row r="444" spans="15:15" ht="12" customHeight="1">
      <c r="O444" s="93"/>
    </row>
    <row r="445" spans="15:15" ht="12" customHeight="1">
      <c r="O445" s="93"/>
    </row>
    <row r="446" spans="15:15" ht="12" customHeight="1">
      <c r="O446" s="93"/>
    </row>
    <row r="447" spans="15:15" ht="12" customHeight="1">
      <c r="O447" s="93"/>
    </row>
    <row r="448" spans="15:15" ht="12" customHeight="1">
      <c r="O448" s="93"/>
    </row>
    <row r="449" spans="15:15" ht="12" customHeight="1">
      <c r="O449" s="93"/>
    </row>
    <row r="450" spans="15:15" ht="12" customHeight="1">
      <c r="O450" s="93"/>
    </row>
    <row r="451" spans="15:15" ht="12" customHeight="1">
      <c r="O451" s="93"/>
    </row>
    <row r="452" spans="15:15" ht="12" customHeight="1">
      <c r="O452" s="93"/>
    </row>
    <row r="453" spans="15:15" ht="12" customHeight="1">
      <c r="O453" s="93"/>
    </row>
    <row r="454" spans="15:15" ht="12" customHeight="1">
      <c r="O454" s="93"/>
    </row>
    <row r="455" spans="15:15" ht="12" customHeight="1">
      <c r="O455" s="93"/>
    </row>
    <row r="456" spans="15:15" ht="12" customHeight="1">
      <c r="O456" s="93"/>
    </row>
    <row r="457" spans="15:15" ht="12" customHeight="1">
      <c r="O457" s="93"/>
    </row>
    <row r="458" spans="15:15" ht="12" customHeight="1">
      <c r="O458" s="93"/>
    </row>
    <row r="459" spans="15:15" ht="12" customHeight="1">
      <c r="O459" s="93"/>
    </row>
    <row r="460" spans="15:15" ht="12" customHeight="1">
      <c r="O460" s="93"/>
    </row>
    <row r="461" spans="15:15" ht="12" customHeight="1">
      <c r="O461" s="93"/>
    </row>
    <row r="462" spans="15:15" ht="12" customHeight="1">
      <c r="O462" s="93"/>
    </row>
    <row r="463" spans="15:15" ht="12" customHeight="1">
      <c r="O463" s="93"/>
    </row>
    <row r="464" spans="15:15" ht="12" customHeight="1">
      <c r="O464" s="93"/>
    </row>
    <row r="465" spans="15:15" ht="12" customHeight="1">
      <c r="O465" s="93"/>
    </row>
    <row r="466" spans="15:15" ht="12" customHeight="1">
      <c r="O466" s="93"/>
    </row>
    <row r="467" spans="15:15" ht="12" customHeight="1">
      <c r="O467" s="93"/>
    </row>
    <row r="468" spans="15:15" ht="12" customHeight="1">
      <c r="O468" s="93"/>
    </row>
    <row r="469" spans="15:15" ht="12" customHeight="1">
      <c r="O469" s="93"/>
    </row>
    <row r="470" spans="15:15" ht="12" customHeight="1">
      <c r="O470" s="93"/>
    </row>
    <row r="471" spans="15:15" ht="12" customHeight="1">
      <c r="O471" s="93"/>
    </row>
    <row r="472" spans="15:15" ht="12" customHeight="1">
      <c r="O472" s="93"/>
    </row>
    <row r="473" spans="15:15" ht="12" customHeight="1">
      <c r="O473" s="93"/>
    </row>
    <row r="474" spans="15:15" ht="12" customHeight="1">
      <c r="O474" s="93"/>
    </row>
    <row r="475" spans="15:15" ht="12" customHeight="1">
      <c r="O475" s="93"/>
    </row>
    <row r="476" spans="15:15" ht="12" customHeight="1">
      <c r="O476" s="93"/>
    </row>
    <row r="477" spans="15:15" ht="12" customHeight="1">
      <c r="O477" s="93"/>
    </row>
    <row r="478" spans="15:15" ht="12" customHeight="1">
      <c r="O478" s="93"/>
    </row>
    <row r="479" spans="15:15" ht="12" customHeight="1">
      <c r="O479" s="93"/>
    </row>
    <row r="480" spans="15:15" ht="12" customHeight="1">
      <c r="O480" s="93"/>
    </row>
    <row r="481" spans="15:15" ht="12" customHeight="1">
      <c r="O481" s="93"/>
    </row>
    <row r="482" spans="15:15" ht="12" customHeight="1">
      <c r="O482" s="93"/>
    </row>
    <row r="483" spans="15:15" ht="12" customHeight="1">
      <c r="O483" s="93"/>
    </row>
    <row r="484" spans="15:15" ht="12" customHeight="1">
      <c r="O484" s="93"/>
    </row>
    <row r="485" spans="15:15" ht="12" customHeight="1">
      <c r="O485" s="93"/>
    </row>
    <row r="486" spans="15:15" ht="12" customHeight="1">
      <c r="O486" s="93"/>
    </row>
    <row r="487" spans="15:15" ht="12" customHeight="1">
      <c r="O487" s="93"/>
    </row>
    <row r="488" spans="15:15" ht="12" customHeight="1">
      <c r="O488" s="93"/>
    </row>
    <row r="489" spans="15:15" ht="12" customHeight="1">
      <c r="O489" s="93"/>
    </row>
    <row r="490" spans="15:15" ht="12" customHeight="1">
      <c r="O490" s="93"/>
    </row>
    <row r="491" spans="15:15" ht="12" customHeight="1">
      <c r="O491" s="93"/>
    </row>
    <row r="492" spans="15:15" ht="12" customHeight="1">
      <c r="O492" s="93"/>
    </row>
    <row r="493" spans="15:15" ht="12" customHeight="1">
      <c r="O493" s="93"/>
    </row>
    <row r="494" spans="15:15" ht="12" customHeight="1">
      <c r="O494" s="93"/>
    </row>
    <row r="495" spans="15:15" ht="12" customHeight="1">
      <c r="O495" s="93"/>
    </row>
    <row r="496" spans="15:15" ht="12" customHeight="1">
      <c r="O496" s="93"/>
    </row>
    <row r="497" spans="15:15" ht="12" customHeight="1">
      <c r="O497" s="93"/>
    </row>
    <row r="498" spans="15:15" ht="12" customHeight="1">
      <c r="O498" s="93"/>
    </row>
    <row r="499" spans="15:15" ht="12" customHeight="1">
      <c r="O499" s="93"/>
    </row>
    <row r="500" spans="15:15" ht="12" customHeight="1">
      <c r="O500" s="93"/>
    </row>
    <row r="501" spans="15:15" ht="12" customHeight="1">
      <c r="O501" s="93"/>
    </row>
    <row r="502" spans="15:15" ht="12" customHeight="1">
      <c r="O502" s="93"/>
    </row>
    <row r="503" spans="15:15" ht="12" customHeight="1">
      <c r="O503" s="93"/>
    </row>
    <row r="504" spans="15:15" ht="12" customHeight="1">
      <c r="O504" s="93"/>
    </row>
    <row r="505" spans="15:15" ht="12" customHeight="1">
      <c r="O505" s="93"/>
    </row>
    <row r="506" spans="15:15" ht="12" customHeight="1">
      <c r="O506" s="93"/>
    </row>
    <row r="507" spans="15:15" ht="12" customHeight="1">
      <c r="O507" s="93"/>
    </row>
    <row r="508" spans="15:15" ht="12" customHeight="1">
      <c r="O508" s="93"/>
    </row>
    <row r="509" spans="15:15" ht="12" customHeight="1">
      <c r="O509" s="93"/>
    </row>
    <row r="510" spans="15:15" ht="12" customHeight="1">
      <c r="O510" s="93"/>
    </row>
    <row r="511" spans="15:15" ht="12" customHeight="1">
      <c r="O511" s="93"/>
    </row>
    <row r="512" spans="15:15" ht="12" customHeight="1">
      <c r="O512" s="93"/>
    </row>
    <row r="513" spans="15:15" ht="12" customHeight="1">
      <c r="O513" s="93"/>
    </row>
    <row r="514" spans="15:15" ht="12" customHeight="1">
      <c r="O514" s="93"/>
    </row>
    <row r="515" spans="15:15" ht="12" customHeight="1">
      <c r="O515" s="93"/>
    </row>
    <row r="516" spans="15:15" ht="12" customHeight="1">
      <c r="O516" s="93"/>
    </row>
    <row r="517" spans="15:15" ht="12" customHeight="1">
      <c r="O517" s="93"/>
    </row>
    <row r="518" spans="15:15" ht="12" customHeight="1">
      <c r="O518" s="93"/>
    </row>
    <row r="519" spans="15:15" ht="12" customHeight="1">
      <c r="O519" s="93"/>
    </row>
    <row r="520" spans="15:15" ht="12" customHeight="1">
      <c r="O520" s="93"/>
    </row>
    <row r="521" spans="15:15" ht="12" customHeight="1">
      <c r="O521" s="93"/>
    </row>
    <row r="522" spans="15:15" ht="12" customHeight="1">
      <c r="O522" s="93"/>
    </row>
    <row r="523" spans="15:15" ht="12" customHeight="1">
      <c r="O523" s="93"/>
    </row>
    <row r="524" spans="15:15" ht="12" customHeight="1">
      <c r="O524" s="93"/>
    </row>
    <row r="525" spans="15:15" ht="12" customHeight="1">
      <c r="O525" s="93"/>
    </row>
    <row r="526" spans="15:15" ht="12" customHeight="1">
      <c r="O526" s="93"/>
    </row>
    <row r="527" spans="15:15" ht="12" customHeight="1">
      <c r="O527" s="93"/>
    </row>
    <row r="528" spans="15:15" ht="12" customHeight="1">
      <c r="O528" s="93"/>
    </row>
    <row r="529" spans="15:15" ht="12" customHeight="1">
      <c r="O529" s="93"/>
    </row>
    <row r="530" spans="15:15" ht="12" customHeight="1">
      <c r="O530" s="93"/>
    </row>
    <row r="531" spans="15:15" ht="12" customHeight="1">
      <c r="O531" s="93"/>
    </row>
    <row r="532" spans="15:15" ht="12" customHeight="1">
      <c r="O532" s="93"/>
    </row>
    <row r="533" spans="15:15" ht="12" customHeight="1">
      <c r="O533" s="93"/>
    </row>
    <row r="534" spans="15:15" ht="12" customHeight="1">
      <c r="O534" s="93"/>
    </row>
    <row r="535" spans="15:15" ht="12" customHeight="1">
      <c r="O535" s="93"/>
    </row>
    <row r="536" spans="15:15" ht="12" customHeight="1">
      <c r="O536" s="93"/>
    </row>
    <row r="537" spans="15:15" ht="12" customHeight="1">
      <c r="O537" s="93"/>
    </row>
    <row r="538" spans="15:15" ht="12" customHeight="1">
      <c r="O538" s="93"/>
    </row>
    <row r="539" spans="15:15" ht="12" customHeight="1">
      <c r="O539" s="93"/>
    </row>
    <row r="540" spans="15:15" ht="12" customHeight="1">
      <c r="O540" s="93"/>
    </row>
    <row r="541" spans="15:15" ht="12" customHeight="1">
      <c r="O541" s="93"/>
    </row>
    <row r="542" spans="15:15" ht="12" customHeight="1">
      <c r="O542" s="93"/>
    </row>
    <row r="543" spans="15:15" ht="12" customHeight="1">
      <c r="O543" s="93"/>
    </row>
    <row r="544" spans="15:15" ht="12" customHeight="1">
      <c r="O544" s="93"/>
    </row>
    <row r="545" spans="15:15" ht="12" customHeight="1">
      <c r="O545" s="93"/>
    </row>
    <row r="546" spans="15:15" ht="12" customHeight="1">
      <c r="O546" s="93"/>
    </row>
    <row r="547" spans="15:15" ht="12" customHeight="1">
      <c r="O547" s="93"/>
    </row>
    <row r="548" spans="15:15" ht="12" customHeight="1">
      <c r="O548" s="93"/>
    </row>
    <row r="549" spans="15:15" ht="12" customHeight="1">
      <c r="O549" s="93"/>
    </row>
    <row r="550" spans="15:15" ht="12" customHeight="1">
      <c r="O550" s="93"/>
    </row>
    <row r="551" spans="15:15" ht="12" customHeight="1">
      <c r="O551" s="93"/>
    </row>
    <row r="552" spans="15:15" ht="12" customHeight="1">
      <c r="O552" s="93"/>
    </row>
    <row r="553" spans="15:15" ht="12" customHeight="1">
      <c r="O553" s="93"/>
    </row>
    <row r="554" spans="15:15" ht="12" customHeight="1">
      <c r="O554" s="93"/>
    </row>
    <row r="555" spans="15:15" ht="12" customHeight="1">
      <c r="O555" s="93"/>
    </row>
    <row r="556" spans="15:15" ht="12" customHeight="1">
      <c r="O556" s="93"/>
    </row>
    <row r="557" spans="15:15" ht="12" customHeight="1">
      <c r="O557" s="93"/>
    </row>
    <row r="558" spans="15:15" ht="12" customHeight="1">
      <c r="O558" s="93"/>
    </row>
    <row r="559" spans="15:15" ht="12" customHeight="1">
      <c r="O559" s="93"/>
    </row>
    <row r="560" spans="15:15" ht="12" customHeight="1">
      <c r="O560" s="93"/>
    </row>
    <row r="561" spans="15:15" ht="12" customHeight="1">
      <c r="O561" s="93"/>
    </row>
    <row r="562" spans="15:15" ht="12" customHeight="1">
      <c r="O562" s="93"/>
    </row>
    <row r="563" spans="15:15" ht="12" customHeight="1">
      <c r="O563" s="93"/>
    </row>
    <row r="564" spans="15:15" ht="12" customHeight="1">
      <c r="O564" s="93"/>
    </row>
    <row r="565" spans="15:15" ht="12" customHeight="1">
      <c r="O565" s="93"/>
    </row>
    <row r="566" spans="15:15" ht="12" customHeight="1">
      <c r="O566" s="93"/>
    </row>
    <row r="567" spans="15:15" ht="12" customHeight="1">
      <c r="O567" s="93"/>
    </row>
    <row r="568" spans="15:15" ht="12" customHeight="1">
      <c r="O568" s="93"/>
    </row>
    <row r="569" spans="15:15" ht="12" customHeight="1">
      <c r="O569" s="93"/>
    </row>
    <row r="570" spans="15:15" ht="12" customHeight="1">
      <c r="O570" s="93"/>
    </row>
    <row r="571" spans="15:15" ht="12" customHeight="1">
      <c r="O571" s="93"/>
    </row>
    <row r="572" spans="15:15" ht="12" customHeight="1">
      <c r="O572" s="93"/>
    </row>
    <row r="573" spans="15:15" ht="12" customHeight="1">
      <c r="O573" s="93"/>
    </row>
    <row r="574" spans="15:15" ht="12" customHeight="1">
      <c r="O574" s="93"/>
    </row>
    <row r="575" spans="15:15" ht="12" customHeight="1">
      <c r="O575" s="93"/>
    </row>
    <row r="576" spans="15:15" ht="12" customHeight="1">
      <c r="O576" s="93"/>
    </row>
    <row r="577" spans="15:15" ht="12" customHeight="1">
      <c r="O577" s="93"/>
    </row>
    <row r="578" spans="15:15" ht="12" customHeight="1">
      <c r="O578" s="93"/>
    </row>
    <row r="579" spans="15:15" ht="12" customHeight="1">
      <c r="O579" s="93"/>
    </row>
    <row r="580" spans="15:15" ht="12" customHeight="1">
      <c r="O580" s="93"/>
    </row>
    <row r="581" spans="15:15" ht="12" customHeight="1">
      <c r="O581" s="93"/>
    </row>
    <row r="582" spans="15:15" ht="12" customHeight="1">
      <c r="O582" s="93"/>
    </row>
    <row r="583" spans="15:15" ht="12" customHeight="1">
      <c r="O583" s="93"/>
    </row>
    <row r="584" spans="15:15" ht="12" customHeight="1">
      <c r="O584" s="93"/>
    </row>
    <row r="585" spans="15:15" ht="12" customHeight="1">
      <c r="O585" s="93"/>
    </row>
    <row r="586" spans="15:15" ht="12" customHeight="1">
      <c r="O586" s="93"/>
    </row>
    <row r="587" spans="15:15" ht="12" customHeight="1">
      <c r="O587" s="93"/>
    </row>
    <row r="588" spans="15:15" ht="12" customHeight="1">
      <c r="O588" s="93"/>
    </row>
    <row r="589" spans="15:15" ht="12" customHeight="1">
      <c r="O589" s="93"/>
    </row>
    <row r="590" spans="15:15" ht="12" customHeight="1">
      <c r="O590" s="93"/>
    </row>
    <row r="591" spans="15:15" ht="12" customHeight="1">
      <c r="O591" s="93"/>
    </row>
    <row r="592" spans="15:15" ht="12" customHeight="1">
      <c r="O592" s="93"/>
    </row>
    <row r="593" spans="15:15" ht="12" customHeight="1">
      <c r="O593" s="93"/>
    </row>
    <row r="594" spans="15:15" ht="12" customHeight="1">
      <c r="O594" s="93"/>
    </row>
    <row r="595" spans="15:15" ht="12" customHeight="1">
      <c r="O595" s="93"/>
    </row>
    <row r="596" spans="15:15" ht="12" customHeight="1">
      <c r="O596" s="93"/>
    </row>
    <row r="597" spans="15:15" ht="12" customHeight="1">
      <c r="O597" s="93"/>
    </row>
    <row r="598" spans="15:15" ht="12" customHeight="1">
      <c r="O598" s="93"/>
    </row>
    <row r="599" spans="15:15" ht="12" customHeight="1">
      <c r="O599" s="93"/>
    </row>
    <row r="600" spans="15:15" ht="12" customHeight="1">
      <c r="O600" s="93"/>
    </row>
    <row r="601" spans="15:15" ht="12" customHeight="1">
      <c r="O601" s="93"/>
    </row>
    <row r="602" spans="15:15" ht="12" customHeight="1">
      <c r="O602" s="93"/>
    </row>
    <row r="603" spans="15:15" ht="12" customHeight="1">
      <c r="O603" s="93"/>
    </row>
    <row r="604" spans="15:15" ht="12" customHeight="1">
      <c r="O604" s="93"/>
    </row>
    <row r="605" spans="15:15" ht="12" customHeight="1">
      <c r="O605" s="93"/>
    </row>
    <row r="606" spans="15:15" ht="12" customHeight="1">
      <c r="O606" s="93"/>
    </row>
    <row r="607" spans="15:15" ht="12" customHeight="1">
      <c r="O607" s="93"/>
    </row>
    <row r="608" spans="15:15" ht="12" customHeight="1">
      <c r="O608" s="93"/>
    </row>
    <row r="609" spans="15:15" ht="12" customHeight="1">
      <c r="O609" s="93"/>
    </row>
    <row r="610" spans="15:15" ht="12" customHeight="1">
      <c r="O610" s="93"/>
    </row>
    <row r="611" spans="15:15" ht="12" customHeight="1">
      <c r="O611" s="93"/>
    </row>
    <row r="612" spans="15:15" ht="12" customHeight="1">
      <c r="O612" s="93"/>
    </row>
    <row r="613" spans="15:15" ht="12" customHeight="1">
      <c r="O613" s="93"/>
    </row>
    <row r="614" spans="15:15" ht="12" customHeight="1">
      <c r="O614" s="93"/>
    </row>
    <row r="615" spans="15:15" ht="12" customHeight="1">
      <c r="O615" s="93"/>
    </row>
    <row r="616" spans="15:15" ht="12" customHeight="1">
      <c r="O616" s="93"/>
    </row>
    <row r="617" spans="15:15" ht="12" customHeight="1">
      <c r="O617" s="93"/>
    </row>
    <row r="618" spans="15:15" ht="12" customHeight="1">
      <c r="O618" s="93"/>
    </row>
    <row r="619" spans="15:15" ht="12" customHeight="1">
      <c r="O619" s="93"/>
    </row>
    <row r="620" spans="15:15" ht="12" customHeight="1">
      <c r="O620" s="93"/>
    </row>
    <row r="621" spans="15:15" ht="12" customHeight="1">
      <c r="O621" s="93"/>
    </row>
    <row r="622" spans="15:15" ht="12" customHeight="1">
      <c r="O622" s="93"/>
    </row>
    <row r="623" spans="15:15" ht="12" customHeight="1">
      <c r="O623" s="93"/>
    </row>
    <row r="624" spans="15:15" ht="12" customHeight="1">
      <c r="O624" s="93"/>
    </row>
    <row r="625" spans="15:15" ht="12" customHeight="1">
      <c r="O625" s="93"/>
    </row>
    <row r="626" spans="15:15" ht="12" customHeight="1">
      <c r="O626" s="93"/>
    </row>
    <row r="627" spans="15:15" ht="12" customHeight="1">
      <c r="O627" s="93"/>
    </row>
    <row r="628" spans="15:15" ht="12" customHeight="1">
      <c r="O628" s="93"/>
    </row>
    <row r="629" spans="15:15" ht="12" customHeight="1">
      <c r="O629" s="93"/>
    </row>
    <row r="630" spans="15:15" ht="12" customHeight="1">
      <c r="O630" s="93"/>
    </row>
    <row r="631" spans="15:15" ht="12" customHeight="1">
      <c r="O631" s="93"/>
    </row>
    <row r="632" spans="15:15" ht="12" customHeight="1">
      <c r="O632" s="93"/>
    </row>
    <row r="633" spans="15:15" ht="12" customHeight="1">
      <c r="O633" s="93"/>
    </row>
    <row r="634" spans="15:15" ht="12" customHeight="1">
      <c r="O634" s="93"/>
    </row>
    <row r="635" spans="15:15" ht="12" customHeight="1">
      <c r="O635" s="93"/>
    </row>
    <row r="636" spans="15:15" ht="12" customHeight="1">
      <c r="O636" s="93"/>
    </row>
    <row r="637" spans="15:15" ht="12" customHeight="1">
      <c r="O637" s="93"/>
    </row>
    <row r="638" spans="15:15" ht="12" customHeight="1">
      <c r="O638" s="93"/>
    </row>
    <row r="639" spans="15:15" ht="12" customHeight="1">
      <c r="O639" s="93"/>
    </row>
    <row r="640" spans="15:15" ht="12" customHeight="1">
      <c r="O640" s="93"/>
    </row>
    <row r="641" spans="15:15" ht="12" customHeight="1">
      <c r="O641" s="93"/>
    </row>
    <row r="642" spans="15:15" ht="12" customHeight="1">
      <c r="O642" s="93"/>
    </row>
    <row r="643" spans="15:15" ht="12" customHeight="1">
      <c r="O643" s="93"/>
    </row>
    <row r="644" spans="15:15" ht="12" customHeight="1">
      <c r="O644" s="93"/>
    </row>
    <row r="645" spans="15:15" ht="12" customHeight="1">
      <c r="O645" s="93"/>
    </row>
    <row r="646" spans="15:15" ht="12" customHeight="1">
      <c r="O646" s="93"/>
    </row>
    <row r="647" spans="15:15" ht="12" customHeight="1">
      <c r="O647" s="93"/>
    </row>
    <row r="648" spans="15:15" ht="12" customHeight="1">
      <c r="O648" s="93"/>
    </row>
    <row r="649" spans="15:15" ht="12" customHeight="1">
      <c r="O649" s="93"/>
    </row>
    <row r="650" spans="15:15" ht="12" customHeight="1">
      <c r="O650" s="93"/>
    </row>
    <row r="651" spans="15:15" ht="12" customHeight="1">
      <c r="O651" s="93"/>
    </row>
    <row r="652" spans="15:15" ht="12" customHeight="1">
      <c r="O652" s="93"/>
    </row>
    <row r="653" spans="15:15" ht="12" customHeight="1">
      <c r="O653" s="93"/>
    </row>
    <row r="654" spans="15:15" ht="12" customHeight="1">
      <c r="O654" s="93"/>
    </row>
    <row r="655" spans="15:15" ht="12" customHeight="1">
      <c r="O655" s="93"/>
    </row>
    <row r="656" spans="15:15" ht="12" customHeight="1">
      <c r="O656" s="93"/>
    </row>
    <row r="657" spans="15:15" ht="12" customHeight="1">
      <c r="O657" s="93"/>
    </row>
    <row r="658" spans="15:15" ht="12" customHeight="1">
      <c r="O658" s="93"/>
    </row>
    <row r="659" spans="15:15" ht="12" customHeight="1">
      <c r="O659" s="93"/>
    </row>
    <row r="660" spans="15:15" ht="12" customHeight="1">
      <c r="O660" s="93"/>
    </row>
    <row r="661" spans="15:15" ht="12" customHeight="1">
      <c r="O661" s="93"/>
    </row>
    <row r="662" spans="15:15" ht="12" customHeight="1">
      <c r="O662" s="93"/>
    </row>
    <row r="663" spans="15:15" ht="12" customHeight="1">
      <c r="O663" s="93"/>
    </row>
    <row r="664" spans="15:15" ht="12" customHeight="1">
      <c r="O664" s="93"/>
    </row>
    <row r="665" spans="15:15" ht="12" customHeight="1">
      <c r="O665" s="93"/>
    </row>
    <row r="666" spans="15:15" ht="12" customHeight="1">
      <c r="O666" s="93"/>
    </row>
    <row r="667" spans="15:15" ht="12" customHeight="1">
      <c r="O667" s="93"/>
    </row>
    <row r="668" spans="15:15" ht="12" customHeight="1">
      <c r="O668" s="93"/>
    </row>
    <row r="669" spans="15:15" ht="12" customHeight="1">
      <c r="O669" s="93"/>
    </row>
    <row r="670" spans="15:15" ht="12" customHeight="1">
      <c r="O670" s="93"/>
    </row>
    <row r="671" spans="15:15" ht="12" customHeight="1">
      <c r="O671" s="93"/>
    </row>
    <row r="672" spans="15:15" ht="12" customHeight="1">
      <c r="O672" s="93"/>
    </row>
    <row r="673" spans="15:15" ht="12" customHeight="1">
      <c r="O673" s="93"/>
    </row>
    <row r="674" spans="15:15" ht="12" customHeight="1">
      <c r="O674" s="93"/>
    </row>
    <row r="675" spans="15:15" ht="12" customHeight="1">
      <c r="O675" s="93"/>
    </row>
    <row r="676" spans="15:15" ht="12" customHeight="1">
      <c r="O676" s="93"/>
    </row>
    <row r="677" spans="15:15" ht="12" customHeight="1">
      <c r="O677" s="93"/>
    </row>
    <row r="678" spans="15:15" ht="12" customHeight="1">
      <c r="O678" s="93"/>
    </row>
    <row r="679" spans="15:15" ht="12" customHeight="1">
      <c r="O679" s="93"/>
    </row>
    <row r="680" spans="15:15" ht="12" customHeight="1">
      <c r="O680" s="93"/>
    </row>
    <row r="681" spans="15:15" ht="12" customHeight="1">
      <c r="O681" s="93"/>
    </row>
    <row r="682" spans="15:15" ht="12" customHeight="1">
      <c r="O682" s="93"/>
    </row>
    <row r="683" spans="15:15" ht="12" customHeight="1">
      <c r="O683" s="93"/>
    </row>
    <row r="684" spans="15:15" ht="12" customHeight="1">
      <c r="O684" s="93"/>
    </row>
    <row r="685" spans="15:15" ht="12" customHeight="1">
      <c r="O685" s="93"/>
    </row>
    <row r="686" spans="15:15" ht="12" customHeight="1">
      <c r="O686" s="93"/>
    </row>
    <row r="687" spans="15:15" ht="12" customHeight="1">
      <c r="O687" s="93"/>
    </row>
    <row r="688" spans="15:15" ht="12" customHeight="1">
      <c r="O688" s="93"/>
    </row>
    <row r="689" spans="15:15" ht="12" customHeight="1">
      <c r="O689" s="93"/>
    </row>
    <row r="690" spans="15:15" ht="12" customHeight="1">
      <c r="O690" s="93"/>
    </row>
    <row r="691" spans="15:15" ht="12" customHeight="1">
      <c r="O691" s="93"/>
    </row>
    <row r="692" spans="15:15" ht="12" customHeight="1">
      <c r="O692" s="93"/>
    </row>
    <row r="693" spans="15:15" ht="12" customHeight="1">
      <c r="O693" s="93"/>
    </row>
    <row r="694" spans="15:15" ht="12" customHeight="1">
      <c r="O694" s="93"/>
    </row>
    <row r="695" spans="15:15" ht="12" customHeight="1">
      <c r="O695" s="93"/>
    </row>
    <row r="696" spans="15:15" ht="12" customHeight="1">
      <c r="O696" s="93"/>
    </row>
    <row r="697" spans="15:15" ht="12" customHeight="1">
      <c r="O697" s="93"/>
    </row>
    <row r="698" spans="15:15" ht="12" customHeight="1">
      <c r="O698" s="93"/>
    </row>
    <row r="699" spans="15:15" ht="12" customHeight="1">
      <c r="O699" s="93"/>
    </row>
    <row r="700" spans="15:15" ht="12" customHeight="1">
      <c r="O700" s="93"/>
    </row>
    <row r="701" spans="15:15" ht="12" customHeight="1">
      <c r="O701" s="93"/>
    </row>
    <row r="702" spans="15:15" ht="12" customHeight="1">
      <c r="O702" s="93"/>
    </row>
    <row r="703" spans="15:15" ht="12" customHeight="1">
      <c r="O703" s="93"/>
    </row>
    <row r="704" spans="15:15" ht="12" customHeight="1">
      <c r="O704" s="93"/>
    </row>
    <row r="705" spans="15:15" ht="12" customHeight="1">
      <c r="O705" s="93"/>
    </row>
    <row r="706" spans="15:15" ht="12" customHeight="1">
      <c r="O706" s="93"/>
    </row>
    <row r="707" spans="15:15" ht="12" customHeight="1">
      <c r="O707" s="93"/>
    </row>
    <row r="708" spans="15:15" ht="12" customHeight="1">
      <c r="O708" s="93"/>
    </row>
    <row r="709" spans="15:15" ht="12" customHeight="1">
      <c r="O709" s="93"/>
    </row>
    <row r="710" spans="15:15" ht="12" customHeight="1">
      <c r="O710" s="93"/>
    </row>
    <row r="711" spans="15:15" ht="12" customHeight="1">
      <c r="O711" s="93"/>
    </row>
    <row r="712" spans="15:15" ht="12" customHeight="1">
      <c r="O712" s="93"/>
    </row>
    <row r="713" spans="15:15" ht="12" customHeight="1">
      <c r="O713" s="93"/>
    </row>
    <row r="714" spans="15:15" ht="12" customHeight="1">
      <c r="O714" s="93"/>
    </row>
    <row r="715" spans="15:15" ht="12" customHeight="1">
      <c r="O715" s="93"/>
    </row>
    <row r="716" spans="15:15" ht="12" customHeight="1">
      <c r="O716" s="93"/>
    </row>
    <row r="717" spans="15:15" ht="12" customHeight="1">
      <c r="O717" s="93"/>
    </row>
    <row r="718" spans="15:15" ht="12" customHeight="1">
      <c r="O718" s="93"/>
    </row>
    <row r="719" spans="15:15" ht="12" customHeight="1">
      <c r="O719" s="93"/>
    </row>
    <row r="720" spans="15:15" ht="12" customHeight="1">
      <c r="O720" s="93"/>
    </row>
    <row r="721" spans="15:15" ht="12" customHeight="1">
      <c r="O721" s="93"/>
    </row>
    <row r="722" spans="15:15" ht="12" customHeight="1">
      <c r="O722" s="93"/>
    </row>
    <row r="723" spans="15:15" ht="12" customHeight="1">
      <c r="O723" s="93"/>
    </row>
    <row r="724" spans="15:15" ht="12" customHeight="1">
      <c r="O724" s="93"/>
    </row>
    <row r="725" spans="15:15" ht="12" customHeight="1">
      <c r="O725" s="93"/>
    </row>
    <row r="726" spans="15:15" ht="12" customHeight="1">
      <c r="O726" s="93"/>
    </row>
    <row r="727" spans="15:15" ht="12" customHeight="1">
      <c r="O727" s="93"/>
    </row>
    <row r="728" spans="15:15" ht="12" customHeight="1">
      <c r="O728" s="93"/>
    </row>
    <row r="729" spans="15:15" ht="12" customHeight="1">
      <c r="O729" s="93"/>
    </row>
    <row r="730" spans="15:15" ht="12" customHeight="1">
      <c r="O730" s="93"/>
    </row>
    <row r="731" spans="15:15" ht="12" customHeight="1">
      <c r="O731" s="93"/>
    </row>
    <row r="732" spans="15:15" ht="12" customHeight="1">
      <c r="O732" s="93"/>
    </row>
    <row r="733" spans="15:15" ht="12" customHeight="1">
      <c r="O733" s="93"/>
    </row>
    <row r="734" spans="15:15" ht="12" customHeight="1">
      <c r="O734" s="93"/>
    </row>
    <row r="735" spans="15:15" ht="12" customHeight="1">
      <c r="O735" s="93"/>
    </row>
    <row r="736" spans="15:15" ht="12" customHeight="1">
      <c r="O736" s="93"/>
    </row>
    <row r="737" spans="15:15" ht="12" customHeight="1">
      <c r="O737" s="93"/>
    </row>
    <row r="738" spans="15:15" ht="12" customHeight="1">
      <c r="O738" s="93"/>
    </row>
    <row r="739" spans="15:15" ht="12" customHeight="1">
      <c r="O739" s="93"/>
    </row>
    <row r="740" spans="15:15" ht="12" customHeight="1">
      <c r="O740" s="93"/>
    </row>
    <row r="741" spans="15:15" ht="12" customHeight="1">
      <c r="O741" s="93"/>
    </row>
    <row r="742" spans="15:15" ht="12" customHeight="1">
      <c r="O742" s="93"/>
    </row>
    <row r="743" spans="15:15" ht="12" customHeight="1">
      <c r="O743" s="93"/>
    </row>
    <row r="744" spans="15:15" ht="12" customHeight="1">
      <c r="O744" s="93"/>
    </row>
    <row r="745" spans="15:15" ht="12" customHeight="1">
      <c r="O745" s="93"/>
    </row>
    <row r="746" spans="15:15" ht="12" customHeight="1">
      <c r="O746" s="93"/>
    </row>
    <row r="747" spans="15:15" ht="12" customHeight="1">
      <c r="O747" s="93"/>
    </row>
    <row r="748" spans="15:15" ht="12" customHeight="1">
      <c r="O748" s="93"/>
    </row>
    <row r="749" spans="15:15" ht="12" customHeight="1">
      <c r="O749" s="93"/>
    </row>
    <row r="750" spans="15:15" ht="12" customHeight="1">
      <c r="O750" s="93"/>
    </row>
    <row r="751" spans="15:15" ht="12" customHeight="1">
      <c r="O751" s="93"/>
    </row>
    <row r="752" spans="15:15" ht="12" customHeight="1">
      <c r="O752" s="93"/>
    </row>
    <row r="753" spans="15:15" ht="12" customHeight="1">
      <c r="O753" s="93"/>
    </row>
    <row r="754" spans="15:15" ht="12" customHeight="1">
      <c r="O754" s="93"/>
    </row>
    <row r="755" spans="15:15" ht="12" customHeight="1">
      <c r="O755" s="93"/>
    </row>
    <row r="756" spans="15:15" ht="12" customHeight="1">
      <c r="O756" s="93"/>
    </row>
    <row r="757" spans="15:15" ht="12" customHeight="1">
      <c r="O757" s="93"/>
    </row>
    <row r="758" spans="15:15" ht="12" customHeight="1">
      <c r="O758" s="93"/>
    </row>
    <row r="759" spans="15:15" ht="12" customHeight="1">
      <c r="O759" s="93"/>
    </row>
    <row r="760" spans="15:15" ht="12" customHeight="1">
      <c r="O760" s="93"/>
    </row>
    <row r="761" spans="15:15" ht="12" customHeight="1">
      <c r="O761" s="93"/>
    </row>
    <row r="762" spans="15:15" ht="12" customHeight="1">
      <c r="O762" s="93"/>
    </row>
    <row r="763" spans="15:15" ht="12" customHeight="1">
      <c r="O763" s="93"/>
    </row>
    <row r="764" spans="15:15" ht="12" customHeight="1">
      <c r="O764" s="93"/>
    </row>
    <row r="765" spans="15:15" ht="12" customHeight="1">
      <c r="O765" s="93"/>
    </row>
    <row r="766" spans="15:15" ht="12" customHeight="1">
      <c r="O766" s="93"/>
    </row>
    <row r="767" spans="15:15" ht="12" customHeight="1">
      <c r="O767" s="93"/>
    </row>
    <row r="768" spans="15:15" ht="12" customHeight="1">
      <c r="O768" s="93"/>
    </row>
    <row r="769" spans="15:15" ht="12" customHeight="1">
      <c r="O769" s="93"/>
    </row>
    <row r="770" spans="15:15" ht="12" customHeight="1">
      <c r="O770" s="93"/>
    </row>
    <row r="771" spans="15:15" ht="12" customHeight="1">
      <c r="O771" s="93"/>
    </row>
    <row r="772" spans="15:15" ht="12" customHeight="1">
      <c r="O772" s="93"/>
    </row>
    <row r="773" spans="15:15" ht="12" customHeight="1">
      <c r="O773" s="93"/>
    </row>
    <row r="774" spans="15:15" ht="12" customHeight="1">
      <c r="O774" s="93"/>
    </row>
    <row r="775" spans="15:15" ht="12" customHeight="1">
      <c r="O775" s="93"/>
    </row>
    <row r="776" spans="15:15" ht="12" customHeight="1">
      <c r="O776" s="93"/>
    </row>
    <row r="777" spans="15:15" ht="12" customHeight="1">
      <c r="O777" s="93"/>
    </row>
    <row r="778" spans="15:15" ht="12" customHeight="1">
      <c r="O778" s="93"/>
    </row>
    <row r="779" spans="15:15" ht="12" customHeight="1">
      <c r="O779" s="93"/>
    </row>
    <row r="780" spans="15:15" ht="12" customHeight="1">
      <c r="O780" s="93"/>
    </row>
    <row r="781" spans="15:15" ht="12" customHeight="1">
      <c r="O781" s="93"/>
    </row>
    <row r="782" spans="15:15" ht="12" customHeight="1">
      <c r="O782" s="93"/>
    </row>
    <row r="783" spans="15:15" ht="12" customHeight="1">
      <c r="O783" s="93"/>
    </row>
    <row r="784" spans="15:15" ht="12" customHeight="1">
      <c r="O784" s="93"/>
    </row>
    <row r="785" spans="15:15" ht="12" customHeight="1">
      <c r="O785" s="93"/>
    </row>
    <row r="786" spans="15:15" ht="12" customHeight="1">
      <c r="O786" s="93"/>
    </row>
    <row r="787" spans="15:15" ht="12" customHeight="1">
      <c r="O787" s="93"/>
    </row>
    <row r="788" spans="15:15" ht="12" customHeight="1">
      <c r="O788" s="93"/>
    </row>
    <row r="789" spans="15:15" ht="12" customHeight="1">
      <c r="O789" s="93"/>
    </row>
    <row r="790" spans="15:15" ht="12" customHeight="1">
      <c r="O790" s="93"/>
    </row>
    <row r="791" spans="15:15" ht="12" customHeight="1">
      <c r="O791" s="93"/>
    </row>
    <row r="792" spans="15:15" ht="12" customHeight="1">
      <c r="O792" s="93"/>
    </row>
    <row r="793" spans="15:15" ht="12" customHeight="1">
      <c r="O793" s="93"/>
    </row>
    <row r="794" spans="15:15" ht="12" customHeight="1">
      <c r="O794" s="93"/>
    </row>
    <row r="795" spans="15:15" ht="12" customHeight="1">
      <c r="O795" s="93"/>
    </row>
    <row r="796" spans="15:15" ht="12" customHeight="1">
      <c r="O796" s="93"/>
    </row>
    <row r="797" spans="15:15" ht="12" customHeight="1">
      <c r="O797" s="93"/>
    </row>
    <row r="798" spans="15:15" ht="12" customHeight="1">
      <c r="O798" s="93"/>
    </row>
    <row r="799" spans="15:15" ht="12" customHeight="1">
      <c r="O799" s="93"/>
    </row>
    <row r="800" spans="15:15" ht="12" customHeight="1">
      <c r="O800" s="93"/>
    </row>
    <row r="801" spans="15:15" ht="12" customHeight="1">
      <c r="O801" s="93"/>
    </row>
    <row r="802" spans="15:15" ht="12" customHeight="1">
      <c r="O802" s="93"/>
    </row>
    <row r="803" spans="15:15" ht="12" customHeight="1">
      <c r="O803" s="93"/>
    </row>
    <row r="804" spans="15:15" ht="12" customHeight="1">
      <c r="O804" s="93"/>
    </row>
    <row r="805" spans="15:15" ht="12" customHeight="1">
      <c r="O805" s="93"/>
    </row>
    <row r="806" spans="15:15" ht="12" customHeight="1">
      <c r="O806" s="93"/>
    </row>
    <row r="807" spans="15:15" ht="12" customHeight="1">
      <c r="O807" s="93"/>
    </row>
    <row r="808" spans="15:15" ht="12" customHeight="1">
      <c r="O808" s="93"/>
    </row>
    <row r="809" spans="15:15" ht="12" customHeight="1">
      <c r="O809" s="93"/>
    </row>
    <row r="810" spans="15:15" ht="12" customHeight="1">
      <c r="O810" s="93"/>
    </row>
    <row r="811" spans="15:15" ht="12" customHeight="1">
      <c r="O811" s="93"/>
    </row>
    <row r="812" spans="15:15" ht="12" customHeight="1">
      <c r="O812" s="93"/>
    </row>
    <row r="813" spans="15:15" ht="12" customHeight="1">
      <c r="O813" s="93"/>
    </row>
    <row r="814" spans="15:15" ht="12" customHeight="1">
      <c r="O814" s="93"/>
    </row>
    <row r="815" spans="15:15" ht="12" customHeight="1">
      <c r="O815" s="93"/>
    </row>
    <row r="816" spans="15:15" ht="12" customHeight="1">
      <c r="O816" s="93"/>
    </row>
    <row r="817" spans="15:15" ht="12" customHeight="1">
      <c r="O817" s="93"/>
    </row>
    <row r="818" spans="15:15" ht="12" customHeight="1">
      <c r="O818" s="93"/>
    </row>
    <row r="819" spans="15:15" ht="12" customHeight="1">
      <c r="O819" s="93"/>
    </row>
    <row r="820" spans="15:15" ht="12" customHeight="1">
      <c r="O820" s="93"/>
    </row>
    <row r="821" spans="15:15" ht="12" customHeight="1">
      <c r="O821" s="93"/>
    </row>
    <row r="822" spans="15:15" ht="12" customHeight="1">
      <c r="O822" s="93"/>
    </row>
    <row r="823" spans="15:15" ht="12" customHeight="1">
      <c r="O823" s="93"/>
    </row>
    <row r="824" spans="15:15" ht="12" customHeight="1">
      <c r="O824" s="93"/>
    </row>
    <row r="825" spans="15:15" ht="12" customHeight="1">
      <c r="O825" s="93"/>
    </row>
    <row r="826" spans="15:15" ht="12" customHeight="1">
      <c r="O826" s="93"/>
    </row>
    <row r="827" spans="15:15" ht="12" customHeight="1">
      <c r="O827" s="93"/>
    </row>
    <row r="828" spans="15:15" ht="12" customHeight="1">
      <c r="O828" s="93"/>
    </row>
    <row r="829" spans="15:15" ht="12" customHeight="1">
      <c r="O829" s="93"/>
    </row>
    <row r="830" spans="15:15" ht="12" customHeight="1">
      <c r="O830" s="93"/>
    </row>
    <row r="831" spans="15:15" ht="12" customHeight="1">
      <c r="O831" s="93"/>
    </row>
    <row r="832" spans="15:15" ht="12" customHeight="1">
      <c r="O832" s="93"/>
    </row>
    <row r="833" spans="15:15" ht="12" customHeight="1">
      <c r="O833" s="93"/>
    </row>
    <row r="834" spans="15:15" ht="12" customHeight="1">
      <c r="O834" s="93"/>
    </row>
    <row r="835" spans="15:15" ht="12" customHeight="1">
      <c r="O835" s="93"/>
    </row>
    <row r="836" spans="15:15" ht="12" customHeight="1">
      <c r="O836" s="93"/>
    </row>
    <row r="837" spans="15:15" ht="12" customHeight="1">
      <c r="O837" s="93"/>
    </row>
    <row r="838" spans="15:15" ht="12" customHeight="1">
      <c r="O838" s="93"/>
    </row>
    <row r="839" spans="15:15" ht="12" customHeight="1">
      <c r="O839" s="93"/>
    </row>
    <row r="840" spans="15:15" ht="12" customHeight="1">
      <c r="O840" s="93"/>
    </row>
    <row r="841" spans="15:15" ht="12" customHeight="1">
      <c r="O841" s="93"/>
    </row>
    <row r="842" spans="15:15" ht="12" customHeight="1">
      <c r="O842" s="93"/>
    </row>
    <row r="843" spans="15:15" ht="12" customHeight="1">
      <c r="O843" s="93"/>
    </row>
    <row r="844" spans="15:15" ht="12" customHeight="1">
      <c r="O844" s="93"/>
    </row>
    <row r="845" spans="15:15" ht="12" customHeight="1">
      <c r="O845" s="93"/>
    </row>
    <row r="846" spans="15:15" ht="12" customHeight="1">
      <c r="O846" s="93"/>
    </row>
    <row r="847" spans="15:15" ht="12" customHeight="1">
      <c r="O847" s="93"/>
    </row>
    <row r="848" spans="15:15" ht="12" customHeight="1">
      <c r="O848" s="93"/>
    </row>
    <row r="849" spans="15:15" ht="12" customHeight="1">
      <c r="O849" s="93"/>
    </row>
    <row r="850" spans="15:15" ht="12" customHeight="1">
      <c r="O850" s="93"/>
    </row>
    <row r="851" spans="15:15" ht="12" customHeight="1">
      <c r="O851" s="93"/>
    </row>
    <row r="852" spans="15:15" ht="12" customHeight="1">
      <c r="O852" s="93"/>
    </row>
    <row r="853" spans="15:15" ht="12" customHeight="1">
      <c r="O853" s="93"/>
    </row>
    <row r="854" spans="15:15" ht="12" customHeight="1">
      <c r="O854" s="93"/>
    </row>
    <row r="855" spans="15:15" ht="12" customHeight="1">
      <c r="O855" s="93"/>
    </row>
    <row r="856" spans="15:15" ht="12" customHeight="1">
      <c r="O856" s="93"/>
    </row>
    <row r="857" spans="15:15" ht="12" customHeight="1">
      <c r="O857" s="93"/>
    </row>
    <row r="858" spans="15:15" ht="12" customHeight="1">
      <c r="O858" s="93"/>
    </row>
    <row r="859" spans="15:15" ht="12" customHeight="1">
      <c r="O859" s="93"/>
    </row>
    <row r="860" spans="15:15" ht="12" customHeight="1">
      <c r="O860" s="93"/>
    </row>
    <row r="861" spans="15:15" ht="12" customHeight="1">
      <c r="O861" s="93"/>
    </row>
    <row r="862" spans="15:15" ht="12" customHeight="1">
      <c r="O862" s="93"/>
    </row>
    <row r="863" spans="15:15" ht="12" customHeight="1">
      <c r="O863" s="93"/>
    </row>
    <row r="864" spans="15:15" ht="12" customHeight="1">
      <c r="O864" s="93"/>
    </row>
    <row r="865" spans="15:15" ht="12" customHeight="1">
      <c r="O865" s="93"/>
    </row>
    <row r="866" spans="15:15" ht="12" customHeight="1">
      <c r="O866" s="93"/>
    </row>
    <row r="867" spans="15:15" ht="12" customHeight="1">
      <c r="O867" s="93"/>
    </row>
    <row r="868" spans="15:15" ht="12" customHeight="1">
      <c r="O868" s="93"/>
    </row>
    <row r="869" spans="15:15" ht="12" customHeight="1">
      <c r="O869" s="93"/>
    </row>
    <row r="870" spans="15:15" ht="12" customHeight="1">
      <c r="O870" s="93"/>
    </row>
    <row r="871" spans="15:15" ht="12" customHeight="1">
      <c r="O871" s="93"/>
    </row>
    <row r="872" spans="15:15" ht="12" customHeight="1">
      <c r="O872" s="93"/>
    </row>
    <row r="873" spans="15:15" ht="12" customHeight="1">
      <c r="O873" s="93"/>
    </row>
    <row r="874" spans="15:15" ht="12" customHeight="1">
      <c r="O874" s="93"/>
    </row>
    <row r="875" spans="15:15" ht="12" customHeight="1">
      <c r="O875" s="93"/>
    </row>
    <row r="876" spans="15:15" ht="12" customHeight="1">
      <c r="O876" s="93"/>
    </row>
    <row r="877" spans="15:15" ht="12" customHeight="1">
      <c r="O877" s="93"/>
    </row>
    <row r="878" spans="15:15" ht="12" customHeight="1">
      <c r="O878" s="93"/>
    </row>
    <row r="879" spans="15:15" ht="12" customHeight="1">
      <c r="O879" s="93"/>
    </row>
    <row r="880" spans="15:15" ht="12" customHeight="1">
      <c r="O880" s="93"/>
    </row>
    <row r="881" spans="15:15" ht="12" customHeight="1">
      <c r="O881" s="93"/>
    </row>
    <row r="882" spans="15:15" ht="12" customHeight="1">
      <c r="O882" s="93"/>
    </row>
    <row r="883" spans="15:15" ht="12" customHeight="1">
      <c r="O883" s="93"/>
    </row>
    <row r="884" spans="15:15" ht="12" customHeight="1">
      <c r="O884" s="93"/>
    </row>
    <row r="885" spans="15:15" ht="12" customHeight="1">
      <c r="O885" s="93"/>
    </row>
    <row r="886" spans="15:15" ht="12" customHeight="1">
      <c r="O886" s="93"/>
    </row>
    <row r="887" spans="15:15" ht="12" customHeight="1">
      <c r="O887" s="93"/>
    </row>
    <row r="888" spans="15:15" ht="12" customHeight="1">
      <c r="O888" s="93"/>
    </row>
    <row r="889" spans="15:15" ht="12" customHeight="1">
      <c r="O889" s="93"/>
    </row>
    <row r="890" spans="15:15" ht="12" customHeight="1">
      <c r="O890" s="93"/>
    </row>
    <row r="891" spans="15:15" ht="12" customHeight="1">
      <c r="O891" s="93"/>
    </row>
    <row r="892" spans="15:15" ht="12" customHeight="1">
      <c r="O892" s="93"/>
    </row>
    <row r="893" spans="15:15" ht="12" customHeight="1">
      <c r="O893" s="93"/>
    </row>
    <row r="894" spans="15:15" ht="12" customHeight="1">
      <c r="O894" s="93"/>
    </row>
    <row r="895" spans="15:15" ht="12" customHeight="1">
      <c r="O895" s="93"/>
    </row>
    <row r="896" spans="15:15" ht="12" customHeight="1">
      <c r="O896" s="93"/>
    </row>
    <row r="897" spans="15:15" ht="12" customHeight="1">
      <c r="O897" s="93"/>
    </row>
    <row r="898" spans="15:15" ht="12" customHeight="1">
      <c r="O898" s="93"/>
    </row>
    <row r="899" spans="15:15" ht="12" customHeight="1">
      <c r="O899" s="93"/>
    </row>
    <row r="900" spans="15:15" ht="12" customHeight="1">
      <c r="O900" s="93"/>
    </row>
    <row r="901" spans="15:15" ht="12" customHeight="1">
      <c r="O901" s="93"/>
    </row>
    <row r="902" spans="15:15" ht="12" customHeight="1">
      <c r="O902" s="93"/>
    </row>
    <row r="903" spans="15:15" ht="12" customHeight="1">
      <c r="O903" s="93"/>
    </row>
    <row r="904" spans="15:15" ht="12" customHeight="1">
      <c r="O904" s="93"/>
    </row>
    <row r="905" spans="15:15" ht="12" customHeight="1">
      <c r="O905" s="93"/>
    </row>
    <row r="906" spans="15:15" ht="12" customHeight="1">
      <c r="O906" s="93"/>
    </row>
    <row r="907" spans="15:15" ht="12" customHeight="1">
      <c r="O907" s="93"/>
    </row>
    <row r="908" spans="15:15" ht="12" customHeight="1">
      <c r="O908" s="93"/>
    </row>
    <row r="909" spans="15:15" ht="12" customHeight="1">
      <c r="O909" s="93"/>
    </row>
    <row r="910" spans="15:15" ht="12" customHeight="1">
      <c r="O910" s="93"/>
    </row>
    <row r="911" spans="15:15" ht="12" customHeight="1">
      <c r="O911" s="93"/>
    </row>
    <row r="912" spans="15:15" ht="12" customHeight="1">
      <c r="O912" s="93"/>
    </row>
    <row r="913" spans="15:15" ht="12" customHeight="1">
      <c r="O913" s="93"/>
    </row>
    <row r="914" spans="15:15" ht="12" customHeight="1">
      <c r="O914" s="93"/>
    </row>
    <row r="915" spans="15:15" ht="12" customHeight="1">
      <c r="O915" s="93"/>
    </row>
    <row r="916" spans="15:15" ht="12" customHeight="1">
      <c r="O916" s="93"/>
    </row>
    <row r="917" spans="15:15" ht="12" customHeight="1">
      <c r="O917" s="93"/>
    </row>
    <row r="918" spans="15:15" ht="12" customHeight="1">
      <c r="O918" s="93"/>
    </row>
    <row r="919" spans="15:15" ht="12" customHeight="1">
      <c r="O919" s="93"/>
    </row>
    <row r="920" spans="15:15" ht="12" customHeight="1">
      <c r="O920" s="93"/>
    </row>
    <row r="921" spans="15:15" ht="12" customHeight="1">
      <c r="O921" s="93"/>
    </row>
    <row r="922" spans="15:15" ht="12" customHeight="1">
      <c r="O922" s="93"/>
    </row>
    <row r="923" spans="15:15" ht="12" customHeight="1">
      <c r="O923" s="93"/>
    </row>
    <row r="924" spans="15:15" ht="12" customHeight="1">
      <c r="O924" s="93"/>
    </row>
    <row r="925" spans="15:15" ht="12" customHeight="1">
      <c r="O925" s="93"/>
    </row>
    <row r="926" spans="15:15" ht="12" customHeight="1">
      <c r="O926" s="93"/>
    </row>
    <row r="927" spans="15:15" ht="12" customHeight="1">
      <c r="O927" s="93"/>
    </row>
    <row r="928" spans="15:15" ht="12" customHeight="1">
      <c r="O928" s="93"/>
    </row>
    <row r="929" spans="15:15" ht="12" customHeight="1">
      <c r="O929" s="93"/>
    </row>
    <row r="930" spans="15:15" ht="12" customHeight="1">
      <c r="O930" s="93"/>
    </row>
    <row r="931" spans="15:15" ht="12" customHeight="1">
      <c r="O931" s="93"/>
    </row>
    <row r="932" spans="15:15" ht="12" customHeight="1">
      <c r="O932" s="93"/>
    </row>
    <row r="933" spans="15:15" ht="12" customHeight="1">
      <c r="O933" s="93"/>
    </row>
    <row r="934" spans="15:15" ht="12" customHeight="1">
      <c r="O934" s="93"/>
    </row>
    <row r="935" spans="15:15" ht="12" customHeight="1">
      <c r="O935" s="93"/>
    </row>
    <row r="936" spans="15:15" ht="12" customHeight="1">
      <c r="O936" s="93"/>
    </row>
    <row r="937" spans="15:15" ht="12" customHeight="1">
      <c r="O937" s="93"/>
    </row>
    <row r="938" spans="15:15" ht="12" customHeight="1">
      <c r="O938" s="93"/>
    </row>
    <row r="939" spans="15:15" ht="12" customHeight="1">
      <c r="O939" s="93"/>
    </row>
    <row r="940" spans="15:15" ht="12" customHeight="1">
      <c r="O940" s="93"/>
    </row>
    <row r="941" spans="15:15" ht="12" customHeight="1">
      <c r="O941" s="93"/>
    </row>
    <row r="942" spans="15:15" ht="12" customHeight="1">
      <c r="O942" s="93"/>
    </row>
    <row r="943" spans="15:15" ht="12" customHeight="1">
      <c r="O943" s="93"/>
    </row>
    <row r="944" spans="15:15" ht="12" customHeight="1">
      <c r="O944" s="93"/>
    </row>
    <row r="945" spans="15:15" ht="12" customHeight="1">
      <c r="O945" s="93"/>
    </row>
    <row r="946" spans="15:15" ht="12" customHeight="1">
      <c r="O946" s="93"/>
    </row>
    <row r="947" spans="15:15" ht="12" customHeight="1">
      <c r="O947" s="93"/>
    </row>
    <row r="948" spans="15:15" ht="12" customHeight="1">
      <c r="O948" s="93"/>
    </row>
    <row r="949" spans="15:15" ht="12" customHeight="1">
      <c r="O949" s="93"/>
    </row>
    <row r="950" spans="15:15" ht="12" customHeight="1">
      <c r="O950" s="93"/>
    </row>
    <row r="951" spans="15:15" ht="12" customHeight="1">
      <c r="O951" s="93"/>
    </row>
    <row r="952" spans="15:15" ht="12" customHeight="1">
      <c r="O952" s="93"/>
    </row>
    <row r="953" spans="15:15" ht="12" customHeight="1">
      <c r="O953" s="93"/>
    </row>
    <row r="954" spans="15:15" ht="12" customHeight="1">
      <c r="O954" s="93"/>
    </row>
    <row r="955" spans="15:15" ht="12" customHeight="1">
      <c r="O955" s="93"/>
    </row>
    <row r="956" spans="15:15" ht="12" customHeight="1">
      <c r="O956" s="93"/>
    </row>
    <row r="957" spans="15:15" ht="12" customHeight="1">
      <c r="O957" s="93"/>
    </row>
    <row r="958" spans="15:15" ht="12" customHeight="1">
      <c r="O958" s="93"/>
    </row>
    <row r="959" spans="15:15" ht="12" customHeight="1">
      <c r="O959" s="93"/>
    </row>
    <row r="960" spans="15:15" ht="12" customHeight="1">
      <c r="O960" s="93"/>
    </row>
    <row r="961" spans="15:15" ht="12" customHeight="1">
      <c r="O961" s="93"/>
    </row>
    <row r="962" spans="15:15" ht="12" customHeight="1">
      <c r="O962" s="93"/>
    </row>
    <row r="963" spans="15:15" ht="12" customHeight="1">
      <c r="O963" s="93"/>
    </row>
    <row r="964" spans="15:15" ht="12" customHeight="1">
      <c r="O964" s="93"/>
    </row>
    <row r="965" spans="15:15" ht="12" customHeight="1">
      <c r="O965" s="93"/>
    </row>
    <row r="966" spans="15:15" ht="12" customHeight="1">
      <c r="O966" s="93"/>
    </row>
    <row r="967" spans="15:15" ht="12" customHeight="1">
      <c r="O967" s="93"/>
    </row>
    <row r="968" spans="15:15" ht="12" customHeight="1">
      <c r="O968" s="93"/>
    </row>
    <row r="969" spans="15:15" ht="12" customHeight="1">
      <c r="O969" s="93"/>
    </row>
    <row r="970" spans="15:15" ht="12" customHeight="1">
      <c r="O970" s="93"/>
    </row>
    <row r="971" spans="15:15" ht="12" customHeight="1">
      <c r="O971" s="93"/>
    </row>
    <row r="972" spans="15:15" ht="12" customHeight="1">
      <c r="O972" s="93"/>
    </row>
    <row r="973" spans="15:15" ht="12" customHeight="1">
      <c r="O973" s="93"/>
    </row>
    <row r="974" spans="15:15" ht="12" customHeight="1">
      <c r="O974" s="93"/>
    </row>
    <row r="975" spans="15:15" ht="12" customHeight="1">
      <c r="O975" s="93"/>
    </row>
    <row r="976" spans="15:15" ht="12" customHeight="1">
      <c r="O976" s="93"/>
    </row>
    <row r="977" spans="15:15" ht="12" customHeight="1">
      <c r="O977" s="93"/>
    </row>
    <row r="978" spans="15:15" ht="12" customHeight="1">
      <c r="O978" s="93"/>
    </row>
    <row r="979" spans="15:15" ht="12" customHeight="1">
      <c r="O979" s="93"/>
    </row>
    <row r="980" spans="15:15" ht="12" customHeight="1">
      <c r="O980" s="93"/>
    </row>
    <row r="981" spans="15:15" ht="12" customHeight="1">
      <c r="O981" s="93"/>
    </row>
    <row r="982" spans="15:15" ht="12" customHeight="1">
      <c r="O982" s="93"/>
    </row>
    <row r="983" spans="15:15" ht="12" customHeight="1">
      <c r="O983" s="93"/>
    </row>
    <row r="984" spans="15:15" ht="12" customHeight="1">
      <c r="O984" s="93"/>
    </row>
  </sheetData>
  <autoFilter ref="O17:O19" xr:uid="{00000000-0009-0000-0000-00001E000000}"/>
  <sortState xmlns:xlrd2="http://schemas.microsoft.com/office/spreadsheetml/2017/richdata2" ref="A7:AA13">
    <sortCondition descending="1" ref="O7:O13"/>
  </sortState>
  <mergeCells count="2">
    <mergeCell ref="H5:N5"/>
    <mergeCell ref="H16:N16"/>
  </mergeCells>
  <pageMargins left="0.69" right="0.75" top="1" bottom="0.81" header="0" footer="0"/>
  <pageSetup paperSize="9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FFFF00"/>
  </sheetPr>
  <dimension ref="A1:AB984"/>
  <sheetViews>
    <sheetView zoomScale="110" zoomScaleNormal="110" workbookViewId="0">
      <selection activeCell="G2" sqref="G2"/>
    </sheetView>
  </sheetViews>
  <sheetFormatPr defaultColWidth="14.44140625" defaultRowHeight="15" customHeight="1"/>
  <cols>
    <col min="1" max="1" width="5" style="65" customWidth="1"/>
    <col min="2" max="2" width="7.44140625" style="65" bestFit="1" customWidth="1"/>
    <col min="3" max="3" width="12.88671875" style="65" customWidth="1"/>
    <col min="4" max="4" width="10.6640625" style="65" customWidth="1"/>
    <col min="5" max="5" width="12.109375" style="65" bestFit="1" customWidth="1"/>
    <col min="6" max="6" width="11.5546875" style="65" bestFit="1" customWidth="1"/>
    <col min="7" max="7" width="14.5546875" style="65" bestFit="1" customWidth="1"/>
    <col min="8" max="10" width="6.109375" style="65" customWidth="1"/>
    <col min="11" max="11" width="3.88671875" style="65" bestFit="1" customWidth="1"/>
    <col min="12" max="14" width="6.109375" style="65" customWidth="1"/>
    <col min="15" max="15" width="6.5546875" style="65" customWidth="1"/>
    <col min="16" max="16" width="6.44140625" style="65" customWidth="1"/>
    <col min="17" max="26" width="8.6640625" style="65" customWidth="1"/>
    <col min="27" max="16384" width="14.44140625" style="65"/>
  </cols>
  <sheetData>
    <row r="1" spans="1:28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</row>
    <row r="2" spans="1:28" customFormat="1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8" ht="16.5" customHeight="1">
      <c r="A3" s="67"/>
      <c r="B3" s="68"/>
      <c r="C3" s="69"/>
      <c r="D3" s="70"/>
      <c r="E3" s="71"/>
      <c r="F3" s="71"/>
      <c r="G3" s="71"/>
      <c r="H3" s="72"/>
      <c r="I3" s="72"/>
      <c r="J3" s="72"/>
      <c r="K3" s="73"/>
      <c r="L3" s="72"/>
      <c r="M3" s="72"/>
      <c r="N3" s="72"/>
      <c r="O3" s="74"/>
      <c r="P3" s="75"/>
    </row>
    <row r="4" spans="1:28" ht="12" customHeight="1">
      <c r="A4" s="64"/>
      <c r="B4" s="64"/>
      <c r="C4" s="76" t="s">
        <v>32</v>
      </c>
      <c r="D4" s="76"/>
      <c r="E4" s="106" t="s">
        <v>36</v>
      </c>
      <c r="F4" s="106"/>
      <c r="G4" s="76"/>
      <c r="H4" s="64"/>
      <c r="I4" s="64"/>
      <c r="J4" s="64"/>
      <c r="K4" s="64"/>
      <c r="L4" s="64"/>
      <c r="M4" s="64"/>
      <c r="N4" s="64"/>
      <c r="O4" s="64"/>
    </row>
    <row r="5" spans="1:28" ht="12" customHeight="1" thickBot="1">
      <c r="A5" s="64"/>
      <c r="B5" s="64"/>
      <c r="C5" s="64"/>
      <c r="D5" s="64"/>
      <c r="E5" s="64"/>
      <c r="F5" s="64"/>
      <c r="G5" s="64"/>
      <c r="H5" s="163" t="s">
        <v>28</v>
      </c>
      <c r="I5" s="164"/>
      <c r="J5" s="164"/>
      <c r="K5" s="164"/>
      <c r="L5" s="164"/>
      <c r="M5" s="164"/>
      <c r="N5" s="165"/>
      <c r="O5" s="64"/>
    </row>
    <row r="6" spans="1:28" ht="12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81" t="s">
        <v>11</v>
      </c>
      <c r="I6" s="81" t="s">
        <v>13</v>
      </c>
      <c r="J6" s="81" t="s">
        <v>14</v>
      </c>
      <c r="K6" s="118" t="s">
        <v>21</v>
      </c>
      <c r="L6" s="81" t="s">
        <v>15</v>
      </c>
      <c r="M6" s="81" t="s">
        <v>29</v>
      </c>
      <c r="N6" s="81" t="s">
        <v>30</v>
      </c>
      <c r="O6" s="82" t="s">
        <v>25</v>
      </c>
      <c r="P6" s="83" t="s">
        <v>12</v>
      </c>
    </row>
    <row r="7" spans="1:28" ht="16.5" customHeight="1">
      <c r="A7" s="84">
        <v>1</v>
      </c>
      <c r="B7" s="4" t="s">
        <v>190</v>
      </c>
      <c r="C7" s="34" t="s">
        <v>191</v>
      </c>
      <c r="D7" s="27">
        <v>40168</v>
      </c>
      <c r="E7" s="26" t="s">
        <v>39</v>
      </c>
      <c r="F7" s="26" t="s">
        <v>40</v>
      </c>
      <c r="G7" s="26" t="s">
        <v>78</v>
      </c>
      <c r="H7" s="85">
        <v>11.96</v>
      </c>
      <c r="I7" s="85">
        <v>11.92</v>
      </c>
      <c r="J7" s="85">
        <v>12.51</v>
      </c>
      <c r="K7" s="86">
        <v>10</v>
      </c>
      <c r="L7" s="85">
        <v>11.49</v>
      </c>
      <c r="M7" s="85">
        <v>12.7</v>
      </c>
      <c r="N7" s="85" t="s">
        <v>549</v>
      </c>
      <c r="O7" s="117">
        <f t="shared" ref="O7:O19" si="0">MAX(H7:J7,L7:N7)</f>
        <v>12.7</v>
      </c>
      <c r="P7" s="87" t="str">
        <f t="shared" ref="P7:P19" si="1">IF(ISBLANK(O7),"",IF(O7="NM","",IF(O7="DNS","",IF(O7&lt;6.5,"",IF(O7&gt;=15.2,"KSM",IF(O7&gt;=13.2,"I A",IF(O7&gt;=11,"II A",IF(O7&gt;=9.5,"III A",IF(O7&gt;=8,"I JA",IF(O7&gt;=7.2,"II JA",IF(O7&gt;=6.5,"III JA")))))))))))</f>
        <v>II A</v>
      </c>
    </row>
    <row r="8" spans="1:28" ht="16.5" customHeight="1">
      <c r="A8" s="84">
        <v>2</v>
      </c>
      <c r="B8" s="4" t="s">
        <v>43</v>
      </c>
      <c r="C8" s="34" t="s">
        <v>464</v>
      </c>
      <c r="D8" s="27">
        <v>40012</v>
      </c>
      <c r="E8" s="26" t="s">
        <v>268</v>
      </c>
      <c r="F8" s="26" t="s">
        <v>445</v>
      </c>
      <c r="G8" s="26" t="s">
        <v>463</v>
      </c>
      <c r="H8" s="85" t="s">
        <v>549</v>
      </c>
      <c r="I8" s="85">
        <v>11.39</v>
      </c>
      <c r="J8" s="85">
        <v>11.39</v>
      </c>
      <c r="K8" s="86">
        <v>9</v>
      </c>
      <c r="L8" s="85">
        <v>11.65</v>
      </c>
      <c r="M8" s="85">
        <v>11.41</v>
      </c>
      <c r="N8" s="85" t="s">
        <v>549</v>
      </c>
      <c r="O8" s="117">
        <f t="shared" si="0"/>
        <v>11.65</v>
      </c>
      <c r="P8" s="87" t="str">
        <f t="shared" si="1"/>
        <v>II A</v>
      </c>
    </row>
    <row r="9" spans="1:28" ht="16.5" customHeight="1">
      <c r="A9" s="84">
        <v>3</v>
      </c>
      <c r="B9" s="4" t="s">
        <v>136</v>
      </c>
      <c r="C9" s="34" t="s">
        <v>162</v>
      </c>
      <c r="D9" s="27">
        <v>40412</v>
      </c>
      <c r="E9" s="26" t="s">
        <v>39</v>
      </c>
      <c r="F9" s="26" t="s">
        <v>40</v>
      </c>
      <c r="G9" s="26" t="s">
        <v>78</v>
      </c>
      <c r="H9" s="85">
        <v>9.9</v>
      </c>
      <c r="I9" s="85">
        <v>10.83</v>
      </c>
      <c r="J9" s="85">
        <v>10.49</v>
      </c>
      <c r="K9" s="86">
        <v>8</v>
      </c>
      <c r="L9" s="85">
        <v>10.45</v>
      </c>
      <c r="M9" s="85">
        <v>10.91</v>
      </c>
      <c r="N9" s="85">
        <v>11.33</v>
      </c>
      <c r="O9" s="117">
        <f t="shared" si="0"/>
        <v>11.33</v>
      </c>
      <c r="P9" s="87" t="str">
        <f t="shared" si="1"/>
        <v>II A</v>
      </c>
    </row>
    <row r="10" spans="1:28" ht="16.5" customHeight="1">
      <c r="A10" s="84">
        <v>4</v>
      </c>
      <c r="B10" s="4" t="s">
        <v>245</v>
      </c>
      <c r="C10" s="34" t="s">
        <v>246</v>
      </c>
      <c r="D10" s="27">
        <v>40331</v>
      </c>
      <c r="E10" s="26" t="s">
        <v>73</v>
      </c>
      <c r="F10" s="26" t="s">
        <v>74</v>
      </c>
      <c r="G10" s="26" t="s">
        <v>75</v>
      </c>
      <c r="H10" s="85">
        <v>9.2899999999999991</v>
      </c>
      <c r="I10" s="85">
        <v>10.33</v>
      </c>
      <c r="J10" s="85">
        <v>10</v>
      </c>
      <c r="K10" s="86">
        <v>7</v>
      </c>
      <c r="L10" s="85">
        <v>10.49</v>
      </c>
      <c r="M10" s="85">
        <v>10.199999999999999</v>
      </c>
      <c r="N10" s="85">
        <v>10.65</v>
      </c>
      <c r="O10" s="117">
        <f t="shared" si="0"/>
        <v>10.65</v>
      </c>
      <c r="P10" s="87" t="str">
        <f t="shared" si="1"/>
        <v>III A</v>
      </c>
    </row>
    <row r="11" spans="1:28" ht="16.5" customHeight="1">
      <c r="A11" s="84">
        <v>5</v>
      </c>
      <c r="B11" s="4" t="s">
        <v>116</v>
      </c>
      <c r="C11" s="34" t="s">
        <v>148</v>
      </c>
      <c r="D11" s="27">
        <v>40217</v>
      </c>
      <c r="E11" s="26" t="s">
        <v>39</v>
      </c>
      <c r="F11" s="26" t="s">
        <v>40</v>
      </c>
      <c r="G11" s="26" t="s">
        <v>260</v>
      </c>
      <c r="H11" s="85">
        <v>9.06</v>
      </c>
      <c r="I11" s="85">
        <v>9.3800000000000008</v>
      </c>
      <c r="J11" s="85">
        <v>9.4</v>
      </c>
      <c r="K11" s="86">
        <v>6</v>
      </c>
      <c r="L11" s="85">
        <v>9.36</v>
      </c>
      <c r="M11" s="85">
        <v>9.3699999999999992</v>
      </c>
      <c r="N11" s="85">
        <v>9.4700000000000006</v>
      </c>
      <c r="O11" s="117">
        <f t="shared" si="0"/>
        <v>9.4700000000000006</v>
      </c>
      <c r="P11" s="87" t="str">
        <f t="shared" si="1"/>
        <v>I JA</v>
      </c>
    </row>
    <row r="12" spans="1:28" ht="16.5" customHeight="1">
      <c r="A12" s="84">
        <v>6</v>
      </c>
      <c r="B12" s="4" t="s">
        <v>118</v>
      </c>
      <c r="C12" s="34" t="s">
        <v>150</v>
      </c>
      <c r="D12" s="27">
        <v>40073</v>
      </c>
      <c r="E12" s="26" t="s">
        <v>39</v>
      </c>
      <c r="F12" s="26" t="s">
        <v>40</v>
      </c>
      <c r="G12" s="26" t="s">
        <v>76</v>
      </c>
      <c r="H12" s="85">
        <v>8.8000000000000007</v>
      </c>
      <c r="I12" s="85">
        <v>8.58</v>
      </c>
      <c r="J12" s="85">
        <v>9.2899999999999991</v>
      </c>
      <c r="K12" s="86">
        <v>5</v>
      </c>
      <c r="L12" s="85">
        <v>8.5</v>
      </c>
      <c r="M12" s="85">
        <v>8.75</v>
      </c>
      <c r="N12" s="85">
        <v>9.27</v>
      </c>
      <c r="O12" s="117">
        <f t="shared" si="0"/>
        <v>9.2899999999999991</v>
      </c>
      <c r="P12" s="87" t="str">
        <f t="shared" si="1"/>
        <v>I JA</v>
      </c>
    </row>
    <row r="13" spans="1:28" ht="16.5" customHeight="1">
      <c r="A13" s="84">
        <v>7</v>
      </c>
      <c r="B13" s="4" t="s">
        <v>59</v>
      </c>
      <c r="C13" s="34" t="s">
        <v>161</v>
      </c>
      <c r="D13" s="27">
        <v>39863</v>
      </c>
      <c r="E13" s="26" t="s">
        <v>73</v>
      </c>
      <c r="F13" s="26" t="s">
        <v>74</v>
      </c>
      <c r="G13" s="26" t="s">
        <v>75</v>
      </c>
      <c r="H13" s="85">
        <v>8.27</v>
      </c>
      <c r="I13" s="85">
        <v>8.11</v>
      </c>
      <c r="J13" s="85">
        <v>8.36</v>
      </c>
      <c r="K13" s="86">
        <v>3</v>
      </c>
      <c r="L13" s="85">
        <v>8.49</v>
      </c>
      <c r="M13" s="85">
        <v>7.72</v>
      </c>
      <c r="N13" s="85"/>
      <c r="O13" s="117">
        <f t="shared" si="0"/>
        <v>8.49</v>
      </c>
      <c r="P13" s="87" t="str">
        <f t="shared" si="1"/>
        <v>I JA</v>
      </c>
    </row>
    <row r="14" spans="1:28" ht="16.5" customHeight="1">
      <c r="A14" s="84">
        <v>8</v>
      </c>
      <c r="B14" s="4" t="s">
        <v>164</v>
      </c>
      <c r="C14" s="34" t="s">
        <v>165</v>
      </c>
      <c r="D14" s="27">
        <v>39891</v>
      </c>
      <c r="E14" s="26" t="s">
        <v>39</v>
      </c>
      <c r="F14" s="26" t="s">
        <v>40</v>
      </c>
      <c r="G14" s="26" t="s">
        <v>84</v>
      </c>
      <c r="H14" s="85">
        <v>8.41</v>
      </c>
      <c r="I14" s="85">
        <v>8.4600000000000009</v>
      </c>
      <c r="J14" s="85">
        <v>7.27</v>
      </c>
      <c r="K14" s="86">
        <v>4</v>
      </c>
      <c r="L14" s="85">
        <v>7.95</v>
      </c>
      <c r="M14" s="85" t="s">
        <v>549</v>
      </c>
      <c r="N14" s="85"/>
      <c r="O14" s="117">
        <f t="shared" si="0"/>
        <v>8.4600000000000009</v>
      </c>
      <c r="P14" s="87" t="str">
        <f t="shared" si="1"/>
        <v>I JA</v>
      </c>
    </row>
    <row r="15" spans="1:28" ht="16.5" customHeight="1">
      <c r="A15" s="84">
        <v>9</v>
      </c>
      <c r="B15" s="4" t="s">
        <v>160</v>
      </c>
      <c r="C15" s="34" t="s">
        <v>139</v>
      </c>
      <c r="D15" s="27">
        <v>39858</v>
      </c>
      <c r="E15" s="26" t="s">
        <v>39</v>
      </c>
      <c r="F15" s="26" t="s">
        <v>40</v>
      </c>
      <c r="G15" s="26" t="s">
        <v>78</v>
      </c>
      <c r="H15" s="85">
        <v>7.52</v>
      </c>
      <c r="I15" s="85" t="s">
        <v>549</v>
      </c>
      <c r="J15" s="85">
        <v>7.64</v>
      </c>
      <c r="K15" s="86">
        <v>1</v>
      </c>
      <c r="L15" s="85">
        <v>8.14</v>
      </c>
      <c r="M15" s="85"/>
      <c r="N15" s="85"/>
      <c r="O15" s="117">
        <f t="shared" si="0"/>
        <v>8.14</v>
      </c>
      <c r="P15" s="87" t="str">
        <f t="shared" si="1"/>
        <v>I JA</v>
      </c>
    </row>
    <row r="16" spans="1:28" ht="16.5" customHeight="1">
      <c r="A16" s="84">
        <v>10</v>
      </c>
      <c r="B16" s="4" t="s">
        <v>355</v>
      </c>
      <c r="C16" s="34" t="s">
        <v>356</v>
      </c>
      <c r="D16" s="27">
        <v>40027</v>
      </c>
      <c r="E16" s="26" t="s">
        <v>39</v>
      </c>
      <c r="F16" s="26" t="s">
        <v>40</v>
      </c>
      <c r="G16" s="26" t="s">
        <v>264</v>
      </c>
      <c r="H16" s="85">
        <v>5.43</v>
      </c>
      <c r="I16" s="85">
        <v>7.31</v>
      </c>
      <c r="J16" s="85">
        <v>7.87</v>
      </c>
      <c r="K16" s="86">
        <v>2</v>
      </c>
      <c r="L16" s="85">
        <v>6.77</v>
      </c>
      <c r="M16" s="85"/>
      <c r="N16" s="85"/>
      <c r="O16" s="117">
        <f t="shared" si="0"/>
        <v>7.87</v>
      </c>
      <c r="P16" s="87" t="str">
        <f t="shared" si="1"/>
        <v>II JA</v>
      </c>
    </row>
    <row r="17" spans="1:16" ht="16.5" customHeight="1">
      <c r="A17" s="84">
        <v>11</v>
      </c>
      <c r="B17" s="4" t="s">
        <v>58</v>
      </c>
      <c r="C17" s="34" t="s">
        <v>485</v>
      </c>
      <c r="D17" s="27">
        <v>40956</v>
      </c>
      <c r="E17" s="26" t="s">
        <v>73</v>
      </c>
      <c r="F17" s="26" t="s">
        <v>74</v>
      </c>
      <c r="G17" s="26" t="s">
        <v>77</v>
      </c>
      <c r="H17" s="85">
        <v>5.33</v>
      </c>
      <c r="I17" s="85">
        <v>6.98</v>
      </c>
      <c r="J17" s="85">
        <v>5.8</v>
      </c>
      <c r="K17" s="86"/>
      <c r="L17" s="85"/>
      <c r="M17" s="85"/>
      <c r="N17" s="85"/>
      <c r="O17" s="117">
        <f t="shared" si="0"/>
        <v>6.98</v>
      </c>
      <c r="P17" s="87" t="str">
        <f t="shared" si="1"/>
        <v>III JA</v>
      </c>
    </row>
    <row r="18" spans="1:16" ht="16.5" customHeight="1">
      <c r="A18" s="84">
        <v>12</v>
      </c>
      <c r="B18" s="4" t="s">
        <v>192</v>
      </c>
      <c r="C18" s="34" t="s">
        <v>193</v>
      </c>
      <c r="D18" s="27">
        <v>40482</v>
      </c>
      <c r="E18" s="26" t="s">
        <v>39</v>
      </c>
      <c r="F18" s="26" t="s">
        <v>40</v>
      </c>
      <c r="G18" s="26" t="s">
        <v>78</v>
      </c>
      <c r="H18" s="85">
        <v>6.6</v>
      </c>
      <c r="I18" s="85">
        <v>6.29</v>
      </c>
      <c r="J18" s="85" t="s">
        <v>549</v>
      </c>
      <c r="K18" s="86"/>
      <c r="L18" s="85"/>
      <c r="M18" s="85"/>
      <c r="N18" s="85"/>
      <c r="O18" s="117">
        <f t="shared" si="0"/>
        <v>6.6</v>
      </c>
      <c r="P18" s="87" t="str">
        <f t="shared" si="1"/>
        <v>III JA</v>
      </c>
    </row>
    <row r="19" spans="1:16" ht="16.5" customHeight="1">
      <c r="A19" s="84">
        <v>13</v>
      </c>
      <c r="B19" s="4" t="s">
        <v>62</v>
      </c>
      <c r="C19" s="34" t="s">
        <v>483</v>
      </c>
      <c r="D19" s="27">
        <v>40929</v>
      </c>
      <c r="E19" s="26" t="s">
        <v>73</v>
      </c>
      <c r="F19" s="26" t="s">
        <v>74</v>
      </c>
      <c r="G19" s="26" t="s">
        <v>77</v>
      </c>
      <c r="H19" s="85">
        <v>6.13</v>
      </c>
      <c r="I19" s="85">
        <v>5.92</v>
      </c>
      <c r="J19" s="85">
        <v>5.05</v>
      </c>
      <c r="K19" s="86"/>
      <c r="L19" s="85"/>
      <c r="M19" s="85"/>
      <c r="N19" s="85"/>
      <c r="O19" s="117">
        <f t="shared" si="0"/>
        <v>6.13</v>
      </c>
      <c r="P19" s="87" t="str">
        <f t="shared" si="1"/>
        <v/>
      </c>
    </row>
    <row r="20" spans="1:16" ht="12" customHeight="1"/>
    <row r="21" spans="1:16" ht="12" customHeight="1"/>
    <row r="22" spans="1:16" ht="12" customHeight="1"/>
    <row r="23" spans="1:16" ht="12" customHeight="1"/>
    <row r="24" spans="1:16" ht="12" customHeight="1"/>
    <row r="25" spans="1:16" ht="12" customHeight="1"/>
    <row r="26" spans="1:16" ht="12" customHeight="1"/>
    <row r="27" spans="1:16" ht="12" customHeight="1"/>
    <row r="28" spans="1:16" ht="12" customHeight="1"/>
    <row r="29" spans="1:16" ht="12" customHeight="1"/>
    <row r="30" spans="1:16" ht="12" customHeight="1"/>
    <row r="31" spans="1:16" ht="12" customHeight="1"/>
    <row r="32" spans="1:1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</sheetData>
  <sortState xmlns:xlrd2="http://schemas.microsoft.com/office/spreadsheetml/2017/richdata2" ref="A7:AB22">
    <sortCondition descending="1" ref="O7:O22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FFFF00"/>
  </sheetPr>
  <dimension ref="A1:AB962"/>
  <sheetViews>
    <sheetView topLeftCell="A16" workbookViewId="0">
      <selection activeCell="G2" sqref="G2"/>
    </sheetView>
  </sheetViews>
  <sheetFormatPr defaultColWidth="14.44140625" defaultRowHeight="15" customHeight="1"/>
  <cols>
    <col min="1" max="1" width="4.44140625" style="65" customWidth="1"/>
    <col min="2" max="2" width="8.5546875" style="65" bestFit="1" customWidth="1"/>
    <col min="3" max="3" width="12.33203125" style="65" customWidth="1"/>
    <col min="4" max="4" width="10.33203125" style="65" bestFit="1" customWidth="1"/>
    <col min="5" max="5" width="8.109375" style="65" bestFit="1" customWidth="1"/>
    <col min="6" max="6" width="11.109375" style="65" customWidth="1"/>
    <col min="7" max="7" width="14" style="65" bestFit="1" customWidth="1"/>
    <col min="8" max="10" width="6.109375" style="65" customWidth="1"/>
    <col min="11" max="11" width="4" style="65" customWidth="1"/>
    <col min="12" max="14" width="6.109375" style="65" customWidth="1"/>
    <col min="15" max="15" width="6.5546875" style="65" customWidth="1"/>
    <col min="16" max="16" width="4.44140625" style="65" customWidth="1"/>
    <col min="17" max="26" width="8.6640625" style="65" customWidth="1"/>
    <col min="27" max="16384" width="14.44140625" style="65"/>
  </cols>
  <sheetData>
    <row r="1" spans="1:28" ht="21">
      <c r="A1" s="62" t="s">
        <v>90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</row>
    <row r="2" spans="1:28" customFormat="1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8" ht="12" customHeight="1">
      <c r="B3" s="105"/>
      <c r="C3" s="105"/>
      <c r="D3" s="105"/>
      <c r="E3" s="105"/>
      <c r="F3" s="105"/>
      <c r="G3" s="105"/>
      <c r="H3" s="105"/>
      <c r="I3" s="64"/>
      <c r="J3" s="64"/>
    </row>
    <row r="4" spans="1:28" ht="12" customHeight="1">
      <c r="A4" s="64"/>
      <c r="B4" s="64"/>
      <c r="C4" s="76" t="s">
        <v>32</v>
      </c>
      <c r="D4" s="76"/>
      <c r="E4" s="106"/>
      <c r="F4" s="76" t="s">
        <v>33</v>
      </c>
      <c r="H4" s="64"/>
      <c r="I4" s="64"/>
      <c r="J4" s="64"/>
      <c r="K4" s="64"/>
      <c r="L4" s="64"/>
      <c r="M4" s="64"/>
      <c r="N4" s="64"/>
      <c r="O4" s="64"/>
    </row>
    <row r="5" spans="1:28" ht="12" customHeight="1" thickBot="1">
      <c r="A5" s="64"/>
      <c r="B5" s="64"/>
      <c r="C5" s="64"/>
      <c r="D5" s="64"/>
      <c r="E5" s="64"/>
      <c r="F5" s="64"/>
      <c r="G5" s="64"/>
      <c r="H5" s="160" t="s">
        <v>28</v>
      </c>
      <c r="I5" s="161"/>
      <c r="J5" s="161"/>
      <c r="K5" s="161"/>
      <c r="L5" s="161"/>
      <c r="M5" s="161"/>
      <c r="N5" s="162"/>
      <c r="O5" s="64"/>
    </row>
    <row r="6" spans="1:28" ht="12" customHeight="1" thickBot="1">
      <c r="A6" s="77" t="s">
        <v>540</v>
      </c>
      <c r="B6" s="78" t="s">
        <v>1</v>
      </c>
      <c r="C6" s="79" t="s">
        <v>2</v>
      </c>
      <c r="D6" s="80" t="s">
        <v>3</v>
      </c>
      <c r="E6" s="80" t="s">
        <v>172</v>
      </c>
      <c r="F6" s="80" t="s">
        <v>16</v>
      </c>
      <c r="G6" s="80" t="s">
        <v>4</v>
      </c>
      <c r="H6" s="81" t="s">
        <v>11</v>
      </c>
      <c r="I6" s="81" t="s">
        <v>13</v>
      </c>
      <c r="J6" s="81" t="s">
        <v>14</v>
      </c>
      <c r="K6" s="82" t="s">
        <v>21</v>
      </c>
      <c r="L6" s="81" t="s">
        <v>15</v>
      </c>
      <c r="M6" s="81" t="s">
        <v>29</v>
      </c>
      <c r="N6" s="81" t="s">
        <v>30</v>
      </c>
      <c r="O6" s="82" t="s">
        <v>25</v>
      </c>
      <c r="P6" s="83" t="s">
        <v>12</v>
      </c>
    </row>
    <row r="7" spans="1:28" ht="16.5" customHeight="1">
      <c r="A7" s="84">
        <v>1</v>
      </c>
      <c r="B7" s="4" t="s">
        <v>125</v>
      </c>
      <c r="C7" s="34" t="s">
        <v>109</v>
      </c>
      <c r="D7" s="27">
        <v>39816</v>
      </c>
      <c r="E7" s="26" t="s">
        <v>39</v>
      </c>
      <c r="F7" s="26" t="s">
        <v>40</v>
      </c>
      <c r="G7" s="26" t="s">
        <v>166</v>
      </c>
      <c r="H7" s="85">
        <v>12.9</v>
      </c>
      <c r="I7" s="85" t="s">
        <v>549</v>
      </c>
      <c r="J7" s="85">
        <v>12.7</v>
      </c>
      <c r="K7" s="86">
        <v>8</v>
      </c>
      <c r="L7" s="85" t="s">
        <v>549</v>
      </c>
      <c r="M7" s="85" t="s">
        <v>549</v>
      </c>
      <c r="N7" s="85" t="s">
        <v>549</v>
      </c>
      <c r="O7" s="117">
        <f t="shared" ref="O7:O14" si="0">MAX(H7:J7,L7:N7)</f>
        <v>12.9</v>
      </c>
      <c r="P7" s="87" t="str">
        <f t="shared" ref="P7:P14" si="1">IF(ISBLANK(O7),"",IF(O7="NM","",IF(O7="DNS","",IF(O7&lt;9.5,"",IF(O7&gt;=18.2,"KSM",IF(O7&gt;=16.5,"I A",IF(O7&gt;=14.4,"II A",IF(O7&gt;=12.3,"III A",IF(O7&gt;=10.7,"I JA",IF(O7&gt;=9.5,"II JA"))))))))))</f>
        <v>III A</v>
      </c>
    </row>
    <row r="8" spans="1:28" ht="16.5" customHeight="1">
      <c r="A8" s="84">
        <v>2</v>
      </c>
      <c r="B8" s="4" t="s">
        <v>98</v>
      </c>
      <c r="C8" s="34" t="s">
        <v>142</v>
      </c>
      <c r="D8" s="27">
        <v>40248</v>
      </c>
      <c r="E8" s="26" t="s">
        <v>39</v>
      </c>
      <c r="F8" s="26" t="s">
        <v>40</v>
      </c>
      <c r="G8" s="114" t="s">
        <v>384</v>
      </c>
      <c r="H8" s="85" t="s">
        <v>549</v>
      </c>
      <c r="I8" s="85" t="s">
        <v>549</v>
      </c>
      <c r="J8" s="85">
        <v>11.52</v>
      </c>
      <c r="K8" s="86">
        <v>6</v>
      </c>
      <c r="L8" s="85">
        <v>12.32</v>
      </c>
      <c r="M8" s="85" t="s">
        <v>549</v>
      </c>
      <c r="N8" s="85" t="s">
        <v>549</v>
      </c>
      <c r="O8" s="117">
        <f t="shared" si="0"/>
        <v>12.32</v>
      </c>
      <c r="P8" s="87" t="str">
        <f t="shared" si="1"/>
        <v>III A</v>
      </c>
    </row>
    <row r="9" spans="1:28" ht="16.5" customHeight="1">
      <c r="A9" s="84">
        <v>3</v>
      </c>
      <c r="B9" s="4" t="s">
        <v>424</v>
      </c>
      <c r="C9" s="34" t="s">
        <v>425</v>
      </c>
      <c r="D9" s="27">
        <v>40278</v>
      </c>
      <c r="E9" s="26" t="s">
        <v>39</v>
      </c>
      <c r="F9" s="26" t="s">
        <v>40</v>
      </c>
      <c r="G9" s="26" t="s">
        <v>78</v>
      </c>
      <c r="H9" s="85">
        <v>11.66</v>
      </c>
      <c r="I9" s="85">
        <v>11.82</v>
      </c>
      <c r="J9" s="85">
        <v>11.95</v>
      </c>
      <c r="K9" s="86">
        <v>7</v>
      </c>
      <c r="L9" s="85">
        <v>11.67</v>
      </c>
      <c r="M9" s="85">
        <v>11.85</v>
      </c>
      <c r="N9" s="85" t="s">
        <v>549</v>
      </c>
      <c r="O9" s="117">
        <f t="shared" si="0"/>
        <v>11.95</v>
      </c>
      <c r="P9" s="87" t="str">
        <f t="shared" si="1"/>
        <v>I JA</v>
      </c>
    </row>
    <row r="10" spans="1:28" ht="16.5" customHeight="1">
      <c r="A10" s="84">
        <v>4</v>
      </c>
      <c r="B10" s="4" t="s">
        <v>134</v>
      </c>
      <c r="C10" s="34" t="s">
        <v>189</v>
      </c>
      <c r="D10" s="27">
        <v>40393</v>
      </c>
      <c r="E10" s="26" t="s">
        <v>39</v>
      </c>
      <c r="F10" s="26" t="s">
        <v>40</v>
      </c>
      <c r="G10" s="26" t="s">
        <v>78</v>
      </c>
      <c r="H10" s="85">
        <v>10.38</v>
      </c>
      <c r="I10" s="85">
        <v>10.14</v>
      </c>
      <c r="J10" s="85">
        <v>11.48</v>
      </c>
      <c r="K10" s="86">
        <v>5</v>
      </c>
      <c r="L10" s="85">
        <v>11.16</v>
      </c>
      <c r="M10" s="85">
        <v>10.42</v>
      </c>
      <c r="N10" s="85">
        <v>10.54</v>
      </c>
      <c r="O10" s="117">
        <f t="shared" si="0"/>
        <v>11.48</v>
      </c>
      <c r="P10" s="87" t="str">
        <f t="shared" si="1"/>
        <v>I JA</v>
      </c>
    </row>
    <row r="11" spans="1:28" ht="16.5" customHeight="1">
      <c r="A11" s="84">
        <v>5</v>
      </c>
      <c r="B11" s="4" t="s">
        <v>226</v>
      </c>
      <c r="C11" s="34" t="s">
        <v>462</v>
      </c>
      <c r="D11" s="27">
        <v>40419</v>
      </c>
      <c r="E11" s="26" t="s">
        <v>268</v>
      </c>
      <c r="F11" s="26" t="s">
        <v>445</v>
      </c>
      <c r="G11" s="26" t="s">
        <v>463</v>
      </c>
      <c r="H11" s="85">
        <v>10.82</v>
      </c>
      <c r="I11" s="85">
        <v>11.35</v>
      </c>
      <c r="J11" s="85">
        <v>10.42</v>
      </c>
      <c r="K11" s="86">
        <v>4</v>
      </c>
      <c r="L11" s="85" t="s">
        <v>549</v>
      </c>
      <c r="M11" s="85">
        <v>11.4</v>
      </c>
      <c r="N11" s="85" t="s">
        <v>549</v>
      </c>
      <c r="O11" s="117">
        <f t="shared" si="0"/>
        <v>11.4</v>
      </c>
      <c r="P11" s="87" t="str">
        <f t="shared" si="1"/>
        <v>I JA</v>
      </c>
    </row>
    <row r="12" spans="1:28" ht="16.5" customHeight="1">
      <c r="A12" s="84">
        <v>6</v>
      </c>
      <c r="B12" s="4" t="s">
        <v>439</v>
      </c>
      <c r="C12" s="34" t="s">
        <v>440</v>
      </c>
      <c r="D12" s="27">
        <v>40494</v>
      </c>
      <c r="E12" s="26" t="s">
        <v>39</v>
      </c>
      <c r="F12" s="26" t="s">
        <v>40</v>
      </c>
      <c r="G12" s="26" t="s">
        <v>56</v>
      </c>
      <c r="H12" s="85">
        <v>9.9700000000000006</v>
      </c>
      <c r="I12" s="85">
        <v>9.7799999999999994</v>
      </c>
      <c r="J12" s="85">
        <v>10.14</v>
      </c>
      <c r="K12" s="86">
        <v>3</v>
      </c>
      <c r="L12" s="85">
        <v>10.3</v>
      </c>
      <c r="M12" s="85">
        <v>10.44</v>
      </c>
      <c r="N12" s="85">
        <v>9.7899999999999991</v>
      </c>
      <c r="O12" s="117">
        <f t="shared" si="0"/>
        <v>10.44</v>
      </c>
      <c r="P12" s="87" t="str">
        <f t="shared" si="1"/>
        <v>II JA</v>
      </c>
    </row>
    <row r="13" spans="1:28" ht="16.5" customHeight="1">
      <c r="A13" s="84">
        <v>7</v>
      </c>
      <c r="B13" s="4" t="s">
        <v>479</v>
      </c>
      <c r="C13" s="34" t="s">
        <v>480</v>
      </c>
      <c r="D13" s="27">
        <v>40452</v>
      </c>
      <c r="E13" s="26" t="s">
        <v>73</v>
      </c>
      <c r="F13" s="26" t="s">
        <v>74</v>
      </c>
      <c r="G13" s="26" t="s">
        <v>75</v>
      </c>
      <c r="H13" s="85">
        <v>9.44</v>
      </c>
      <c r="I13" s="85">
        <v>7.75</v>
      </c>
      <c r="J13" s="85">
        <v>9.34</v>
      </c>
      <c r="K13" s="86">
        <v>2</v>
      </c>
      <c r="L13" s="85">
        <v>9.93</v>
      </c>
      <c r="M13" s="85">
        <v>9.9600000000000009</v>
      </c>
      <c r="N13" s="85"/>
      <c r="O13" s="117">
        <f t="shared" si="0"/>
        <v>9.9600000000000009</v>
      </c>
      <c r="P13" s="87" t="str">
        <f t="shared" si="1"/>
        <v>II JA</v>
      </c>
    </row>
    <row r="14" spans="1:28" ht="16.5" customHeight="1">
      <c r="A14" s="84">
        <v>8</v>
      </c>
      <c r="B14" s="4" t="s">
        <v>262</v>
      </c>
      <c r="C14" s="34" t="s">
        <v>263</v>
      </c>
      <c r="D14" s="27">
        <v>40423</v>
      </c>
      <c r="E14" s="26" t="s">
        <v>39</v>
      </c>
      <c r="F14" s="26" t="s">
        <v>40</v>
      </c>
      <c r="G14" s="26" t="s">
        <v>264</v>
      </c>
      <c r="H14" s="85">
        <v>8.85</v>
      </c>
      <c r="I14" s="85">
        <v>9.34</v>
      </c>
      <c r="J14" s="85">
        <v>8.65</v>
      </c>
      <c r="K14" s="86">
        <v>1</v>
      </c>
      <c r="L14" s="85">
        <v>9</v>
      </c>
      <c r="M14" s="85" t="s">
        <v>549</v>
      </c>
      <c r="N14" s="85"/>
      <c r="O14" s="117">
        <f t="shared" si="0"/>
        <v>9.34</v>
      </c>
      <c r="P14" s="87" t="str">
        <f t="shared" si="1"/>
        <v/>
      </c>
    </row>
    <row r="15" spans="1:28" ht="12" customHeight="1"/>
    <row r="16" spans="1:28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</sheetData>
  <sortState xmlns:xlrd2="http://schemas.microsoft.com/office/spreadsheetml/2017/richdata2" ref="A7:AB18">
    <sortCondition descending="1" ref="O7:O18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AA996"/>
  <sheetViews>
    <sheetView topLeftCell="A12" zoomScale="140" zoomScaleNormal="140" workbookViewId="0">
      <selection activeCell="G3" sqref="G3"/>
    </sheetView>
  </sheetViews>
  <sheetFormatPr defaultColWidth="14.44140625" defaultRowHeight="15" customHeight="1"/>
  <cols>
    <col min="1" max="1" width="5.88671875" customWidth="1"/>
    <col min="2" max="2" width="5.33203125" customWidth="1"/>
    <col min="3" max="3" width="9.88671875" customWidth="1"/>
    <col min="4" max="4" width="14.109375" customWidth="1"/>
    <col min="5" max="5" width="11.33203125" bestFit="1" customWidth="1"/>
    <col min="6" max="6" width="14" customWidth="1"/>
    <col min="7" max="7" width="11.33203125" bestFit="1" customWidth="1"/>
    <col min="8" max="8" width="12.33203125" bestFit="1" customWidth="1"/>
    <col min="9" max="9" width="5" customWidth="1"/>
    <col min="10" max="10" width="10.109375" customWidth="1"/>
    <col min="11" max="11" width="5" customWidth="1"/>
    <col min="12" max="27" width="8.6640625" customWidth="1"/>
  </cols>
  <sheetData>
    <row r="1" spans="1:27" ht="21">
      <c r="A1" s="5" t="s">
        <v>90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12.75" customHeight="1">
      <c r="A2" s="124" t="s">
        <v>318</v>
      </c>
      <c r="B2" s="7"/>
      <c r="C2" s="7"/>
      <c r="D2" s="7"/>
      <c r="E2" s="7"/>
      <c r="G2" s="66">
        <v>46043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7" ht="12" customHeight="1">
      <c r="A3" s="7"/>
      <c r="B3" s="7"/>
      <c r="C3" s="7"/>
      <c r="D3" s="7"/>
      <c r="E3" s="7"/>
      <c r="F3" s="7"/>
      <c r="G3" s="7"/>
      <c r="H3" s="7"/>
      <c r="I3" s="7"/>
      <c r="J3" s="7"/>
    </row>
    <row r="4" spans="1:27" ht="12" customHeight="1">
      <c r="A4" s="7"/>
      <c r="B4" s="7"/>
      <c r="C4" s="8" t="s">
        <v>310</v>
      </c>
      <c r="D4" s="8"/>
      <c r="E4" s="8" t="s">
        <v>35</v>
      </c>
      <c r="F4" s="28"/>
      <c r="G4" s="24"/>
      <c r="H4" s="24"/>
      <c r="I4" s="24"/>
      <c r="J4" s="7"/>
    </row>
    <row r="5" spans="1:27" ht="12" customHeight="1" thickBot="1">
      <c r="A5" s="7"/>
      <c r="B5" s="7"/>
      <c r="C5" s="7"/>
      <c r="D5" s="7"/>
      <c r="E5" s="7"/>
      <c r="F5" s="7"/>
      <c r="G5" s="7"/>
      <c r="H5" s="7"/>
      <c r="I5" s="7"/>
      <c r="J5" s="7"/>
    </row>
    <row r="6" spans="1:27" ht="12" customHeight="1" thickBot="1">
      <c r="A6" s="32" t="s">
        <v>540</v>
      </c>
      <c r="B6" s="1" t="s">
        <v>0</v>
      </c>
      <c r="C6" s="11" t="s">
        <v>1</v>
      </c>
      <c r="D6" s="120" t="s">
        <v>2</v>
      </c>
      <c r="E6" s="2" t="s">
        <v>3</v>
      </c>
      <c r="F6" s="2" t="s">
        <v>172</v>
      </c>
      <c r="G6" s="2" t="s">
        <v>16</v>
      </c>
      <c r="H6" s="121" t="s">
        <v>4</v>
      </c>
      <c r="I6" s="121" t="s">
        <v>315</v>
      </c>
      <c r="J6" s="2" t="s">
        <v>8</v>
      </c>
      <c r="K6" s="29" t="s">
        <v>12</v>
      </c>
    </row>
    <row r="7" spans="1:27" ht="17.25" customHeight="1">
      <c r="A7" s="25">
        <v>1</v>
      </c>
      <c r="B7" s="3">
        <v>148</v>
      </c>
      <c r="C7" s="4" t="s">
        <v>140</v>
      </c>
      <c r="D7" s="34" t="s">
        <v>141</v>
      </c>
      <c r="E7" s="27">
        <v>39983</v>
      </c>
      <c r="F7" s="26" t="s">
        <v>73</v>
      </c>
      <c r="G7" s="26" t="s">
        <v>74</v>
      </c>
      <c r="H7" s="26" t="s">
        <v>77</v>
      </c>
      <c r="I7" s="47"/>
      <c r="J7" s="61">
        <v>1.1368287037037038E-2</v>
      </c>
      <c r="K7" s="36" t="str">
        <f t="shared" ref="K7:K16" si="0">IF(ISBLANK(J7),"",IF(J7="DQ","",IF(J7="DNF","",IF(J7="DNS","",IF(J7&lt;=0.0102430555555556,"KSM",IF(J7&lt;=0.0107060185185185,"I A",IF(J7&lt;=0.0115162037037037,"II A",IF(J7&lt;=0.0125,"III A",IF(J7&lt;=0.0135416666666667,"I JA",IF(J7&lt;=0.0144097222222222,"II JA",IF(J7&lt;=0.0151041666666667,"III JA",)))))))))))</f>
        <v>II A</v>
      </c>
    </row>
    <row r="8" spans="1:27" ht="17.25" customHeight="1">
      <c r="A8" s="25">
        <v>2</v>
      </c>
      <c r="B8" s="3">
        <v>137</v>
      </c>
      <c r="C8" s="4" t="s">
        <v>217</v>
      </c>
      <c r="D8" s="34" t="s">
        <v>218</v>
      </c>
      <c r="E8" s="27">
        <v>40578</v>
      </c>
      <c r="F8" s="26" t="s">
        <v>39</v>
      </c>
      <c r="G8" s="26" t="s">
        <v>40</v>
      </c>
      <c r="H8" s="26" t="s">
        <v>50</v>
      </c>
      <c r="I8" s="47"/>
      <c r="J8" s="61">
        <v>1.2037962962962962E-2</v>
      </c>
      <c r="K8" s="36" t="str">
        <f t="shared" si="0"/>
        <v>III A</v>
      </c>
    </row>
    <row r="9" spans="1:27" ht="17.25" customHeight="1">
      <c r="A9" s="25">
        <v>3</v>
      </c>
      <c r="B9" s="3">
        <v>144</v>
      </c>
      <c r="C9" s="4" t="s">
        <v>82</v>
      </c>
      <c r="D9" s="34" t="s">
        <v>335</v>
      </c>
      <c r="E9" s="27">
        <v>41078</v>
      </c>
      <c r="F9" s="26" t="s">
        <v>39</v>
      </c>
      <c r="G9" s="26" t="s">
        <v>40</v>
      </c>
      <c r="H9" s="26" t="s">
        <v>50</v>
      </c>
      <c r="I9" s="47"/>
      <c r="J9" s="61">
        <v>1.2248958333333332E-2</v>
      </c>
      <c r="K9" s="36" t="str">
        <f t="shared" si="0"/>
        <v>III A</v>
      </c>
    </row>
    <row r="10" spans="1:27" ht="17.25" customHeight="1">
      <c r="A10" s="25">
        <v>4</v>
      </c>
      <c r="B10" s="3">
        <v>136</v>
      </c>
      <c r="C10" s="4" t="s">
        <v>68</v>
      </c>
      <c r="D10" s="34" t="s">
        <v>334</v>
      </c>
      <c r="E10" s="27">
        <v>41005</v>
      </c>
      <c r="F10" s="26" t="s">
        <v>39</v>
      </c>
      <c r="G10" s="26" t="s">
        <v>40</v>
      </c>
      <c r="H10" s="26" t="s">
        <v>50</v>
      </c>
      <c r="I10" s="47"/>
      <c r="J10" s="61">
        <v>1.2253472222222223E-2</v>
      </c>
      <c r="K10" s="36" t="str">
        <f t="shared" si="0"/>
        <v>III A</v>
      </c>
    </row>
    <row r="11" spans="1:27" ht="17.25" customHeight="1">
      <c r="A11" s="25">
        <v>5</v>
      </c>
      <c r="B11" s="3">
        <v>131</v>
      </c>
      <c r="C11" s="4" t="s">
        <v>118</v>
      </c>
      <c r="D11" s="34" t="s">
        <v>216</v>
      </c>
      <c r="E11" s="27">
        <v>40532</v>
      </c>
      <c r="F11" s="26" t="s">
        <v>39</v>
      </c>
      <c r="G11" s="26" t="s">
        <v>40</v>
      </c>
      <c r="H11" s="26" t="s">
        <v>50</v>
      </c>
      <c r="I11" s="47"/>
      <c r="J11" s="61">
        <v>1.2433449074074074E-2</v>
      </c>
      <c r="K11" s="36" t="str">
        <f t="shared" si="0"/>
        <v>III A</v>
      </c>
    </row>
    <row r="12" spans="1:27" ht="17.25" customHeight="1">
      <c r="A12" s="25">
        <v>6</v>
      </c>
      <c r="B12" s="3">
        <v>135</v>
      </c>
      <c r="C12" s="4" t="s">
        <v>136</v>
      </c>
      <c r="D12" s="34" t="s">
        <v>391</v>
      </c>
      <c r="E12" s="27">
        <v>40944</v>
      </c>
      <c r="F12" s="26" t="s">
        <v>39</v>
      </c>
      <c r="G12" s="26" t="s">
        <v>40</v>
      </c>
      <c r="H12" s="26" t="s">
        <v>50</v>
      </c>
      <c r="I12" s="47"/>
      <c r="J12" s="61">
        <v>1.4783796296296295E-2</v>
      </c>
      <c r="K12" s="36" t="str">
        <f t="shared" si="0"/>
        <v>III JA</v>
      </c>
    </row>
    <row r="13" spans="1:27" ht="17.25" customHeight="1">
      <c r="A13" s="25" t="s">
        <v>543</v>
      </c>
      <c r="B13" s="3">
        <v>156</v>
      </c>
      <c r="C13" s="4" t="s">
        <v>225</v>
      </c>
      <c r="D13" s="34" t="s">
        <v>389</v>
      </c>
      <c r="E13" s="27">
        <v>41293</v>
      </c>
      <c r="F13" s="26" t="s">
        <v>39</v>
      </c>
      <c r="G13" s="26" t="s">
        <v>40</v>
      </c>
      <c r="H13" s="26" t="s">
        <v>50</v>
      </c>
      <c r="I13" s="47"/>
      <c r="J13" s="61">
        <v>1.2833680555555555E-2</v>
      </c>
      <c r="K13" s="36" t="str">
        <f t="shared" si="0"/>
        <v>I JA</v>
      </c>
    </row>
    <row r="14" spans="1:27" ht="17.25" customHeight="1">
      <c r="A14" s="25" t="s">
        <v>543</v>
      </c>
      <c r="B14" s="3">
        <v>155</v>
      </c>
      <c r="C14" s="4" t="s">
        <v>390</v>
      </c>
      <c r="D14" s="34" t="s">
        <v>215</v>
      </c>
      <c r="E14" s="27">
        <v>41368</v>
      </c>
      <c r="F14" s="26" t="s">
        <v>39</v>
      </c>
      <c r="G14" s="26" t="s">
        <v>40</v>
      </c>
      <c r="H14" s="26" t="s">
        <v>50</v>
      </c>
      <c r="I14" s="47"/>
      <c r="J14" s="61">
        <v>1.3120138888888888E-2</v>
      </c>
      <c r="K14" s="36" t="str">
        <f t="shared" si="0"/>
        <v>I JA</v>
      </c>
    </row>
    <row r="15" spans="1:27" ht="17.25" customHeight="1">
      <c r="A15" s="25" t="s">
        <v>543</v>
      </c>
      <c r="B15" s="3">
        <v>154</v>
      </c>
      <c r="C15" s="4" t="s">
        <v>85</v>
      </c>
      <c r="D15" s="34" t="s">
        <v>388</v>
      </c>
      <c r="E15" s="27">
        <v>41703</v>
      </c>
      <c r="F15" s="26" t="s">
        <v>39</v>
      </c>
      <c r="G15" s="26" t="s">
        <v>40</v>
      </c>
      <c r="H15" s="26" t="s">
        <v>50</v>
      </c>
      <c r="I15" s="47"/>
      <c r="J15" s="61">
        <v>1.3541898148148148E-2</v>
      </c>
      <c r="K15" s="36" t="str">
        <f t="shared" si="0"/>
        <v>II JA</v>
      </c>
    </row>
    <row r="16" spans="1:27" ht="17.25" customHeight="1">
      <c r="A16" s="25" t="s">
        <v>543</v>
      </c>
      <c r="B16" s="3">
        <v>151</v>
      </c>
      <c r="C16" s="4" t="s">
        <v>51</v>
      </c>
      <c r="D16" s="34" t="s">
        <v>394</v>
      </c>
      <c r="E16" s="27">
        <v>41600</v>
      </c>
      <c r="F16" s="26" t="s">
        <v>39</v>
      </c>
      <c r="G16" s="26" t="s">
        <v>40</v>
      </c>
      <c r="H16" s="26" t="s">
        <v>50</v>
      </c>
      <c r="I16" s="47"/>
      <c r="J16" s="61">
        <v>1.4173958333333335E-2</v>
      </c>
      <c r="K16" s="36" t="str">
        <f t="shared" si="0"/>
        <v>II JA</v>
      </c>
    </row>
    <row r="17" spans="1:11" ht="17.25" customHeight="1">
      <c r="A17" s="41"/>
      <c r="B17" s="42"/>
      <c r="C17" s="43"/>
      <c r="D17" s="43"/>
      <c r="E17" s="44"/>
      <c r="F17" s="43"/>
      <c r="G17" s="43"/>
      <c r="H17" s="43"/>
      <c r="I17" s="43"/>
      <c r="J17" s="45"/>
      <c r="K17" s="107"/>
    </row>
    <row r="18" spans="1:11" ht="12" customHeight="1">
      <c r="A18" s="7"/>
      <c r="B18" s="7"/>
      <c r="C18" s="8" t="s">
        <v>310</v>
      </c>
      <c r="D18" s="8"/>
      <c r="E18" s="8" t="s">
        <v>34</v>
      </c>
      <c r="F18" s="28"/>
      <c r="G18" s="24"/>
      <c r="H18" s="24"/>
      <c r="I18" s="24"/>
      <c r="J18" s="7"/>
    </row>
    <row r="19" spans="1:11" ht="12" customHeight="1" thickBot="1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1" ht="12" customHeight="1" thickBot="1">
      <c r="A20" s="32" t="s">
        <v>540</v>
      </c>
      <c r="B20" s="1" t="s">
        <v>0</v>
      </c>
      <c r="C20" s="11" t="s">
        <v>1</v>
      </c>
      <c r="D20" s="120" t="s">
        <v>2</v>
      </c>
      <c r="E20" s="2" t="s">
        <v>3</v>
      </c>
      <c r="F20" s="2" t="s">
        <v>172</v>
      </c>
      <c r="G20" s="2" t="s">
        <v>16</v>
      </c>
      <c r="H20" s="121" t="s">
        <v>4</v>
      </c>
      <c r="I20" s="121" t="s">
        <v>315</v>
      </c>
      <c r="J20" s="2" t="s">
        <v>8</v>
      </c>
      <c r="K20" s="29" t="s">
        <v>12</v>
      </c>
    </row>
    <row r="21" spans="1:11" ht="17.25" customHeight="1">
      <c r="A21" s="25">
        <v>1</v>
      </c>
      <c r="B21" s="3">
        <v>166</v>
      </c>
      <c r="C21" s="4" t="s">
        <v>305</v>
      </c>
      <c r="D21" s="34" t="s">
        <v>326</v>
      </c>
      <c r="E21" s="27">
        <v>40687</v>
      </c>
      <c r="F21" s="26" t="s">
        <v>238</v>
      </c>
      <c r="G21" s="26" t="s">
        <v>312</v>
      </c>
      <c r="H21" s="26" t="s">
        <v>327</v>
      </c>
      <c r="I21" s="47"/>
      <c r="J21" s="61">
        <v>1.1040162037037038E-2</v>
      </c>
      <c r="K21" s="36"/>
    </row>
    <row r="22" spans="1:11" ht="17.25" customHeight="1">
      <c r="A22" s="25">
        <v>2</v>
      </c>
      <c r="B22" s="3">
        <v>164</v>
      </c>
      <c r="C22" s="4" t="s">
        <v>240</v>
      </c>
      <c r="D22" s="34" t="s">
        <v>241</v>
      </c>
      <c r="E22" s="27">
        <v>40525</v>
      </c>
      <c r="F22" s="26" t="s">
        <v>238</v>
      </c>
      <c r="G22" s="26" t="s">
        <v>312</v>
      </c>
      <c r="H22" s="26" t="s">
        <v>239</v>
      </c>
      <c r="I22" s="47"/>
      <c r="J22" s="61">
        <v>1.1628240740740739E-2</v>
      </c>
      <c r="K22" s="36"/>
    </row>
    <row r="23" spans="1:11" ht="17.25" customHeight="1">
      <c r="A23" s="25">
        <v>3</v>
      </c>
      <c r="B23" s="3">
        <v>159</v>
      </c>
      <c r="C23" s="4" t="s">
        <v>242</v>
      </c>
      <c r="D23" s="34" t="s">
        <v>243</v>
      </c>
      <c r="E23" s="27">
        <v>40707</v>
      </c>
      <c r="F23" s="26" t="s">
        <v>238</v>
      </c>
      <c r="G23" s="26" t="s">
        <v>312</v>
      </c>
      <c r="H23" s="26" t="s">
        <v>239</v>
      </c>
      <c r="I23" s="47"/>
      <c r="J23" s="61">
        <v>1.1719097222222223E-2</v>
      </c>
      <c r="K23" s="36"/>
    </row>
    <row r="24" spans="1:11" ht="17.25" customHeight="1">
      <c r="A24" s="25">
        <v>4</v>
      </c>
      <c r="B24" s="3">
        <v>163</v>
      </c>
      <c r="C24" s="4" t="s">
        <v>167</v>
      </c>
      <c r="D24" s="34" t="s">
        <v>250</v>
      </c>
      <c r="E24" s="27">
        <v>39855</v>
      </c>
      <c r="F24" s="26" t="s">
        <v>73</v>
      </c>
      <c r="G24" s="26" t="s">
        <v>74</v>
      </c>
      <c r="H24" s="26" t="s">
        <v>77</v>
      </c>
      <c r="I24" s="47"/>
      <c r="J24" s="61">
        <v>1.1788078703703703E-2</v>
      </c>
      <c r="K24" s="36"/>
    </row>
    <row r="25" spans="1:11" ht="12" customHeight="1"/>
    <row r="26" spans="1:11" ht="12" customHeight="1"/>
    <row r="27" spans="1:11" ht="12" customHeight="1"/>
    <row r="28" spans="1:11" ht="12" customHeight="1"/>
    <row r="29" spans="1:11" ht="12" customHeight="1"/>
    <row r="30" spans="1:11" ht="12" customHeight="1"/>
    <row r="31" spans="1:11" ht="12" customHeight="1"/>
    <row r="32" spans="1:11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</sheetData>
  <sortState xmlns:xlrd2="http://schemas.microsoft.com/office/spreadsheetml/2017/richdata2" ref="A13:AA16">
    <sortCondition ref="A13:A16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33</vt:i4>
      </vt:variant>
    </vt:vector>
  </HeadingPairs>
  <TitlesOfParts>
    <vt:vector size="33" baseType="lpstr">
      <vt:lpstr>KJnC</vt:lpstr>
      <vt:lpstr>60M</vt:lpstr>
      <vt:lpstr>60M (g)</vt:lpstr>
      <vt:lpstr>60V</vt:lpstr>
      <vt:lpstr>60V (g)</vt:lpstr>
      <vt:lpstr>200M</vt:lpstr>
      <vt:lpstr>200M (g)</vt:lpstr>
      <vt:lpstr>200V</vt:lpstr>
      <vt:lpstr>200V (g)</vt:lpstr>
      <vt:lpstr>400M</vt:lpstr>
      <vt:lpstr>400M (g)</vt:lpstr>
      <vt:lpstr>400V</vt:lpstr>
      <vt:lpstr>400V (g)</vt:lpstr>
      <vt:lpstr>800M</vt:lpstr>
      <vt:lpstr>800M (g)</vt:lpstr>
      <vt:lpstr>800V</vt:lpstr>
      <vt:lpstr>800V (g)</vt:lpstr>
      <vt:lpstr>1500M</vt:lpstr>
      <vt:lpstr>1500V</vt:lpstr>
      <vt:lpstr>3000MV</vt:lpstr>
      <vt:lpstr>60bbM</vt:lpstr>
      <vt:lpstr>60bbV</vt:lpstr>
      <vt:lpstr>estafete 4x200</vt:lpstr>
      <vt:lpstr>AukštisM</vt:lpstr>
      <vt:lpstr>AukštisV</vt:lpstr>
      <vt:lpstr>KartisM</vt:lpstr>
      <vt:lpstr>KartisV</vt:lpstr>
      <vt:lpstr>TolisM</vt:lpstr>
      <vt:lpstr>TolisV</vt:lpstr>
      <vt:lpstr>TrišuolisMV</vt:lpstr>
      <vt:lpstr>RutulysM</vt:lpstr>
      <vt:lpstr>RutulysV</vt:lpstr>
      <vt:lpstr>MVspĖj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Drąsutis Barkauskas</dc:creator>
  <cp:lastModifiedBy>Vardenis Pavardenis</cp:lastModifiedBy>
  <cp:lastPrinted>2026-01-22T15:47:21Z</cp:lastPrinted>
  <dcterms:created xsi:type="dcterms:W3CDTF">2022-01-14T07:23:36Z</dcterms:created>
  <dcterms:modified xsi:type="dcterms:W3CDTF">2026-01-23T08:06:53Z</dcterms:modified>
</cp:coreProperties>
</file>